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295" windowHeight="6630"/>
  </bookViews>
  <sheets>
    <sheet name="About" sheetId="1" r:id="rId1"/>
    <sheet name="AEO 39" sheetId="26" r:id="rId2"/>
    <sheet name="AEO 43" sheetId="27" r:id="rId3"/>
    <sheet name="AEO 53" sheetId="19" r:id="rId4"/>
    <sheet name="LDV Shares" sheetId="28" r:id="rId5"/>
    <sheet name="Conventional Daycab Trucks" sheetId="20" r:id="rId6"/>
    <sheet name="Conventional Sleeper Trucks" sheetId="21" r:id="rId7"/>
    <sheet name="Passenger Aircraft" sheetId="22" r:id="rId8"/>
    <sheet name="Ships" sheetId="25" r:id="rId9"/>
    <sheet name="Motorbikes" sheetId="23" r:id="rId10"/>
    <sheet name="BNVP-LDVs-psgr" sheetId="2" r:id="rId11"/>
    <sheet name="BNVP-LDVs-frgt" sheetId="8" r:id="rId12"/>
    <sheet name="BNVP-HDVs-psgr" sheetId="9" r:id="rId13"/>
    <sheet name="BNVP-HDVs-frgt" sheetId="10" r:id="rId14"/>
    <sheet name="BNVP-aircraft-psgr" sheetId="11" r:id="rId15"/>
    <sheet name="BNVP-aircraft-frgt" sheetId="12" r:id="rId16"/>
    <sheet name="BNVP-rail-psgr" sheetId="13" r:id="rId17"/>
    <sheet name="BNVP-rail-frgt" sheetId="14" r:id="rId18"/>
    <sheet name="BNVP-ships-psgr" sheetId="15" r:id="rId19"/>
    <sheet name="BNVP-ships-frgt" sheetId="16" r:id="rId20"/>
    <sheet name="BNVP-motorbikes-psgr" sheetId="17" r:id="rId21"/>
    <sheet name="BNVP-motorbikes-frgt" sheetId="18" r:id="rId22"/>
  </sheets>
  <definedNames>
    <definedName name="cpi_2010to2012">About!#REF!</definedName>
    <definedName name="cpi_2013to2012">About!$A$111</definedName>
    <definedName name="cpi_2014to2012">About!$A$110</definedName>
    <definedName name="cpi_2016to2012">About!$A$112</definedName>
  </definedNames>
  <calcPr calcId="145621" calcOnSave="0"/>
</workbook>
</file>

<file path=xl/calcChain.xml><?xml version="1.0" encoding="utf-8"?>
<calcChain xmlns="http://schemas.openxmlformats.org/spreadsheetml/2006/main">
  <c r="AJ2" i="2" l="1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Z89" i="28"/>
  <c r="AA89" i="28"/>
  <c r="AB89" i="28"/>
  <c r="AC89" i="28"/>
  <c r="AD89" i="28"/>
  <c r="AE89" i="28"/>
  <c r="AF89" i="28"/>
  <c r="AG89" i="28"/>
  <c r="AH89" i="28"/>
  <c r="AI89" i="28"/>
  <c r="AJ89" i="28"/>
  <c r="AK89" i="28"/>
  <c r="AL89" i="28"/>
  <c r="F90" i="28"/>
  <c r="G90" i="28"/>
  <c r="H90" i="28"/>
  <c r="I90" i="28"/>
  <c r="J90" i="28"/>
  <c r="K90" i="28"/>
  <c r="L90" i="28"/>
  <c r="M90" i="28"/>
  <c r="N90" i="28"/>
  <c r="O90" i="28"/>
  <c r="P90" i="28"/>
  <c r="Q90" i="28"/>
  <c r="R90" i="28"/>
  <c r="S90" i="28"/>
  <c r="T90" i="28"/>
  <c r="U90" i="28"/>
  <c r="V90" i="28"/>
  <c r="W90" i="28"/>
  <c r="X90" i="28"/>
  <c r="Y90" i="28"/>
  <c r="Z90" i="28"/>
  <c r="AA90" i="28"/>
  <c r="AB90" i="28"/>
  <c r="AC90" i="28"/>
  <c r="AD90" i="28"/>
  <c r="AE90" i="28"/>
  <c r="AF90" i="28"/>
  <c r="AG90" i="28"/>
  <c r="AH90" i="28"/>
  <c r="AI90" i="28"/>
  <c r="AJ90" i="28"/>
  <c r="AK90" i="28"/>
  <c r="AL90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Z91" i="28"/>
  <c r="AA91" i="28"/>
  <c r="AB91" i="28"/>
  <c r="AC91" i="28"/>
  <c r="AD91" i="28"/>
  <c r="AE91" i="28"/>
  <c r="AF91" i="28"/>
  <c r="AG91" i="28"/>
  <c r="AH91" i="28"/>
  <c r="AI91" i="28"/>
  <c r="AJ91" i="28"/>
  <c r="AK91" i="28"/>
  <c r="AL91" i="28"/>
  <c r="F92" i="28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Z92" i="28"/>
  <c r="AA92" i="28"/>
  <c r="AB92" i="28"/>
  <c r="AC92" i="28"/>
  <c r="AD92" i="28"/>
  <c r="AE92" i="28"/>
  <c r="AF92" i="28"/>
  <c r="AG92" i="28"/>
  <c r="AH92" i="28"/>
  <c r="AI92" i="28"/>
  <c r="AJ92" i="28"/>
  <c r="AK92" i="28"/>
  <c r="AL92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Z94" i="28"/>
  <c r="AA94" i="28"/>
  <c r="AB94" i="28"/>
  <c r="AC94" i="28"/>
  <c r="AD94" i="28"/>
  <c r="AE94" i="28"/>
  <c r="AF94" i="28"/>
  <c r="AG94" i="28"/>
  <c r="AH94" i="28"/>
  <c r="AI94" i="28"/>
  <c r="AJ94" i="28"/>
  <c r="AK94" i="28"/>
  <c r="AL94" i="28"/>
  <c r="D89" i="28"/>
  <c r="E89" i="28"/>
  <c r="D90" i="28"/>
  <c r="E90" i="28"/>
  <c r="D91" i="28"/>
  <c r="E91" i="28"/>
  <c r="D92" i="28"/>
  <c r="E92" i="28"/>
  <c r="D94" i="28"/>
  <c r="E94" i="28"/>
  <c r="F4" i="28" l="1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F13" i="28"/>
  <c r="G13" i="28"/>
  <c r="H13" i="28"/>
  <c r="H34" i="28" s="1"/>
  <c r="I13" i="28"/>
  <c r="J13" i="28"/>
  <c r="K13" i="28"/>
  <c r="L13" i="28"/>
  <c r="L34" i="28" s="1"/>
  <c r="M13" i="28"/>
  <c r="N13" i="28"/>
  <c r="N34" i="28" s="1"/>
  <c r="O13" i="28"/>
  <c r="P13" i="28"/>
  <c r="Q13" i="28"/>
  <c r="R13" i="28"/>
  <c r="S13" i="28"/>
  <c r="T13" i="28"/>
  <c r="T34" i="28" s="1"/>
  <c r="U13" i="28"/>
  <c r="V13" i="28"/>
  <c r="V34" i="28" s="1"/>
  <c r="W13" i="28"/>
  <c r="X13" i="28"/>
  <c r="X34" i="28" s="1"/>
  <c r="Y13" i="28"/>
  <c r="Z13" i="28"/>
  <c r="AA13" i="28"/>
  <c r="AB13" i="28"/>
  <c r="AC13" i="28"/>
  <c r="AD13" i="28"/>
  <c r="AD34" i="28" s="1"/>
  <c r="AE13" i="28"/>
  <c r="AF13" i="28"/>
  <c r="AG13" i="28"/>
  <c r="AH13" i="28"/>
  <c r="AI13" i="28"/>
  <c r="AJ13" i="28"/>
  <c r="AK13" i="28"/>
  <c r="AL13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F15" i="28"/>
  <c r="G15" i="28"/>
  <c r="H15" i="28"/>
  <c r="H36" i="28" s="1"/>
  <c r="I15" i="28"/>
  <c r="J15" i="28"/>
  <c r="K15" i="28"/>
  <c r="L15" i="28"/>
  <c r="L36" i="28" s="1"/>
  <c r="M15" i="28"/>
  <c r="N15" i="28"/>
  <c r="O15" i="28"/>
  <c r="P15" i="28"/>
  <c r="P36" i="28" s="1"/>
  <c r="Q15" i="28"/>
  <c r="R15" i="28"/>
  <c r="S15" i="28"/>
  <c r="T15" i="28"/>
  <c r="T36" i="28" s="1"/>
  <c r="U15" i="28"/>
  <c r="V15" i="28"/>
  <c r="W15" i="28"/>
  <c r="X15" i="28"/>
  <c r="X36" i="28" s="1"/>
  <c r="Y15" i="28"/>
  <c r="Z15" i="28"/>
  <c r="AA15" i="28"/>
  <c r="AB15" i="28"/>
  <c r="AB36" i="28" s="1"/>
  <c r="AC15" i="28"/>
  <c r="AD15" i="28"/>
  <c r="AE15" i="28"/>
  <c r="AF15" i="28"/>
  <c r="AF36" i="28" s="1"/>
  <c r="AG15" i="28"/>
  <c r="AH15" i="28"/>
  <c r="AI15" i="28"/>
  <c r="AJ15" i="28"/>
  <c r="AJ36" i="28" s="1"/>
  <c r="AK15" i="28"/>
  <c r="AL15" i="28"/>
  <c r="F16" i="28"/>
  <c r="G16" i="28"/>
  <c r="G37" i="28" s="1"/>
  <c r="H16" i="28"/>
  <c r="H37" i="28" s="1"/>
  <c r="I16" i="28"/>
  <c r="I77" i="28" s="1"/>
  <c r="J16" i="28"/>
  <c r="K16" i="28"/>
  <c r="L16" i="28"/>
  <c r="M16" i="28"/>
  <c r="M37" i="28" s="1"/>
  <c r="N16" i="28"/>
  <c r="O16" i="28"/>
  <c r="P16" i="28"/>
  <c r="P37" i="28" s="1"/>
  <c r="Q16" i="28"/>
  <c r="Q37" i="28" s="1"/>
  <c r="R16" i="28"/>
  <c r="R37" i="28" s="1"/>
  <c r="S16" i="28"/>
  <c r="T16" i="28"/>
  <c r="U16" i="28"/>
  <c r="U37" i="28" s="1"/>
  <c r="V16" i="28"/>
  <c r="V37" i="28" s="1"/>
  <c r="W16" i="28"/>
  <c r="X16" i="28"/>
  <c r="Y16" i="28"/>
  <c r="Y37" i="28" s="1"/>
  <c r="Z16" i="28"/>
  <c r="AA16" i="28"/>
  <c r="AB16" i="28"/>
  <c r="AB37" i="28" s="1"/>
  <c r="AC16" i="28"/>
  <c r="AC37" i="28" s="1"/>
  <c r="AD16" i="28"/>
  <c r="AD77" i="28" s="1"/>
  <c r="AE16" i="28"/>
  <c r="AF16" i="28"/>
  <c r="AG16" i="28"/>
  <c r="AG77" i="28" s="1"/>
  <c r="AH16" i="28"/>
  <c r="AH37" i="28" s="1"/>
  <c r="AI16" i="28"/>
  <c r="AJ16" i="28"/>
  <c r="AJ37" i="28" s="1"/>
  <c r="AK16" i="28"/>
  <c r="AK37" i="28" s="1"/>
  <c r="AL16" i="28"/>
  <c r="AL37" i="28" s="1"/>
  <c r="F17" i="28"/>
  <c r="G17" i="28"/>
  <c r="H17" i="28"/>
  <c r="H48" i="28" s="1"/>
  <c r="I17" i="28"/>
  <c r="J17" i="28"/>
  <c r="J48" i="28" s="1"/>
  <c r="K17" i="28"/>
  <c r="L17" i="28"/>
  <c r="L38" i="28" s="1"/>
  <c r="M17" i="28"/>
  <c r="N17" i="28"/>
  <c r="N48" i="28" s="1"/>
  <c r="O17" i="28"/>
  <c r="P17" i="28"/>
  <c r="P48" i="28" s="1"/>
  <c r="Q17" i="28"/>
  <c r="R17" i="28"/>
  <c r="S17" i="28"/>
  <c r="T17" i="28"/>
  <c r="T38" i="28" s="1"/>
  <c r="U17" i="28"/>
  <c r="V17" i="28"/>
  <c r="W17" i="28"/>
  <c r="X17" i="28"/>
  <c r="X38" i="28" s="1"/>
  <c r="Y17" i="28"/>
  <c r="Z17" i="28"/>
  <c r="Z38" i="28" s="1"/>
  <c r="AA17" i="28"/>
  <c r="AB17" i="28"/>
  <c r="AB38" i="28" s="1"/>
  <c r="AC17" i="28"/>
  <c r="AD17" i="28"/>
  <c r="AD38" i="28" s="1"/>
  <c r="AE17" i="28"/>
  <c r="AF17" i="28"/>
  <c r="AF48" i="28" s="1"/>
  <c r="AG17" i="28"/>
  <c r="AH17" i="28"/>
  <c r="AH48" i="28" s="1"/>
  <c r="AI17" i="28"/>
  <c r="AJ17" i="28"/>
  <c r="AJ48" i="28" s="1"/>
  <c r="AK17" i="28"/>
  <c r="AL17" i="28"/>
  <c r="F20" i="28"/>
  <c r="G20" i="28"/>
  <c r="G39" i="28" s="1"/>
  <c r="H20" i="28"/>
  <c r="I20" i="28"/>
  <c r="I39" i="28" s="1"/>
  <c r="J20" i="28"/>
  <c r="K20" i="28"/>
  <c r="K39" i="28" s="1"/>
  <c r="L20" i="28"/>
  <c r="M20" i="28"/>
  <c r="M56" i="28" s="1"/>
  <c r="N20" i="28"/>
  <c r="O20" i="28"/>
  <c r="O56" i="28" s="1"/>
  <c r="P20" i="28"/>
  <c r="Q20" i="28"/>
  <c r="Q56" i="28" s="1"/>
  <c r="R20" i="28"/>
  <c r="S20" i="28"/>
  <c r="S56" i="28" s="1"/>
  <c r="T20" i="28"/>
  <c r="U20" i="28"/>
  <c r="U39" i="28" s="1"/>
  <c r="V20" i="28"/>
  <c r="W20" i="28"/>
  <c r="W56" i="28" s="1"/>
  <c r="X20" i="28"/>
  <c r="Y20" i="28"/>
  <c r="Y39" i="28" s="1"/>
  <c r="Z20" i="28"/>
  <c r="AA20" i="28"/>
  <c r="AA39" i="28" s="1"/>
  <c r="AB20" i="28"/>
  <c r="AC20" i="28"/>
  <c r="AC56" i="28" s="1"/>
  <c r="AD20" i="28"/>
  <c r="AE20" i="28"/>
  <c r="AE56" i="28" s="1"/>
  <c r="AF20" i="28"/>
  <c r="AG20" i="28"/>
  <c r="AG39" i="28" s="1"/>
  <c r="AH20" i="28"/>
  <c r="AI20" i="28"/>
  <c r="AI56" i="28" s="1"/>
  <c r="AJ20" i="28"/>
  <c r="AK20" i="28"/>
  <c r="AK39" i="28" s="1"/>
  <c r="AL20" i="28"/>
  <c r="F21" i="28"/>
  <c r="F57" i="28" s="1"/>
  <c r="G21" i="28"/>
  <c r="H21" i="28"/>
  <c r="H57" i="28" s="1"/>
  <c r="I21" i="28"/>
  <c r="J21" i="28"/>
  <c r="J57" i="28" s="1"/>
  <c r="K21" i="28"/>
  <c r="K57" i="28" s="1"/>
  <c r="L21" i="28"/>
  <c r="L57" i="28" s="1"/>
  <c r="M21" i="28"/>
  <c r="N21" i="28"/>
  <c r="N57" i="28" s="1"/>
  <c r="O21" i="28"/>
  <c r="P21" i="28"/>
  <c r="P57" i="28" s="1"/>
  <c r="Q21" i="28"/>
  <c r="Q57" i="28" s="1"/>
  <c r="R21" i="28"/>
  <c r="R57" i="28" s="1"/>
  <c r="S21" i="28"/>
  <c r="S57" i="28" s="1"/>
  <c r="T21" i="28"/>
  <c r="U21" i="28"/>
  <c r="V21" i="28"/>
  <c r="V57" i="28" s="1"/>
  <c r="W21" i="28"/>
  <c r="W57" i="28" s="1"/>
  <c r="X21" i="28"/>
  <c r="X57" i="28" s="1"/>
  <c r="Y21" i="28"/>
  <c r="Z21" i="28"/>
  <c r="Z57" i="28" s="1"/>
  <c r="AA21" i="28"/>
  <c r="AB21" i="28"/>
  <c r="AB57" i="28" s="1"/>
  <c r="AC21" i="28"/>
  <c r="AD21" i="28"/>
  <c r="AD57" i="28" s="1"/>
  <c r="AE21" i="28"/>
  <c r="AE57" i="28" s="1"/>
  <c r="AF21" i="28"/>
  <c r="AF57" i="28" s="1"/>
  <c r="AG21" i="28"/>
  <c r="AH21" i="28"/>
  <c r="AH57" i="28" s="1"/>
  <c r="AI21" i="28"/>
  <c r="AJ21" i="28"/>
  <c r="AJ57" i="28" s="1"/>
  <c r="AK21" i="28"/>
  <c r="AK57" i="28" s="1"/>
  <c r="AL21" i="28"/>
  <c r="AL57" i="28" s="1"/>
  <c r="F22" i="28"/>
  <c r="G22" i="28"/>
  <c r="G58" i="28" s="1"/>
  <c r="H22" i="28"/>
  <c r="I22" i="28"/>
  <c r="I58" i="28" s="1"/>
  <c r="J22" i="28"/>
  <c r="K22" i="28"/>
  <c r="K58" i="28" s="1"/>
  <c r="L22" i="28"/>
  <c r="M22" i="28"/>
  <c r="M58" i="28" s="1"/>
  <c r="N22" i="28"/>
  <c r="O22" i="28"/>
  <c r="P22" i="28"/>
  <c r="P58" i="28" s="1"/>
  <c r="Q22" i="28"/>
  <c r="Q58" i="28" s="1"/>
  <c r="R22" i="28"/>
  <c r="S22" i="28"/>
  <c r="S41" i="28" s="1"/>
  <c r="T22" i="28"/>
  <c r="U22" i="28"/>
  <c r="U58" i="28" s="1"/>
  <c r="V22" i="28"/>
  <c r="W22" i="28"/>
  <c r="W58" i="28" s="1"/>
  <c r="X22" i="28"/>
  <c r="Y22" i="28"/>
  <c r="Y58" i="28" s="1"/>
  <c r="Z22" i="28"/>
  <c r="AA22" i="28"/>
  <c r="AA41" i="28" s="1"/>
  <c r="AB22" i="28"/>
  <c r="AC22" i="28"/>
  <c r="AC58" i="28" s="1"/>
  <c r="AD22" i="28"/>
  <c r="AE22" i="28"/>
  <c r="AF22" i="28"/>
  <c r="AG22" i="28"/>
  <c r="AG58" i="28" s="1"/>
  <c r="AH22" i="28"/>
  <c r="AI22" i="28"/>
  <c r="AI58" i="28" s="1"/>
  <c r="AJ22" i="28"/>
  <c r="AJ58" i="28" s="1"/>
  <c r="AK22" i="28"/>
  <c r="AK58" i="28" s="1"/>
  <c r="AL22" i="28"/>
  <c r="F23" i="28"/>
  <c r="F42" i="28" s="1"/>
  <c r="G23" i="28"/>
  <c r="H23" i="28"/>
  <c r="H42" i="28" s="1"/>
  <c r="I23" i="28"/>
  <c r="I42" i="28" s="1"/>
  <c r="J23" i="28"/>
  <c r="J42" i="28" s="1"/>
  <c r="K23" i="28"/>
  <c r="L23" i="28"/>
  <c r="L42" i="28" s="1"/>
  <c r="M23" i="28"/>
  <c r="M42" i="28" s="1"/>
  <c r="N23" i="28"/>
  <c r="N42" i="28" s="1"/>
  <c r="O23" i="28"/>
  <c r="O42" i="28" s="1"/>
  <c r="P23" i="28"/>
  <c r="P42" i="28" s="1"/>
  <c r="Q23" i="28"/>
  <c r="Q42" i="28" s="1"/>
  <c r="R23" i="28"/>
  <c r="R42" i="28" s="1"/>
  <c r="S23" i="28"/>
  <c r="S59" i="28" s="1"/>
  <c r="T23" i="28"/>
  <c r="U23" i="28"/>
  <c r="U42" i="28" s="1"/>
  <c r="V23" i="28"/>
  <c r="V42" i="28" s="1"/>
  <c r="W23" i="28"/>
  <c r="W42" i="28" s="1"/>
  <c r="X23" i="28"/>
  <c r="X42" i="28" s="1"/>
  <c r="Y23" i="28"/>
  <c r="Y42" i="28" s="1"/>
  <c r="Z23" i="28"/>
  <c r="AA23" i="28"/>
  <c r="AA42" i="28" s="1"/>
  <c r="AB23" i="28"/>
  <c r="AB42" i="28" s="1"/>
  <c r="AC23" i="28"/>
  <c r="AC42" i="28" s="1"/>
  <c r="AD23" i="28"/>
  <c r="AD42" i="28" s="1"/>
  <c r="AE23" i="28"/>
  <c r="AE59" i="28" s="1"/>
  <c r="AF23" i="28"/>
  <c r="AF42" i="28" s="1"/>
  <c r="AG23" i="28"/>
  <c r="AG42" i="28" s="1"/>
  <c r="AH23" i="28"/>
  <c r="AH42" i="28" s="1"/>
  <c r="AI23" i="28"/>
  <c r="AI42" i="28" s="1"/>
  <c r="AJ23" i="28"/>
  <c r="AJ42" i="28" s="1"/>
  <c r="AK23" i="28"/>
  <c r="AK42" i="28" s="1"/>
  <c r="AL23" i="28"/>
  <c r="F24" i="28"/>
  <c r="G24" i="28"/>
  <c r="G43" i="28" s="1"/>
  <c r="H24" i="28"/>
  <c r="I24" i="28"/>
  <c r="I43" i="28" s="1"/>
  <c r="J24" i="28"/>
  <c r="K24" i="28"/>
  <c r="K60" i="28" s="1"/>
  <c r="L24" i="28"/>
  <c r="M24" i="28"/>
  <c r="N24" i="28"/>
  <c r="O24" i="28"/>
  <c r="O60" i="28" s="1"/>
  <c r="P24" i="28"/>
  <c r="Q24" i="28"/>
  <c r="Q43" i="28" s="1"/>
  <c r="R24" i="28"/>
  <c r="S24" i="28"/>
  <c r="S43" i="28" s="1"/>
  <c r="T24" i="28"/>
  <c r="U24" i="28"/>
  <c r="U43" i="28" s="1"/>
  <c r="V24" i="28"/>
  <c r="W24" i="28"/>
  <c r="W43" i="28" s="1"/>
  <c r="X24" i="28"/>
  <c r="Y24" i="28"/>
  <c r="Y43" i="28" s="1"/>
  <c r="Z24" i="28"/>
  <c r="AA24" i="28"/>
  <c r="AA60" i="28" s="1"/>
  <c r="AB24" i="28"/>
  <c r="AC24" i="28"/>
  <c r="AD24" i="28"/>
  <c r="AE24" i="28"/>
  <c r="AE43" i="28" s="1"/>
  <c r="AF24" i="28"/>
  <c r="AG24" i="28"/>
  <c r="AG43" i="28" s="1"/>
  <c r="AH24" i="28"/>
  <c r="AI24" i="28"/>
  <c r="AI43" i="28" s="1"/>
  <c r="AJ24" i="28"/>
  <c r="AK24" i="28"/>
  <c r="AK43" i="28" s="1"/>
  <c r="AL24" i="28"/>
  <c r="F25" i="28"/>
  <c r="F61" i="28" s="1"/>
  <c r="G25" i="28"/>
  <c r="G61" i="28" s="1"/>
  <c r="H25" i="28"/>
  <c r="H61" i="28" s="1"/>
  <c r="I25" i="28"/>
  <c r="I61" i="28" s="1"/>
  <c r="J25" i="28"/>
  <c r="J61" i="28" s="1"/>
  <c r="K25" i="28"/>
  <c r="L25" i="28"/>
  <c r="L61" i="28" s="1"/>
  <c r="M25" i="28"/>
  <c r="M61" i="28" s="1"/>
  <c r="N25" i="28"/>
  <c r="N61" i="28" s="1"/>
  <c r="O25" i="28"/>
  <c r="O61" i="28" s="1"/>
  <c r="P25" i="28"/>
  <c r="P61" i="28" s="1"/>
  <c r="Q25" i="28"/>
  <c r="Q61" i="28" s="1"/>
  <c r="R25" i="28"/>
  <c r="R61" i="28" s="1"/>
  <c r="S25" i="28"/>
  <c r="S61" i="28" s="1"/>
  <c r="T25" i="28"/>
  <c r="T61" i="28" s="1"/>
  <c r="U25" i="28"/>
  <c r="U61" i="28" s="1"/>
  <c r="V25" i="28"/>
  <c r="V61" i="28" s="1"/>
  <c r="W25" i="28"/>
  <c r="X25" i="28"/>
  <c r="X61" i="28" s="1"/>
  <c r="Y25" i="28"/>
  <c r="Y61" i="28" s="1"/>
  <c r="Z25" i="28"/>
  <c r="Z61" i="28" s="1"/>
  <c r="AA25" i="28"/>
  <c r="AA61" i="28" s="1"/>
  <c r="AB25" i="28"/>
  <c r="AB61" i="28" s="1"/>
  <c r="AC25" i="28"/>
  <c r="AC61" i="28" s="1"/>
  <c r="AD25" i="28"/>
  <c r="AD61" i="28" s="1"/>
  <c r="AE25" i="28"/>
  <c r="AF25" i="28"/>
  <c r="AF61" i="28" s="1"/>
  <c r="AG25" i="28"/>
  <c r="AG61" i="28" s="1"/>
  <c r="AH25" i="28"/>
  <c r="AH61" i="28" s="1"/>
  <c r="AI25" i="28"/>
  <c r="AJ25" i="28"/>
  <c r="AJ61" i="28" s="1"/>
  <c r="AK25" i="28"/>
  <c r="AK61" i="28" s="1"/>
  <c r="AL25" i="28"/>
  <c r="AL61" i="28" s="1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F34" i="28"/>
  <c r="AH34" i="28"/>
  <c r="X35" i="28"/>
  <c r="AJ35" i="28"/>
  <c r="AE36" i="28"/>
  <c r="J37" i="28"/>
  <c r="L37" i="28"/>
  <c r="N37" i="28"/>
  <c r="T37" i="28"/>
  <c r="X37" i="28"/>
  <c r="Z37" i="28"/>
  <c r="AD37" i="28"/>
  <c r="AF37" i="28"/>
  <c r="M39" i="28"/>
  <c r="S40" i="28"/>
  <c r="W40" i="28"/>
  <c r="N41" i="28"/>
  <c r="G42" i="28"/>
  <c r="S42" i="28"/>
  <c r="Z42" i="28"/>
  <c r="J47" i="28"/>
  <c r="R47" i="28"/>
  <c r="AD47" i="28"/>
  <c r="M48" i="28"/>
  <c r="Z48" i="28"/>
  <c r="I56" i="28"/>
  <c r="Y56" i="28"/>
  <c r="I57" i="28"/>
  <c r="M57" i="28"/>
  <c r="T57" i="28"/>
  <c r="U57" i="28"/>
  <c r="Y57" i="28"/>
  <c r="AC57" i="28"/>
  <c r="AG57" i="28"/>
  <c r="H58" i="28"/>
  <c r="L58" i="28"/>
  <c r="T58" i="28"/>
  <c r="AB58" i="28"/>
  <c r="AF58" i="28"/>
  <c r="G59" i="28"/>
  <c r="K59" i="28"/>
  <c r="O59" i="28"/>
  <c r="AI59" i="28"/>
  <c r="D4" i="28"/>
  <c r="E4" i="28"/>
  <c r="D5" i="28"/>
  <c r="E5" i="28"/>
  <c r="D8" i="28"/>
  <c r="E8" i="28"/>
  <c r="D9" i="28"/>
  <c r="E9" i="28"/>
  <c r="D12" i="28"/>
  <c r="E12" i="28"/>
  <c r="D13" i="28"/>
  <c r="E13" i="28"/>
  <c r="D14" i="28"/>
  <c r="E14" i="28"/>
  <c r="D15" i="28"/>
  <c r="E15" i="28"/>
  <c r="D16" i="28"/>
  <c r="D77" i="28" s="1"/>
  <c r="E16" i="28"/>
  <c r="E77" i="28" s="1"/>
  <c r="D17" i="28"/>
  <c r="E17" i="28"/>
  <c r="D20" i="28"/>
  <c r="E20" i="28"/>
  <c r="D21" i="28"/>
  <c r="D40" i="28" s="1"/>
  <c r="E21" i="28"/>
  <c r="D22" i="28"/>
  <c r="E22" i="28"/>
  <c r="D23" i="28"/>
  <c r="D59" i="28" s="1"/>
  <c r="E23" i="28"/>
  <c r="E59" i="28" s="1"/>
  <c r="D24" i="28"/>
  <c r="E24" i="28"/>
  <c r="D25" i="28"/>
  <c r="D44" i="28" s="1"/>
  <c r="E25" i="28"/>
  <c r="E44" i="28" s="1"/>
  <c r="D33" i="28"/>
  <c r="E33" i="28"/>
  <c r="C21" i="28"/>
  <c r="C22" i="28"/>
  <c r="C23" i="28"/>
  <c r="C24" i="28"/>
  <c r="C25" i="28"/>
  <c r="C20" i="28"/>
  <c r="C13" i="28"/>
  <c r="C14" i="28"/>
  <c r="C15" i="28"/>
  <c r="C16" i="28"/>
  <c r="C17" i="28"/>
  <c r="C12" i="28"/>
  <c r="C9" i="28"/>
  <c r="C8" i="28"/>
  <c r="C5" i="28"/>
  <c r="C4" i="2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F6" i="8"/>
  <c r="E6" i="8"/>
  <c r="Z77" i="28" l="1"/>
  <c r="N77" i="28"/>
  <c r="C94" i="28"/>
  <c r="C90" i="28"/>
  <c r="J77" i="28"/>
  <c r="F77" i="28"/>
  <c r="S58" i="28"/>
  <c r="P38" i="28"/>
  <c r="K82" i="28"/>
  <c r="G82" i="28"/>
  <c r="C92" i="28"/>
  <c r="AL82" i="28"/>
  <c r="Z82" i="28"/>
  <c r="T80" i="28"/>
  <c r="AI77" i="28"/>
  <c r="AE77" i="28"/>
  <c r="AA77" i="28"/>
  <c r="W77" i="28"/>
  <c r="S77" i="28"/>
  <c r="O77" i="28"/>
  <c r="K77" i="28"/>
  <c r="C89" i="28"/>
  <c r="C91" i="28"/>
  <c r="E75" i="28"/>
  <c r="AL42" i="28"/>
  <c r="AG80" i="28"/>
  <c r="AC80" i="28"/>
  <c r="Y80" i="28"/>
  <c r="U80" i="28"/>
  <c r="M80" i="28"/>
  <c r="I80" i="28"/>
  <c r="AF68" i="28"/>
  <c r="X68" i="28"/>
  <c r="T68" i="28"/>
  <c r="L68" i="28"/>
  <c r="AL75" i="28"/>
  <c r="AH75" i="28"/>
  <c r="AD75" i="28"/>
  <c r="Z75" i="28"/>
  <c r="V75" i="28"/>
  <c r="R75" i="28"/>
  <c r="N75" i="28"/>
  <c r="J75" i="28"/>
  <c r="F75" i="28"/>
  <c r="AK75" i="28"/>
  <c r="AG75" i="28"/>
  <c r="AC75" i="28"/>
  <c r="Y75" i="28"/>
  <c r="U75" i="28"/>
  <c r="Q75" i="28"/>
  <c r="M75" i="28"/>
  <c r="I75" i="28"/>
  <c r="E80" i="28"/>
  <c r="AI80" i="28"/>
  <c r="AA80" i="28"/>
  <c r="O80" i="28"/>
  <c r="G80" i="28"/>
  <c r="AJ75" i="28"/>
  <c r="AF75" i="28"/>
  <c r="AB75" i="28"/>
  <c r="X75" i="28"/>
  <c r="T75" i="28"/>
  <c r="P75" i="28"/>
  <c r="L75" i="28"/>
  <c r="H75" i="28"/>
  <c r="D75" i="28"/>
  <c r="AG60" i="28"/>
  <c r="T82" i="28"/>
  <c r="AI75" i="28"/>
  <c r="AE75" i="28"/>
  <c r="AA75" i="28"/>
  <c r="W75" i="28"/>
  <c r="S75" i="28"/>
  <c r="O75" i="28"/>
  <c r="K75" i="28"/>
  <c r="G75" i="28"/>
  <c r="F80" i="28"/>
  <c r="R77" i="28"/>
  <c r="V77" i="28"/>
  <c r="AH77" i="28"/>
  <c r="AL77" i="28"/>
  <c r="J80" i="28"/>
  <c r="N80" i="28"/>
  <c r="R80" i="28"/>
  <c r="V80" i="28"/>
  <c r="Z80" i="28"/>
  <c r="X3" i="2" s="1"/>
  <c r="AD80" i="28"/>
  <c r="AH80" i="28"/>
  <c r="AL80" i="28"/>
  <c r="J82" i="28"/>
  <c r="N82" i="28"/>
  <c r="R82" i="28"/>
  <c r="V82" i="28"/>
  <c r="AD82" i="28"/>
  <c r="AH82" i="28"/>
  <c r="F82" i="28"/>
  <c r="G77" i="28"/>
  <c r="K80" i="28"/>
  <c r="I3" i="2" s="1"/>
  <c r="S80" i="28"/>
  <c r="W80" i="28"/>
  <c r="AE80" i="28"/>
  <c r="O82" i="28"/>
  <c r="M3" i="2" s="1"/>
  <c r="S82" i="28"/>
  <c r="W82" i="28"/>
  <c r="AA82" i="28"/>
  <c r="Y3" i="2" s="1"/>
  <c r="AE82" i="28"/>
  <c r="AI82" i="28"/>
  <c r="E82" i="28"/>
  <c r="D80" i="28"/>
  <c r="H77" i="28"/>
  <c r="L77" i="28"/>
  <c r="P77" i="28"/>
  <c r="T77" i="28"/>
  <c r="X77" i="28"/>
  <c r="AB77" i="28"/>
  <c r="AF77" i="28"/>
  <c r="AJ77" i="28"/>
  <c r="H80" i="28"/>
  <c r="L80" i="28"/>
  <c r="P80" i="28"/>
  <c r="X80" i="28"/>
  <c r="AB80" i="28"/>
  <c r="AF80" i="28"/>
  <c r="AJ80" i="28"/>
  <c r="H82" i="28"/>
  <c r="L82" i="28"/>
  <c r="P82" i="28"/>
  <c r="X82" i="28"/>
  <c r="AB82" i="28"/>
  <c r="AF82" i="28"/>
  <c r="AJ82" i="28"/>
  <c r="D82" i="28"/>
  <c r="M77" i="28"/>
  <c r="Q77" i="28"/>
  <c r="O3" i="2" s="1"/>
  <c r="U77" i="28"/>
  <c r="Y77" i="28"/>
  <c r="AC77" i="28"/>
  <c r="AK77" i="28"/>
  <c r="AI3" i="2" s="1"/>
  <c r="Q80" i="28"/>
  <c r="AK80" i="28"/>
  <c r="I82" i="28"/>
  <c r="G3" i="2" s="1"/>
  <c r="M82" i="28"/>
  <c r="Q82" i="28"/>
  <c r="U82" i="28"/>
  <c r="Y82" i="28"/>
  <c r="AC82" i="28"/>
  <c r="AG82" i="28"/>
  <c r="AK82" i="28"/>
  <c r="AA59" i="28"/>
  <c r="Z59" i="28"/>
  <c r="R56" i="28"/>
  <c r="T43" i="28"/>
  <c r="AG36" i="28"/>
  <c r="I60" i="28"/>
  <c r="AE42" i="28"/>
  <c r="K42" i="28"/>
  <c r="AI68" i="28"/>
  <c r="AE68" i="28"/>
  <c r="AA68" i="28"/>
  <c r="W68" i="28"/>
  <c r="S68" i="28"/>
  <c r="O68" i="28"/>
  <c r="K68" i="28"/>
  <c r="E67" i="28"/>
  <c r="C67" i="28"/>
  <c r="AF38" i="28"/>
  <c r="AD68" i="28"/>
  <c r="Z68" i="28"/>
  <c r="N68" i="28"/>
  <c r="J68" i="28"/>
  <c r="F68" i="28"/>
  <c r="C82" i="28"/>
  <c r="AL67" i="28"/>
  <c r="AH67" i="28"/>
  <c r="AD67" i="28"/>
  <c r="Z67" i="28"/>
  <c r="V67" i="28"/>
  <c r="R67" i="28"/>
  <c r="N67" i="28"/>
  <c r="J67" i="28"/>
  <c r="F67" i="28"/>
  <c r="D6" i="2" s="1"/>
  <c r="AI66" i="28"/>
  <c r="AE66" i="28"/>
  <c r="AA66" i="28"/>
  <c r="W66" i="28"/>
  <c r="S66" i="28"/>
  <c r="O66" i="28"/>
  <c r="K66" i="28"/>
  <c r="G66" i="28"/>
  <c r="C68" i="28"/>
  <c r="AK67" i="28"/>
  <c r="AG67" i="28"/>
  <c r="AC67" i="28"/>
  <c r="Y67" i="28"/>
  <c r="U67" i="28"/>
  <c r="Q67" i="28"/>
  <c r="M67" i="28"/>
  <c r="I67" i="28"/>
  <c r="AL66" i="28"/>
  <c r="AH66" i="28"/>
  <c r="AD66" i="28"/>
  <c r="AB6" i="2" s="1"/>
  <c r="Z66" i="28"/>
  <c r="V66" i="28"/>
  <c r="R66" i="28"/>
  <c r="N66" i="28"/>
  <c r="L6" i="2" s="1"/>
  <c r="J66" i="28"/>
  <c r="F66" i="28"/>
  <c r="C80" i="28"/>
  <c r="D67" i="28"/>
  <c r="C66" i="28"/>
  <c r="AI67" i="28"/>
  <c r="AE67" i="28"/>
  <c r="AA67" i="28"/>
  <c r="W67" i="28"/>
  <c r="S67" i="28"/>
  <c r="O67" i="28"/>
  <c r="K67" i="28"/>
  <c r="G67" i="28"/>
  <c r="D68" i="28"/>
  <c r="AK68" i="28"/>
  <c r="AG68" i="28"/>
  <c r="AC68" i="28"/>
  <c r="Y68" i="28"/>
  <c r="U68" i="28"/>
  <c r="Q68" i="28"/>
  <c r="M68" i="28"/>
  <c r="I68" i="28"/>
  <c r="E68" i="28"/>
  <c r="AK66" i="28"/>
  <c r="AG66" i="28"/>
  <c r="AC66" i="28"/>
  <c r="Y66" i="28"/>
  <c r="U66" i="28"/>
  <c r="Q66" i="28"/>
  <c r="M66" i="28"/>
  <c r="I66" i="28"/>
  <c r="E66" i="28"/>
  <c r="C75" i="28"/>
  <c r="H39" i="28"/>
  <c r="I38" i="28"/>
  <c r="AJ68" i="28"/>
  <c r="AB68" i="28"/>
  <c r="P68" i="28"/>
  <c r="H68" i="28"/>
  <c r="AJ66" i="28"/>
  <c r="AF66" i="28"/>
  <c r="AB66" i="28"/>
  <c r="X66" i="28"/>
  <c r="T66" i="28"/>
  <c r="P66" i="28"/>
  <c r="L66" i="28"/>
  <c r="H66" i="28"/>
  <c r="C77" i="28"/>
  <c r="Z47" i="28"/>
  <c r="Z54" i="28" s="1"/>
  <c r="N47" i="28"/>
  <c r="N54" i="28" s="1"/>
  <c r="F47" i="28"/>
  <c r="AE40" i="28"/>
  <c r="K40" i="28"/>
  <c r="AB35" i="28"/>
  <c r="P35" i="28"/>
  <c r="D66" i="28"/>
  <c r="G68" i="28"/>
  <c r="E57" i="28"/>
  <c r="X58" i="28"/>
  <c r="U48" i="28"/>
  <c r="Q48" i="28"/>
  <c r="V41" i="28"/>
  <c r="W36" i="28"/>
  <c r="K36" i="28"/>
  <c r="AL68" i="28"/>
  <c r="AJ6" i="2" s="1"/>
  <c r="AH68" i="28"/>
  <c r="V68" i="28"/>
  <c r="R68" i="28"/>
  <c r="AJ67" i="28"/>
  <c r="AF67" i="28"/>
  <c r="AB67" i="28"/>
  <c r="X67" i="28"/>
  <c r="T67" i="28"/>
  <c r="P67" i="28"/>
  <c r="L67" i="28"/>
  <c r="H67" i="28"/>
  <c r="E47" i="28"/>
  <c r="AC43" i="28"/>
  <c r="AC60" i="28"/>
  <c r="J51" i="28"/>
  <c r="Y60" i="28"/>
  <c r="AJ59" i="28"/>
  <c r="W59" i="28"/>
  <c r="AA58" i="28"/>
  <c r="U56" i="28"/>
  <c r="G56" i="28"/>
  <c r="AI41" i="28"/>
  <c r="K41" i="28"/>
  <c r="AH38" i="28"/>
  <c r="N38" i="28"/>
  <c r="Z34" i="28"/>
  <c r="M43" i="28"/>
  <c r="M60" i="28"/>
  <c r="AE41" i="28"/>
  <c r="AE58" i="28"/>
  <c r="O41" i="28"/>
  <c r="O58" i="28"/>
  <c r="AL38" i="28"/>
  <c r="AL48" i="28"/>
  <c r="R48" i="28"/>
  <c r="R53" i="28" s="1"/>
  <c r="R38" i="28"/>
  <c r="U60" i="28"/>
  <c r="AK56" i="28"/>
  <c r="G41" i="28"/>
  <c r="AC39" i="28"/>
  <c r="J38" i="28"/>
  <c r="R34" i="28"/>
  <c r="T59" i="28"/>
  <c r="T42" i="28"/>
  <c r="N53" i="28"/>
  <c r="J53" i="28"/>
  <c r="AJ34" i="28"/>
  <c r="AB34" i="28"/>
  <c r="AK47" i="28"/>
  <c r="AK60" i="28"/>
  <c r="Q60" i="28"/>
  <c r="AG56" i="28"/>
  <c r="AD48" i="28"/>
  <c r="AD52" i="28" s="1"/>
  <c r="W41" i="28"/>
  <c r="Q39" i="28"/>
  <c r="AL34" i="28"/>
  <c r="J34" i="28"/>
  <c r="AI44" i="28"/>
  <c r="AE44" i="28"/>
  <c r="W44" i="28"/>
  <c r="K44" i="28"/>
  <c r="AF60" i="28"/>
  <c r="T60" i="28"/>
  <c r="L60" i="28"/>
  <c r="AL41" i="28"/>
  <c r="AD41" i="28"/>
  <c r="Z41" i="28"/>
  <c r="R41" i="28"/>
  <c r="J41" i="28"/>
  <c r="F41" i="28"/>
  <c r="AI40" i="28"/>
  <c r="AA40" i="28"/>
  <c r="O40" i="28"/>
  <c r="G40" i="28"/>
  <c r="AB56" i="28"/>
  <c r="T56" i="28"/>
  <c r="H56" i="28"/>
  <c r="AC48" i="28"/>
  <c r="I48" i="28"/>
  <c r="AI36" i="28"/>
  <c r="AA36" i="28"/>
  <c r="S36" i="28"/>
  <c r="O36" i="28"/>
  <c r="AL47" i="28"/>
  <c r="AH47" i="28"/>
  <c r="AH51" i="28" s="1"/>
  <c r="V47" i="28"/>
  <c r="AH56" i="28"/>
  <c r="AD60" i="28"/>
  <c r="N60" i="28"/>
  <c r="J59" i="28"/>
  <c r="AI47" i="28"/>
  <c r="S47" i="28"/>
  <c r="AJ41" i="28"/>
  <c r="T41" i="28"/>
  <c r="AC35" i="28"/>
  <c r="Y36" i="28"/>
  <c r="Q36" i="28"/>
  <c r="M35" i="28"/>
  <c r="J54" i="28"/>
  <c r="N52" i="28"/>
  <c r="J52" i="28"/>
  <c r="AI60" i="28"/>
  <c r="AA43" i="28"/>
  <c r="K43" i="28"/>
  <c r="W39" i="28"/>
  <c r="AG37" i="28"/>
  <c r="I37" i="28"/>
  <c r="AI48" i="28"/>
  <c r="X48" i="28"/>
  <c r="L48" i="28"/>
  <c r="N51" i="28"/>
  <c r="S60" i="28"/>
  <c r="AE39" i="28"/>
  <c r="O39" i="28"/>
  <c r="AL59" i="28"/>
  <c r="AH59" i="28"/>
  <c r="AD56" i="28"/>
  <c r="Z60" i="28"/>
  <c r="V59" i="28"/>
  <c r="R59" i="28"/>
  <c r="N56" i="28"/>
  <c r="J60" i="28"/>
  <c r="F59" i="28"/>
  <c r="AE48" i="28"/>
  <c r="AA47" i="28"/>
  <c r="S48" i="28"/>
  <c r="K47" i="28"/>
  <c r="G48" i="28"/>
  <c r="AJ44" i="28"/>
  <c r="AF40" i="28"/>
  <c r="AB41" i="28"/>
  <c r="X40" i="28"/>
  <c r="T44" i="28"/>
  <c r="P41" i="28"/>
  <c r="L41" i="28"/>
  <c r="H40" i="28"/>
  <c r="AK34" i="28"/>
  <c r="AG34" i="28"/>
  <c r="AC36" i="28"/>
  <c r="U36" i="28"/>
  <c r="M34" i="28"/>
  <c r="I36" i="28"/>
  <c r="E35" i="28"/>
  <c r="E48" i="28"/>
  <c r="E51" i="28" s="1"/>
  <c r="AH60" i="28"/>
  <c r="W60" i="28"/>
  <c r="R60" i="28"/>
  <c r="G60" i="28"/>
  <c r="AD59" i="28"/>
  <c r="X59" i="28"/>
  <c r="N59" i="28"/>
  <c r="H59" i="28"/>
  <c r="AL56" i="28"/>
  <c r="AA56" i="28"/>
  <c r="V56" i="28"/>
  <c r="K56" i="28"/>
  <c r="F56" i="28"/>
  <c r="AB48" i="28"/>
  <c r="W48" i="28"/>
  <c r="K48" i="28"/>
  <c r="X41" i="28"/>
  <c r="H41" i="28"/>
  <c r="T39" i="28"/>
  <c r="U38" i="28"/>
  <c r="H38" i="28"/>
  <c r="P34" i="28"/>
  <c r="D35" i="28"/>
  <c r="AL60" i="28"/>
  <c r="V60" i="28"/>
  <c r="F60" i="28"/>
  <c r="AB59" i="28"/>
  <c r="L59" i="28"/>
  <c r="Z56" i="28"/>
  <c r="J56" i="28"/>
  <c r="AA48" i="28"/>
  <c r="O48" i="28"/>
  <c r="O43" i="28"/>
  <c r="AF41" i="28"/>
  <c r="AI39" i="28"/>
  <c r="AB39" i="28"/>
  <c r="S39" i="28"/>
  <c r="AJ38" i="28"/>
  <c r="AC38" i="28"/>
  <c r="AK36" i="28"/>
  <c r="M36" i="28"/>
  <c r="AK35" i="28"/>
  <c r="AF34" i="28"/>
  <c r="AF44" i="28"/>
  <c r="AB44" i="28"/>
  <c r="X44" i="28"/>
  <c r="P44" i="28"/>
  <c r="L44" i="28"/>
  <c r="H44" i="28"/>
  <c r="AJ40" i="28"/>
  <c r="AB40" i="28"/>
  <c r="T40" i="28"/>
  <c r="P40" i="28"/>
  <c r="L40" i="28"/>
  <c r="AG35" i="28"/>
  <c r="Y35" i="28"/>
  <c r="U35" i="28"/>
  <c r="Q35" i="28"/>
  <c r="I35" i="28"/>
  <c r="AE47" i="28"/>
  <c r="AE54" i="28" s="1"/>
  <c r="W47" i="28"/>
  <c r="O47" i="28"/>
  <c r="G47" i="28"/>
  <c r="D47" i="28"/>
  <c r="AE60" i="28"/>
  <c r="AF59" i="28"/>
  <c r="P59" i="28"/>
  <c r="L43" i="28"/>
  <c r="AJ43" i="28"/>
  <c r="AB43" i="28"/>
  <c r="X43" i="28"/>
  <c r="P43" i="28"/>
  <c r="H43" i="28"/>
  <c r="AH58" i="28"/>
  <c r="V58" i="28"/>
  <c r="N58" i="28"/>
  <c r="AJ39" i="28"/>
  <c r="AF39" i="28"/>
  <c r="X39" i="28"/>
  <c r="P39" i="28"/>
  <c r="L39" i="28"/>
  <c r="AK38" i="28"/>
  <c r="AG38" i="28"/>
  <c r="Y38" i="28"/>
  <c r="Q38" i="28"/>
  <c r="M38" i="28"/>
  <c r="C47" i="28"/>
  <c r="C48" i="28"/>
  <c r="D57" i="28"/>
  <c r="E37" i="28"/>
  <c r="D34" i="28"/>
  <c r="D42" i="28"/>
  <c r="E42" i="28"/>
  <c r="AA44" i="28"/>
  <c r="C60" i="28"/>
  <c r="D48" i="28"/>
  <c r="D56" i="28"/>
  <c r="D39" i="28"/>
  <c r="S44" i="28"/>
  <c r="E61" i="28"/>
  <c r="C59" i="28"/>
  <c r="D61" i="28"/>
  <c r="D37" i="28"/>
  <c r="G44" i="28"/>
  <c r="AF43" i="28"/>
  <c r="AH41" i="28"/>
  <c r="C56" i="28"/>
  <c r="C58" i="28"/>
  <c r="E40" i="28"/>
  <c r="D36" i="28"/>
  <c r="E34" i="28"/>
  <c r="O44" i="28"/>
  <c r="C38" i="28"/>
  <c r="D38" i="28"/>
  <c r="AL39" i="28"/>
  <c r="AH39" i="28"/>
  <c r="AD39" i="28"/>
  <c r="Z39" i="28"/>
  <c r="V39" i="28"/>
  <c r="R39" i="28"/>
  <c r="N39" i="28"/>
  <c r="J39" i="28"/>
  <c r="F39" i="28"/>
  <c r="AI34" i="28"/>
  <c r="AE34" i="28"/>
  <c r="AA34" i="28"/>
  <c r="W34" i="28"/>
  <c r="S34" i="28"/>
  <c r="O34" i="28"/>
  <c r="K34" i="28"/>
  <c r="G34" i="28"/>
  <c r="AJ47" i="28"/>
  <c r="AJ53" i="28" s="1"/>
  <c r="AF47" i="28"/>
  <c r="AF53" i="28" s="1"/>
  <c r="AB47" i="28"/>
  <c r="AB53" i="28" s="1"/>
  <c r="X47" i="28"/>
  <c r="T47" i="28"/>
  <c r="P47" i="28"/>
  <c r="P53" i="28" s="1"/>
  <c r="L47" i="28"/>
  <c r="L53" i="28" s="1"/>
  <c r="C61" i="28"/>
  <c r="C57" i="28"/>
  <c r="AI61" i="28"/>
  <c r="AE61" i="28"/>
  <c r="W61" i="28"/>
  <c r="K61" i="28"/>
  <c r="AJ60" i="28"/>
  <c r="AB60" i="28"/>
  <c r="X60" i="28"/>
  <c r="P60" i="28"/>
  <c r="H60" i="28"/>
  <c r="AK59" i="28"/>
  <c r="AG59" i="28"/>
  <c r="AC59" i="28"/>
  <c r="Y59" i="28"/>
  <c r="U59" i="28"/>
  <c r="Q59" i="28"/>
  <c r="M59" i="28"/>
  <c r="I59" i="28"/>
  <c r="AL58" i="28"/>
  <c r="AD58" i="28"/>
  <c r="Z58" i="28"/>
  <c r="R58" i="28"/>
  <c r="J58" i="28"/>
  <c r="F58" i="28"/>
  <c r="AI57" i="28"/>
  <c r="AA57" i="28"/>
  <c r="O57" i="28"/>
  <c r="G57" i="28"/>
  <c r="AJ56" i="28"/>
  <c r="AF56" i="28"/>
  <c r="X56" i="28"/>
  <c r="P56" i="28"/>
  <c r="L56" i="28"/>
  <c r="AK48" i="28"/>
  <c r="AG48" i="28"/>
  <c r="Y48" i="28"/>
  <c r="T48" i="28"/>
  <c r="T51" i="28" s="1"/>
  <c r="AF35" i="28"/>
  <c r="L35" i="28"/>
  <c r="AC34" i="28"/>
  <c r="Q34" i="28"/>
  <c r="E38" i="28"/>
  <c r="E36" i="28"/>
  <c r="E56" i="28"/>
  <c r="E39" i="28"/>
  <c r="F37" i="28"/>
  <c r="G36" i="28"/>
  <c r="T35" i="28"/>
  <c r="H35" i="28"/>
  <c r="U34" i="28"/>
  <c r="V38" i="28"/>
  <c r="V48" i="28"/>
  <c r="F38" i="28"/>
  <c r="F48" i="28"/>
  <c r="AI37" i="28"/>
  <c r="AE37" i="28"/>
  <c r="AA37" i="28"/>
  <c r="W37" i="28"/>
  <c r="S37" i="28"/>
  <c r="O37" i="28"/>
  <c r="K37" i="28"/>
  <c r="Y34" i="28"/>
  <c r="I34" i="28"/>
  <c r="AG47" i="28"/>
  <c r="AC47" i="28"/>
  <c r="Y47" i="28"/>
  <c r="U47" i="28"/>
  <c r="Q47" i="28"/>
  <c r="M47" i="28"/>
  <c r="M52" i="28" s="1"/>
  <c r="H47" i="28"/>
  <c r="H53" i="28" s="1"/>
  <c r="AK40" i="28"/>
  <c r="AK44" i="28"/>
  <c r="AK41" i="28"/>
  <c r="AG40" i="28"/>
  <c r="AG44" i="28"/>
  <c r="AG41" i="28"/>
  <c r="AC40" i="28"/>
  <c r="AC44" i="28"/>
  <c r="AC41" i="28"/>
  <c r="Y40" i="28"/>
  <c r="Y44" i="28"/>
  <c r="Y41" i="28"/>
  <c r="U40" i="28"/>
  <c r="U44" i="28"/>
  <c r="U41" i="28"/>
  <c r="Q40" i="28"/>
  <c r="Q44" i="28"/>
  <c r="Q41" i="28"/>
  <c r="M40" i="28"/>
  <c r="M44" i="28"/>
  <c r="M41" i="28"/>
  <c r="I40" i="28"/>
  <c r="I44" i="28"/>
  <c r="I41" i="28"/>
  <c r="AL35" i="28"/>
  <c r="AL36" i="28"/>
  <c r="AH35" i="28"/>
  <c r="AH36" i="28"/>
  <c r="AD35" i="28"/>
  <c r="AD36" i="28"/>
  <c r="Z35" i="28"/>
  <c r="Z36" i="28"/>
  <c r="V35" i="28"/>
  <c r="V36" i="28"/>
  <c r="R35" i="28"/>
  <c r="R36" i="28"/>
  <c r="N35" i="28"/>
  <c r="N36" i="28"/>
  <c r="J35" i="28"/>
  <c r="J36" i="28"/>
  <c r="F35" i="28"/>
  <c r="F36" i="28"/>
  <c r="I47" i="28"/>
  <c r="I53" i="28" s="1"/>
  <c r="AL44" i="28"/>
  <c r="AH44" i="28"/>
  <c r="AD44" i="28"/>
  <c r="Z44" i="28"/>
  <c r="V44" i="28"/>
  <c r="R44" i="28"/>
  <c r="N44" i="28"/>
  <c r="J44" i="28"/>
  <c r="F44" i="28"/>
  <c r="AL40" i="28"/>
  <c r="AH40" i="28"/>
  <c r="AD40" i="28"/>
  <c r="Z40" i="28"/>
  <c r="V40" i="28"/>
  <c r="R40" i="28"/>
  <c r="N40" i="28"/>
  <c r="J40" i="28"/>
  <c r="F40" i="28"/>
  <c r="AI35" i="28"/>
  <c r="AE35" i="28"/>
  <c r="AA35" i="28"/>
  <c r="W35" i="28"/>
  <c r="S35" i="28"/>
  <c r="O35" i="28"/>
  <c r="K35" i="28"/>
  <c r="G35" i="28"/>
  <c r="AL43" i="28"/>
  <c r="AH43" i="28"/>
  <c r="AD43" i="28"/>
  <c r="Z43" i="28"/>
  <c r="V43" i="28"/>
  <c r="R43" i="28"/>
  <c r="N43" i="28"/>
  <c r="J43" i="28"/>
  <c r="F43" i="28"/>
  <c r="AI38" i="28"/>
  <c r="AE38" i="28"/>
  <c r="AA38" i="28"/>
  <c r="W38" i="28"/>
  <c r="S38" i="28"/>
  <c r="O38" i="28"/>
  <c r="K38" i="28"/>
  <c r="G38" i="28"/>
  <c r="C33" i="28"/>
  <c r="C35" i="28"/>
  <c r="C34" i="28"/>
  <c r="C39" i="28"/>
  <c r="C41" i="28"/>
  <c r="E60" i="28"/>
  <c r="E58" i="28"/>
  <c r="E43" i="28"/>
  <c r="E41" i="28"/>
  <c r="C43" i="28"/>
  <c r="C42" i="28"/>
  <c r="C37" i="28"/>
  <c r="C36" i="28"/>
  <c r="C44" i="28"/>
  <c r="C40" i="28"/>
  <c r="D60" i="28"/>
  <c r="D58" i="28"/>
  <c r="D43" i="28"/>
  <c r="D41" i="28"/>
  <c r="F2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B5" i="8"/>
  <c r="B4" i="8"/>
  <c r="B3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G2" i="8"/>
  <c r="Z51" i="28" l="1"/>
  <c r="AH3" i="2"/>
  <c r="R3" i="2"/>
  <c r="E3" i="2"/>
  <c r="U53" i="28"/>
  <c r="Z53" i="28"/>
  <c r="R52" i="28"/>
  <c r="C3" i="2"/>
  <c r="Q53" i="28"/>
  <c r="P6" i="2"/>
  <c r="Z52" i="28"/>
  <c r="AF6" i="2"/>
  <c r="AE3" i="2"/>
  <c r="AG3" i="2"/>
  <c r="AK53" i="28"/>
  <c r="AL53" i="28"/>
  <c r="T6" i="2"/>
  <c r="F4" i="2"/>
  <c r="C6" i="2"/>
  <c r="S6" i="2"/>
  <c r="AI6" i="2"/>
  <c r="S3" i="2"/>
  <c r="Z3" i="2"/>
  <c r="J3" i="2"/>
  <c r="Q3" i="2"/>
  <c r="AB3" i="2"/>
  <c r="L3" i="2"/>
  <c r="T3" i="2"/>
  <c r="V3" i="2"/>
  <c r="F3" i="2"/>
  <c r="H3" i="2"/>
  <c r="P3" i="2"/>
  <c r="AA3" i="2"/>
  <c r="K3" i="2"/>
  <c r="B3" i="2"/>
  <c r="AC3" i="2"/>
  <c r="AJ3" i="2"/>
  <c r="D3" i="2"/>
  <c r="E6" i="2"/>
  <c r="W3" i="2"/>
  <c r="AD3" i="2"/>
  <c r="N3" i="2"/>
  <c r="U3" i="2"/>
  <c r="AF3" i="2"/>
  <c r="G6" i="2"/>
  <c r="W6" i="2"/>
  <c r="H6" i="2"/>
  <c r="N4" i="2"/>
  <c r="V4" i="2"/>
  <c r="AG54" i="28"/>
  <c r="O6" i="2"/>
  <c r="AE6" i="2"/>
  <c r="X6" i="2"/>
  <c r="AL51" i="28"/>
  <c r="Y53" i="28"/>
  <c r="S52" i="28"/>
  <c r="AD51" i="28"/>
  <c r="AC52" i="28"/>
  <c r="V53" i="28"/>
  <c r="G52" i="28"/>
  <c r="O54" i="28"/>
  <c r="F51" i="28"/>
  <c r="AD4" i="2"/>
  <c r="AH4" i="2"/>
  <c r="W52" i="28"/>
  <c r="AD54" i="28"/>
  <c r="B6" i="2"/>
  <c r="J4" i="2"/>
  <c r="Q6" i="2"/>
  <c r="AG6" i="2"/>
  <c r="AL54" i="28"/>
  <c r="K6" i="2"/>
  <c r="U6" i="2"/>
  <c r="C51" i="28"/>
  <c r="I6" i="2"/>
  <c r="Y6" i="2"/>
  <c r="M6" i="2"/>
  <c r="AC6" i="2"/>
  <c r="Z4" i="2"/>
  <c r="AA54" i="28"/>
  <c r="F6" i="2"/>
  <c r="V6" i="2"/>
  <c r="J6" i="2"/>
  <c r="Z6" i="2"/>
  <c r="AA6" i="2"/>
  <c r="AD53" i="28"/>
  <c r="N6" i="2"/>
  <c r="AD6" i="2"/>
  <c r="AL52" i="28"/>
  <c r="R6" i="2"/>
  <c r="AH6" i="2"/>
  <c r="H5" i="2"/>
  <c r="D51" i="28"/>
  <c r="AH53" i="28"/>
  <c r="AI52" i="28"/>
  <c r="AH54" i="28"/>
  <c r="R51" i="28"/>
  <c r="R4" i="2"/>
  <c r="X53" i="28"/>
  <c r="K54" i="28"/>
  <c r="L5" i="2"/>
  <c r="R54" i="28"/>
  <c r="AH52" i="28"/>
  <c r="E52" i="28"/>
  <c r="X5" i="2"/>
  <c r="B4" i="2"/>
  <c r="O53" i="28"/>
  <c r="G54" i="28"/>
  <c r="L51" i="28"/>
  <c r="S53" i="28"/>
  <c r="Q54" i="28"/>
  <c r="AK54" i="28"/>
  <c r="X51" i="28"/>
  <c r="M51" i="28"/>
  <c r="AC51" i="28"/>
  <c r="L52" i="28"/>
  <c r="AB52" i="28"/>
  <c r="K53" i="28"/>
  <c r="Q52" i="28"/>
  <c r="AG52" i="28"/>
  <c r="S54" i="28"/>
  <c r="AI54" i="28"/>
  <c r="K51" i="28"/>
  <c r="AA51" i="28"/>
  <c r="M53" i="28"/>
  <c r="AC53" i="28"/>
  <c r="L54" i="28"/>
  <c r="AB54" i="28"/>
  <c r="C54" i="28"/>
  <c r="K52" i="28"/>
  <c r="AA52" i="28"/>
  <c r="V52" i="28"/>
  <c r="V54" i="28"/>
  <c r="AA53" i="28"/>
  <c r="U54" i="28"/>
  <c r="AB51" i="28"/>
  <c r="Q51" i="28"/>
  <c r="AG51" i="28"/>
  <c r="P52" i="28"/>
  <c r="AF52" i="28"/>
  <c r="W53" i="28"/>
  <c r="V51" i="28"/>
  <c r="U52" i="28"/>
  <c r="AK52" i="28"/>
  <c r="W54" i="28"/>
  <c r="C53" i="28"/>
  <c r="O51" i="28"/>
  <c r="AE51" i="28"/>
  <c r="AG53" i="28"/>
  <c r="P54" i="28"/>
  <c r="AF54" i="28"/>
  <c r="P51" i="28"/>
  <c r="O52" i="28"/>
  <c r="AE52" i="28"/>
  <c r="I54" i="28"/>
  <c r="T53" i="28"/>
  <c r="D54" i="28"/>
  <c r="AI53" i="28"/>
  <c r="Y54" i="28"/>
  <c r="AJ51" i="28"/>
  <c r="U51" i="28"/>
  <c r="AK51" i="28"/>
  <c r="T52" i="28"/>
  <c r="AJ52" i="28"/>
  <c r="AE53" i="28"/>
  <c r="I52" i="28"/>
  <c r="Y52" i="28"/>
  <c r="E54" i="28"/>
  <c r="E53" i="28"/>
  <c r="S51" i="28"/>
  <c r="AI51" i="28"/>
  <c r="T54" i="28"/>
  <c r="AJ54" i="28"/>
  <c r="AF51" i="28"/>
  <c r="F52" i="28"/>
  <c r="F54" i="28"/>
  <c r="M54" i="28"/>
  <c r="AC54" i="28"/>
  <c r="H51" i="28"/>
  <c r="I51" i="28"/>
  <c r="Y51" i="28"/>
  <c r="H52" i="28"/>
  <c r="X52" i="28"/>
  <c r="G53" i="28"/>
  <c r="D52" i="28"/>
  <c r="C52" i="28"/>
  <c r="G51" i="28"/>
  <c r="W51" i="28"/>
  <c r="H54" i="28"/>
  <c r="X54" i="28"/>
  <c r="D53" i="28"/>
  <c r="F53" i="28"/>
  <c r="E4" i="2"/>
  <c r="AE4" i="2"/>
  <c r="M4" i="2"/>
  <c r="AC4" i="2"/>
  <c r="H4" i="2"/>
  <c r="X4" i="2"/>
  <c r="AF4" i="2"/>
  <c r="K4" i="2"/>
  <c r="C4" i="2"/>
  <c r="Q4" i="2"/>
  <c r="AG4" i="2"/>
  <c r="U4" i="2"/>
  <c r="D4" i="2"/>
  <c r="L4" i="2"/>
  <c r="T4" i="2"/>
  <c r="AB4" i="2"/>
  <c r="AJ4" i="2"/>
  <c r="AI4" i="2"/>
  <c r="I4" i="2"/>
  <c r="Y4" i="2"/>
  <c r="P4" i="2"/>
  <c r="S4" i="2"/>
  <c r="AA4" i="2"/>
  <c r="W4" i="2"/>
  <c r="G4" i="2"/>
  <c r="O4" i="2"/>
  <c r="C2" i="8"/>
  <c r="B2" i="8"/>
  <c r="E2" i="8"/>
  <c r="D2" i="8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4" i="17"/>
  <c r="B4" i="17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7" i="15"/>
  <c r="B7" i="15"/>
  <c r="Q5" i="2" l="1"/>
  <c r="AB5" i="2"/>
  <c r="AJ5" i="2"/>
  <c r="AI5" i="2"/>
  <c r="T5" i="2"/>
  <c r="Z5" i="2"/>
  <c r="AD5" i="2"/>
  <c r="AF5" i="2"/>
  <c r="U5" i="2"/>
  <c r="G5" i="2"/>
  <c r="N5" i="2"/>
  <c r="D5" i="2"/>
  <c r="R5" i="2"/>
  <c r="M5" i="2"/>
  <c r="C5" i="2"/>
  <c r="AE5" i="2"/>
  <c r="W5" i="2"/>
  <c r="S5" i="2"/>
  <c r="O5" i="2"/>
  <c r="V5" i="2"/>
  <c r="J5" i="2"/>
  <c r="AH5" i="2"/>
  <c r="AC5" i="2"/>
  <c r="Y5" i="2"/>
  <c r="E5" i="2"/>
  <c r="F5" i="2"/>
  <c r="AG5" i="2"/>
  <c r="I5" i="2"/>
  <c r="AA5" i="2"/>
  <c r="P5" i="2"/>
  <c r="K5" i="2"/>
  <c r="B5" i="2"/>
  <c r="B7" i="16"/>
  <c r="D7" i="16" s="1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J7" i="16"/>
  <c r="AF7" i="16"/>
  <c r="AB7" i="16"/>
  <c r="X7" i="16"/>
  <c r="T7" i="16"/>
  <c r="P7" i="16"/>
  <c r="L7" i="16"/>
  <c r="H7" i="16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7" i="12"/>
  <c r="AJ7" i="12" s="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C7" i="11"/>
  <c r="B7" i="11"/>
  <c r="E7" i="12" l="1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  <c r="B5" i="9"/>
  <c r="B5" i="10"/>
  <c r="B6" i="8" l="1"/>
  <c r="C6" i="8"/>
  <c r="D6" i="8"/>
  <c r="AI2" i="17"/>
  <c r="W2" i="17"/>
  <c r="K2" i="17"/>
  <c r="AH2" i="17"/>
  <c r="AD2" i="17"/>
  <c r="Z2" i="17"/>
  <c r="V2" i="17"/>
  <c r="R2" i="17"/>
  <c r="N2" i="17"/>
  <c r="J2" i="17"/>
  <c r="F2" i="17"/>
  <c r="AE2" i="17"/>
  <c r="O2" i="17"/>
  <c r="C2" i="17"/>
  <c r="B2" i="17"/>
  <c r="AG2" i="17"/>
  <c r="AC2" i="17"/>
  <c r="Y2" i="17"/>
  <c r="U2" i="17"/>
  <c r="Q2" i="17"/>
  <c r="M2" i="17"/>
  <c r="I2" i="17"/>
  <c r="E2" i="17"/>
  <c r="AA2" i="17"/>
  <c r="S2" i="17"/>
  <c r="G2" i="17"/>
  <c r="AJ2" i="17"/>
  <c r="AF2" i="17"/>
  <c r="AB2" i="17"/>
  <c r="X2" i="17"/>
  <c r="T2" i="17"/>
  <c r="P2" i="17"/>
  <c r="L2" i="17"/>
  <c r="H2" i="17"/>
  <c r="D2" i="17"/>
  <c r="I5" i="9"/>
  <c r="I2" i="9" s="1"/>
  <c r="C5" i="9"/>
  <c r="AG5" i="9"/>
  <c r="AC5" i="9"/>
  <c r="X5" i="9"/>
  <c r="S5" i="9"/>
  <c r="M5" i="9"/>
  <c r="D5" i="9"/>
  <c r="AJ5" i="9"/>
  <c r="AF5" i="9"/>
  <c r="AB5" i="9"/>
  <c r="W5" i="9"/>
  <c r="Q5" i="9"/>
  <c r="L5" i="9"/>
  <c r="B3" i="10"/>
  <c r="F5" i="10"/>
  <c r="J5" i="10"/>
  <c r="N5" i="10"/>
  <c r="R5" i="10"/>
  <c r="V5" i="10"/>
  <c r="Z5" i="10"/>
  <c r="AD5" i="10"/>
  <c r="AH5" i="10"/>
  <c r="B4" i="10"/>
  <c r="G5" i="10"/>
  <c r="K5" i="10"/>
  <c r="O5" i="10"/>
  <c r="S5" i="10"/>
  <c r="W5" i="10"/>
  <c r="AA5" i="10"/>
  <c r="AE5" i="10"/>
  <c r="AI5" i="10"/>
  <c r="B6" i="10"/>
  <c r="D5" i="10"/>
  <c r="H5" i="10"/>
  <c r="L5" i="10"/>
  <c r="P5" i="10"/>
  <c r="T5" i="10"/>
  <c r="X5" i="10"/>
  <c r="AB5" i="10"/>
  <c r="AF5" i="10"/>
  <c r="AJ5" i="10"/>
  <c r="B2" i="10"/>
  <c r="E5" i="10"/>
  <c r="I5" i="10"/>
  <c r="M5" i="10"/>
  <c r="Q5" i="10"/>
  <c r="U5" i="10"/>
  <c r="Y5" i="10"/>
  <c r="AC5" i="10"/>
  <c r="AG5" i="10"/>
  <c r="C5" i="10"/>
  <c r="AI5" i="9"/>
  <c r="AE5" i="9"/>
  <c r="AA5" i="9"/>
  <c r="U5" i="9"/>
  <c r="P5" i="9"/>
  <c r="F5" i="9"/>
  <c r="J5" i="9"/>
  <c r="N5" i="9"/>
  <c r="R5" i="9"/>
  <c r="V5" i="9"/>
  <c r="Z5" i="9"/>
  <c r="B2" i="9"/>
  <c r="B4" i="9"/>
  <c r="G5" i="9"/>
  <c r="K5" i="9"/>
  <c r="B6" i="9"/>
  <c r="B3" i="9"/>
  <c r="E5" i="9"/>
  <c r="AH5" i="9"/>
  <c r="AD5" i="9"/>
  <c r="Y5" i="9"/>
  <c r="T5" i="9"/>
  <c r="O5" i="9"/>
  <c r="H5" i="9"/>
  <c r="I3" i="9" l="1"/>
  <c r="I6" i="9"/>
  <c r="I4" i="9"/>
  <c r="Y2" i="9"/>
  <c r="Y4" i="9"/>
  <c r="Y6" i="9"/>
  <c r="Y3" i="9"/>
  <c r="R2" i="9"/>
  <c r="R4" i="9"/>
  <c r="R6" i="9"/>
  <c r="R3" i="9"/>
  <c r="P2" i="9"/>
  <c r="P4" i="9"/>
  <c r="P6" i="9"/>
  <c r="P3" i="9"/>
  <c r="AI6" i="9"/>
  <c r="AI3" i="9"/>
  <c r="AI2" i="9"/>
  <c r="AI4" i="9"/>
  <c r="Y2" i="10"/>
  <c r="Y3" i="10"/>
  <c r="Y4" i="10"/>
  <c r="Y6" i="10"/>
  <c r="I2" i="10"/>
  <c r="I3" i="10"/>
  <c r="I4" i="10"/>
  <c r="I6" i="10"/>
  <c r="AF6" i="10"/>
  <c r="AF2" i="10"/>
  <c r="AF3" i="10"/>
  <c r="AF4" i="10"/>
  <c r="P6" i="10"/>
  <c r="P2" i="10"/>
  <c r="P3" i="10"/>
  <c r="P4" i="10"/>
  <c r="W4" i="10"/>
  <c r="W6" i="10"/>
  <c r="W2" i="10"/>
  <c r="W3" i="10"/>
  <c r="G4" i="10"/>
  <c r="G6" i="10"/>
  <c r="G2" i="10"/>
  <c r="G3" i="10"/>
  <c r="Z3" i="10"/>
  <c r="Z4" i="10"/>
  <c r="Z6" i="10"/>
  <c r="Z2" i="10"/>
  <c r="J3" i="10"/>
  <c r="J4" i="10"/>
  <c r="J6" i="10"/>
  <c r="J2" i="10"/>
  <c r="Q2" i="9"/>
  <c r="Q4" i="9"/>
  <c r="Q6" i="9"/>
  <c r="Q3" i="9"/>
  <c r="AJ2" i="9"/>
  <c r="AJ4" i="9"/>
  <c r="AJ6" i="9"/>
  <c r="AJ3" i="9"/>
  <c r="X2" i="9"/>
  <c r="X4" i="9"/>
  <c r="X6" i="9"/>
  <c r="X3" i="9"/>
  <c r="H2" i="9"/>
  <c r="H4" i="9"/>
  <c r="H6" i="9"/>
  <c r="H3" i="9"/>
  <c r="AD2" i="9"/>
  <c r="AD6" i="9"/>
  <c r="AD3" i="9"/>
  <c r="AD4" i="9"/>
  <c r="N2" i="9"/>
  <c r="N4" i="9"/>
  <c r="N6" i="9"/>
  <c r="N3" i="9"/>
  <c r="U2" i="9"/>
  <c r="U4" i="9"/>
  <c r="U6" i="9"/>
  <c r="U3" i="9"/>
  <c r="C4" i="10"/>
  <c r="C6" i="10"/>
  <c r="C2" i="10"/>
  <c r="C3" i="10"/>
  <c r="U2" i="10"/>
  <c r="U3" i="10"/>
  <c r="U4" i="10"/>
  <c r="U6" i="10"/>
  <c r="E2" i="10"/>
  <c r="E3" i="10"/>
  <c r="E4" i="10"/>
  <c r="E6" i="10"/>
  <c r="AB6" i="10"/>
  <c r="AB2" i="10"/>
  <c r="AB3" i="10"/>
  <c r="AB4" i="10"/>
  <c r="L6" i="10"/>
  <c r="L2" i="10"/>
  <c r="L3" i="10"/>
  <c r="L4" i="10"/>
  <c r="AI4" i="10"/>
  <c r="AI6" i="10"/>
  <c r="AI2" i="10"/>
  <c r="AI3" i="10"/>
  <c r="S4" i="10"/>
  <c r="S6" i="10"/>
  <c r="S2" i="10"/>
  <c r="S3" i="10"/>
  <c r="V3" i="10"/>
  <c r="V4" i="10"/>
  <c r="V6" i="10"/>
  <c r="V2" i="10"/>
  <c r="F3" i="10"/>
  <c r="F4" i="10"/>
  <c r="F6" i="10"/>
  <c r="F2" i="10"/>
  <c r="W6" i="9"/>
  <c r="W3" i="9"/>
  <c r="W2" i="9"/>
  <c r="W4" i="9"/>
  <c r="D2" i="9"/>
  <c r="D4" i="9"/>
  <c r="D6" i="9"/>
  <c r="D3" i="9"/>
  <c r="AC2" i="9"/>
  <c r="AC4" i="9"/>
  <c r="AC6" i="9"/>
  <c r="AC3" i="9"/>
  <c r="O6" i="9"/>
  <c r="O3" i="9"/>
  <c r="O2" i="9"/>
  <c r="O4" i="9"/>
  <c r="AH2" i="9"/>
  <c r="AH6" i="9"/>
  <c r="AH3" i="9"/>
  <c r="AH4" i="9"/>
  <c r="K6" i="9"/>
  <c r="K3" i="9"/>
  <c r="K2" i="9"/>
  <c r="K4" i="9"/>
  <c r="Z2" i="9"/>
  <c r="Z6" i="9"/>
  <c r="Z3" i="9"/>
  <c r="Z4" i="9"/>
  <c r="J2" i="9"/>
  <c r="J4" i="9"/>
  <c r="J6" i="9"/>
  <c r="J3" i="9"/>
  <c r="AA6" i="9"/>
  <c r="AA3" i="9"/>
  <c r="AA2" i="9"/>
  <c r="AA4" i="9"/>
  <c r="AG2" i="10"/>
  <c r="AG3" i="10"/>
  <c r="AG4" i="10"/>
  <c r="AG6" i="10"/>
  <c r="Q2" i="10"/>
  <c r="Q3" i="10"/>
  <c r="Q4" i="10"/>
  <c r="Q6" i="10"/>
  <c r="X6" i="10"/>
  <c r="X2" i="10"/>
  <c r="X3" i="10"/>
  <c r="X4" i="10"/>
  <c r="H6" i="10"/>
  <c r="H2" i="10"/>
  <c r="H3" i="10"/>
  <c r="H4" i="10"/>
  <c r="AE4" i="10"/>
  <c r="AE6" i="10"/>
  <c r="AE2" i="10"/>
  <c r="AE3" i="10"/>
  <c r="O4" i="10"/>
  <c r="O6" i="10"/>
  <c r="O2" i="10"/>
  <c r="O3" i="10"/>
  <c r="AH3" i="10"/>
  <c r="AH4" i="10"/>
  <c r="AH6" i="10"/>
  <c r="AH2" i="10"/>
  <c r="R3" i="10"/>
  <c r="R4" i="10"/>
  <c r="R6" i="10"/>
  <c r="R2" i="10"/>
  <c r="AB2" i="9"/>
  <c r="AB4" i="9"/>
  <c r="AB6" i="9"/>
  <c r="AB3" i="9"/>
  <c r="M2" i="9"/>
  <c r="M4" i="9"/>
  <c r="M6" i="9"/>
  <c r="M3" i="9"/>
  <c r="AG2" i="9"/>
  <c r="AG4" i="9"/>
  <c r="AG6" i="9"/>
  <c r="AG3" i="9"/>
  <c r="T2" i="9"/>
  <c r="T4" i="9"/>
  <c r="T6" i="9"/>
  <c r="T3" i="9"/>
  <c r="E2" i="9"/>
  <c r="E4" i="9"/>
  <c r="E6" i="9"/>
  <c r="E3" i="9"/>
  <c r="G6" i="9"/>
  <c r="G3" i="9"/>
  <c r="G2" i="9"/>
  <c r="G4" i="9"/>
  <c r="V2" i="9"/>
  <c r="V4" i="9"/>
  <c r="V6" i="9"/>
  <c r="V3" i="9"/>
  <c r="F2" i="9"/>
  <c r="F4" i="9"/>
  <c r="F6" i="9"/>
  <c r="F3" i="9"/>
  <c r="AE6" i="9"/>
  <c r="AE3" i="9"/>
  <c r="AE2" i="9"/>
  <c r="AE4" i="9"/>
  <c r="AC2" i="10"/>
  <c r="AC3" i="10"/>
  <c r="AC4" i="10"/>
  <c r="AC6" i="10"/>
  <c r="M2" i="10"/>
  <c r="M3" i="10"/>
  <c r="M4" i="10"/>
  <c r="M6" i="10"/>
  <c r="AJ6" i="10"/>
  <c r="AJ2" i="10"/>
  <c r="AJ3" i="10"/>
  <c r="AJ4" i="10"/>
  <c r="T6" i="10"/>
  <c r="T2" i="10"/>
  <c r="T3" i="10"/>
  <c r="T4" i="10"/>
  <c r="D6" i="10"/>
  <c r="D2" i="10"/>
  <c r="D3" i="10"/>
  <c r="D4" i="10"/>
  <c r="AA4" i="10"/>
  <c r="AA6" i="10"/>
  <c r="AA2" i="10"/>
  <c r="AA3" i="10"/>
  <c r="K4" i="10"/>
  <c r="K6" i="10"/>
  <c r="K2" i="10"/>
  <c r="K3" i="10"/>
  <c r="AD3" i="10"/>
  <c r="AD4" i="10"/>
  <c r="AD6" i="10"/>
  <c r="AD2" i="10"/>
  <c r="N3" i="10"/>
  <c r="N4" i="10"/>
  <c r="N6" i="10"/>
  <c r="N2" i="10"/>
  <c r="L2" i="9"/>
  <c r="L4" i="9"/>
  <c r="L6" i="9"/>
  <c r="L3" i="9"/>
  <c r="AF2" i="9"/>
  <c r="AF4" i="9"/>
  <c r="AF6" i="9"/>
  <c r="AF3" i="9"/>
  <c r="S6" i="9"/>
  <c r="S3" i="9"/>
  <c r="S2" i="9"/>
  <c r="S4" i="9"/>
  <c r="C6" i="9"/>
  <c r="C3" i="9"/>
  <c r="C2" i="9"/>
  <c r="C4" i="9"/>
</calcChain>
</file>

<file path=xl/sharedStrings.xml><?xml version="1.0" encoding="utf-8"?>
<sst xmlns="http://schemas.openxmlformats.org/spreadsheetml/2006/main" count="2254" uniqueCount="1170">
  <si>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</si>
  <si>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</si>
  <si>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</si>
  <si>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</si>
  <si>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</si>
  <si>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</si>
  <si>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</si>
  <si>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</si>
  <si>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</si>
  <si>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</si>
  <si>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</si>
  <si>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</si>
  <si>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</si>
  <si>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</si>
  <si>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</si>
  <si>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</si>
  <si>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</si>
  <si>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</si>
  <si>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</si>
  <si>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</si>
  <si>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</si>
  <si>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</si>
  <si>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</si>
  <si>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</si>
  <si>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</si>
  <si>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</si>
  <si>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</si>
  <si>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</si>
  <si>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</si>
  <si>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</si>
  <si>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</si>
  <si>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</si>
  <si>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</si>
  <si>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</si>
  <si>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</si>
  <si>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</si>
  <si>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</si>
  <si>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</si>
  <si>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</si>
  <si>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</si>
  <si>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</si>
  <si>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</si>
  <si>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</si>
  <si>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</si>
  <si>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</si>
  <si>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</si>
  <si>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</si>
  <si>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</si>
  <si>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</si>
  <si>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</si>
  <si>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</si>
  <si>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</si>
  <si>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</si>
  <si>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</si>
  <si>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</si>
  <si>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</si>
  <si>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</si>
  <si>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</si>
  <si>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</si>
  <si>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</si>
  <si>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</si>
  <si>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</si>
  <si>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</si>
  <si>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</si>
  <si>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</si>
  <si>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</si>
  <si>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</si>
  <si>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</si>
  <si>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</si>
  <si>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</si>
  <si>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</si>
  <si>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</si>
  <si>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</si>
  <si>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</si>
  <si>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</si>
  <si>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</si>
  <si>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</si>
  <si>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</si>
  <si>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</si>
  <si>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</si>
  <si>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</si>
  <si>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</si>
  <si>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</si>
  <si>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</si>
  <si>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</si>
  <si>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</si>
  <si>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</si>
  <si>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</si>
  <si>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</si>
  <si>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</si>
  <si>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</si>
  <si>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</si>
  <si>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</si>
  <si>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</si>
  <si>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</si>
  <si>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</si>
  <si>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</si>
  <si>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</si>
  <si>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</si>
  <si>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</si>
  <si>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</si>
  <si>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</si>
  <si>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</si>
  <si>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</si>
  <si>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</si>
  <si>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</si>
  <si>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</si>
  <si>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</si>
  <si>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</si>
  <si>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</si>
  <si>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</si>
  <si>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</si>
  <si>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</si>
  <si>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</si>
  <si>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</si>
  <si>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</si>
  <si>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</si>
  <si>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</si>
  <si>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</si>
  <si>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</si>
  <si>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</si>
  <si>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</si>
  <si>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</si>
  <si>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</si>
  <si>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</si>
  <si>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</si>
  <si>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</si>
  <si>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</si>
  <si>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</si>
  <si>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</si>
  <si>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</si>
  <si>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</si>
  <si>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</si>
  <si>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</si>
  <si>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</si>
  <si>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</si>
  <si>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</si>
  <si>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</si>
  <si>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</si>
  <si>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</si>
  <si>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</si>
  <si>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</si>
  <si>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</si>
  <si>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</si>
  <si>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</si>
  <si>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</si>
  <si>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</si>
  <si>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</si>
  <si>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</si>
  <si>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</si>
  <si>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</si>
  <si>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</si>
  <si>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</si>
  <si>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</si>
  <si>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</si>
  <si>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</si>
  <si>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</si>
  <si>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</si>
  <si>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</si>
  <si>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</si>
  <si>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</si>
  <si>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</si>
  <si>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</si>
  <si>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</si>
  <si>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</si>
  <si>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</si>
  <si>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</si>
  <si>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</si>
  <si>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</si>
  <si>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</si>
  <si>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</si>
  <si>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</si>
  <si>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</si>
  <si>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</si>
  <si>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</si>
  <si>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</si>
  <si>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</si>
  <si>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</si>
  <si>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</si>
  <si>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</si>
  <si>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</si>
  <si>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</si>
  <si>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</si>
  <si>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</si>
  <si>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</si>
  <si>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</si>
  <si>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</si>
  <si>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</si>
  <si>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</si>
  <si>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</si>
  <si>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</si>
  <si>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</si>
  <si>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</si>
  <si>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</si>
  <si>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</si>
  <si>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</si>
  <si>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</si>
  <si>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</si>
  <si>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</si>
  <si>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</si>
  <si>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</si>
  <si>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</si>
  <si>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</si>
  <si>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</si>
  <si>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</si>
  <si>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</si>
  <si>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</si>
  <si>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</si>
  <si>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</si>
  <si>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</si>
  <si>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</si>
  <si>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</si>
  <si>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</si>
  <si>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</si>
  <si>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</si>
  <si>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</si>
  <si>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</si>
  <si>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</si>
  <si>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</si>
  <si>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</si>
  <si>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</si>
  <si>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</si>
  <si>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</si>
  <si>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</si>
  <si>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</si>
  <si>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</si>
  <si>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</si>
  <si>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</si>
  <si>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</si>
  <si>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</si>
  <si>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</si>
  <si>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</si>
  <si>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</si>
  <si>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</si>
  <si>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</si>
  <si>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</si>
  <si>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</si>
  <si>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</si>
  <si>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</si>
  <si>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</si>
  <si>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</si>
  <si>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</si>
  <si>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</si>
  <si>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</si>
  <si>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</si>
  <si>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</si>
  <si>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</si>
  <si>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</si>
  <si>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</si>
  <si>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</si>
  <si>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</si>
  <si>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</si>
  <si>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</si>
  <si>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</si>
  <si>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</si>
  <si>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</si>
  <si>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</si>
  <si>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</si>
  <si>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</si>
  <si>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</si>
  <si>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</si>
  <si>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</si>
  <si>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</si>
  <si>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</si>
  <si>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</si>
  <si>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</si>
  <si>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</si>
  <si>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</si>
  <si>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</si>
  <si>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</si>
  <si>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</si>
  <si>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</si>
  <si>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</si>
  <si>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</si>
  <si>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</si>
  <si>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</si>
  <si>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</si>
  <si>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</si>
  <si>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</si>
  <si>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</si>
  <si>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</si>
  <si>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</si>
  <si>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</si>
  <si>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</si>
  <si>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</si>
  <si>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</si>
  <si>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</si>
  <si>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</si>
  <si>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</si>
  <si>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</si>
  <si>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</si>
  <si>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</si>
  <si>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</si>
  <si>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</si>
  <si>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</si>
  <si>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</si>
  <si>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</si>
  <si>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</si>
  <si>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</si>
  <si>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</si>
  <si>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</si>
  <si>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</si>
  <si>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</si>
  <si>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</si>
  <si>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</si>
  <si>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</si>
  <si>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</si>
  <si>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</si>
  <si>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</si>
  <si>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</si>
  <si>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</si>
  <si>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</si>
  <si>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</si>
  <si>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</si>
  <si>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</si>
  <si>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</si>
  <si>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</si>
  <si>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</si>
  <si>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</si>
  <si>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</si>
  <si>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</si>
  <si>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</si>
  <si>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</si>
  <si>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</si>
  <si>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</si>
  <si>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</si>
  <si>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</si>
  <si>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</si>
  <si>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</si>
  <si>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</si>
  <si>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</si>
  <si>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</si>
  <si>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</si>
  <si>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</si>
  <si>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</si>
  <si>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</si>
  <si>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</si>
  <si>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</si>
  <si>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</si>
  <si>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</si>
  <si>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</si>
  <si>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</si>
  <si>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</si>
  <si>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</si>
  <si>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</si>
  <si>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</si>
  <si>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</si>
  <si>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</si>
  <si>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</si>
  <si>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</si>
  <si>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</si>
  <si>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</si>
  <si>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</si>
  <si>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</si>
  <si>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</si>
  <si>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</si>
  <si>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</si>
  <si>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</si>
  <si>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</si>
  <si>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</si>
  <si>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</si>
  <si>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</si>
  <si>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</si>
  <si>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</si>
  <si>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</si>
  <si>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</si>
  <si>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</si>
  <si>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</si>
  <si>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</si>
  <si>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</si>
  <si>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</si>
  <si>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</si>
  <si>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</si>
  <si>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</si>
  <si>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</si>
  <si>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</si>
  <si>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</si>
  <si>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</si>
  <si>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</si>
  <si>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</si>
  <si>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</si>
  <si>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</si>
  <si>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</si>
  <si>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</si>
  <si>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</si>
  <si>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</si>
  <si>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</si>
  <si>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</si>
  <si>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</si>
  <si>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</si>
  <si>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</si>
  <si>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</si>
  <si>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</si>
  <si>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</si>
  <si>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</si>
  <si>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</si>
  <si>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</si>
  <si>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</si>
  <si>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</si>
  <si>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</si>
  <si>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</si>
  <si>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</si>
  <si>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</si>
  <si>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</si>
  <si>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</si>
  <si>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</si>
  <si>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</si>
  <si>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</si>
  <si>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</si>
  <si>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</si>
  <si>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</si>
  <si>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</si>
  <si>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</si>
  <si>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</si>
  <si>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</si>
  <si>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</si>
  <si>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</si>
  <si>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</si>
  <si>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</si>
  <si>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</si>
  <si>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</si>
  <si>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</si>
  <si>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</si>
  <si>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</si>
  <si>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</si>
  <si>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</si>
  <si>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</si>
  <si>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</si>
  <si>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</si>
  <si>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</si>
  <si>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</si>
  <si>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</si>
  <si>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</si>
  <si>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</si>
  <si>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</si>
  <si>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</si>
  <si>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</si>
  <si>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</si>
  <si>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</si>
  <si>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</si>
  <si>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</si>
  <si>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</si>
  <si>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</si>
  <si>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</si>
  <si>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</si>
  <si>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</si>
  <si>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</si>
  <si>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</si>
  <si>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</si>
  <si>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</si>
  <si>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</si>
  <si>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</si>
  <si>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</si>
  <si>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</si>
  <si>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</si>
  <si>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</si>
  <si>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</si>
  <si>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</si>
  <si>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</si>
  <si>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</si>
  <si>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</si>
  <si>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</si>
  <si>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</si>
  <si>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</si>
  <si>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</si>
  <si>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</si>
  <si>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</si>
  <si>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</si>
  <si>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</si>
  <si>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</si>
  <si>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</si>
  <si>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</si>
  <si>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</si>
  <si>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</si>
  <si>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</si>
  <si>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</si>
  <si>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</si>
  <si>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</si>
  <si>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</si>
  <si>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</si>
  <si>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</si>
  <si>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</si>
  <si>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</si>
  <si>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</si>
  <si>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</si>
  <si>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</si>
  <si>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</si>
  <si>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</si>
  <si>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</si>
  <si>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</si>
  <si>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</si>
  <si>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</si>
  <si>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</si>
  <si>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</si>
  <si>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</si>
  <si>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</si>
  <si>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</si>
  <si>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</si>
  <si>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</si>
  <si>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</si>
  <si>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</si>
  <si>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</si>
  <si>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</si>
  <si>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</si>
  <si>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</si>
  <si>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</si>
  <si>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</si>
  <si>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</si>
  <si>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</si>
  <si>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</si>
  <si>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</si>
  <si>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</si>
  <si>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</si>
  <si>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</si>
  <si>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</si>
  <si>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</si>
  <si>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</si>
  <si>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</si>
  <si>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</si>
  <si>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</si>
  <si>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</si>
  <si>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</si>
  <si>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</si>
  <si>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</si>
  <si>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</si>
  <si>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</si>
  <si>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</si>
  <si>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</si>
  <si>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</si>
  <si>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</si>
  <si>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</si>
  <si>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</si>
  <si>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</si>
  <si>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</si>
  <si>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</si>
  <si>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</si>
  <si>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</si>
  <si>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</si>
  <si>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</si>
  <si>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</si>
  <si>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</si>
  <si>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</si>
  <si>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</si>
  <si>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</si>
  <si>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</si>
  <si>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</si>
  <si>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</si>
  <si>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</si>
  <si>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</si>
  <si>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</si>
  <si>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</si>
  <si>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</si>
  <si>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</si>
  <si>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</si>
  <si>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</si>
  <si>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</si>
  <si>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</si>
  <si>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</si>
  <si>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</si>
  <si>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</si>
  <si>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</si>
  <si>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</si>
  <si>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</si>
  <si>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</si>
  <si>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</si>
  <si>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</si>
  <si>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</si>
  <si>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</si>
  <si>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</si>
  <si>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</si>
  <si>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</si>
  <si>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</si>
  <si>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</si>
  <si>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</si>
  <si>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</si>
  <si>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</si>
  <si>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</si>
  <si>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</si>
  <si>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</si>
  <si>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</si>
  <si>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</si>
  <si>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</si>
  <si>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</si>
  <si>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</si>
  <si>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</si>
  <si>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</si>
  <si>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</si>
  <si>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</si>
  <si>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</si>
  <si>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</si>
  <si>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</si>
  <si>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</si>
  <si>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</si>
  <si>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</si>
  <si>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</si>
  <si>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</si>
  <si>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</si>
  <si>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</si>
  <si>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</si>
  <si>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</si>
  <si>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</si>
  <si>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</si>
  <si>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</si>
  <si>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</si>
  <si>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</si>
  <si>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</si>
  <si>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</si>
  <si>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</si>
  <si>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</si>
  <si>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</si>
  <si>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</si>
  <si>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</si>
  <si>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</si>
  <si>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</si>
  <si>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</si>
  <si>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</si>
  <si>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</si>
  <si>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</si>
  <si>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</si>
  <si>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</si>
  <si>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</si>
  <si>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</si>
  <si>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</si>
  <si>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</si>
  <si>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</si>
  <si>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</si>
  <si>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</si>
  <si>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</si>
  <si>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</si>
  <si>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</si>
  <si>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</si>
  <si>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</si>
  <si>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</si>
  <si>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</si>
  <si>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</si>
  <si>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</si>
  <si>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</si>
  <si>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</si>
  <si>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</si>
  <si>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</si>
  <si>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</si>
  <si>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</si>
  <si>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</si>
  <si>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</si>
  <si>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</si>
  <si>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</si>
  <si>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</si>
  <si>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</si>
  <si>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</si>
  <si>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</si>
  <si>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</si>
  <si>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</si>
  <si>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</si>
  <si>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</si>
  <si>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</si>
  <si>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</si>
  <si>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</si>
  <si>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</si>
  <si>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</si>
  <si>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</si>
  <si>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</si>
  <si>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</si>
  <si>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</si>
  <si>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</si>
  <si>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</si>
  <si>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</si>
  <si>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</si>
  <si>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</si>
  <si>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</si>
  <si>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</si>
  <si>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</si>
  <si>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</si>
  <si>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</si>
  <si>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</si>
  <si>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</si>
  <si>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</si>
  <si>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</si>
  <si>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</si>
  <si>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</si>
  <si>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</si>
  <si>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</si>
  <si>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</si>
  <si>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</si>
  <si>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</si>
  <si>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</si>
  <si>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</si>
  <si>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</si>
  <si>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</si>
  <si>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</si>
  <si>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</si>
  <si>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</si>
  <si>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</si>
  <si>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</si>
  <si>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</si>
  <si>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</si>
  <si>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</si>
  <si>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</si>
  <si>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</si>
  <si>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</si>
  <si>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</si>
  <si>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</si>
  <si>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</si>
  <si>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</si>
  <si>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</si>
  <si>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</si>
  <si>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</si>
  <si>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</si>
  <si>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</si>
  <si>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</si>
  <si>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</si>
  <si>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</si>
  <si>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</si>
  <si>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</si>
  <si>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</si>
  <si>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</si>
  <si>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</si>
  <si>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</si>
  <si>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</si>
  <si>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</si>
  <si>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</si>
  <si>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</si>
  <si>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</si>
  <si>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</si>
  <si>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</si>
  <si>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</si>
  <si>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</si>
  <si>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</si>
  <si>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</si>
  <si>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</si>
  <si>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</si>
  <si>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</si>
  <si>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</si>
  <si>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</si>
  <si>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</si>
  <si>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</si>
  <si>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</si>
  <si>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</si>
  <si>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</si>
  <si>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</si>
  <si>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</si>
  <si>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</si>
  <si>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</si>
  <si>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</si>
  <si>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</si>
  <si>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</si>
  <si>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</si>
  <si>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</si>
  <si>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</si>
  <si>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</si>
  <si>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</si>
  <si>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</si>
  <si>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</si>
  <si>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</si>
  <si>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</si>
  <si>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</si>
  <si>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</si>
  <si>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</si>
  <si>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</si>
  <si>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</si>
  <si>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</si>
  <si>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</si>
  <si>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</si>
  <si>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</si>
  <si>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</si>
  <si>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</si>
  <si>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</si>
  <si>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</si>
  <si>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</si>
  <si>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</si>
  <si>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</si>
  <si>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</si>
  <si>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</si>
  <si>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</si>
  <si>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</si>
  <si>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</si>
  <si>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</si>
  <si>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</si>
  <si>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</si>
  <si>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</si>
  <si>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</si>
  <si>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</si>
  <si>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</si>
  <si>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</si>
  <si>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</si>
  <si>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</si>
  <si>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</si>
  <si>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</si>
  <si>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</si>
  <si>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</si>
  <si>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</si>
  <si>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</si>
  <si>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</si>
  <si>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</si>
  <si>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</si>
  <si>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</si>
  <si>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</si>
  <si>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</si>
  <si>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</si>
  <si>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</si>
  <si>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</si>
  <si>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</si>
  <si>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</si>
  <si>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</si>
  <si>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</si>
  <si>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</si>
  <si>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</si>
  <si>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</si>
  <si>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</si>
  <si>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</si>
  <si>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</si>
  <si>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</si>
  <si>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</si>
  <si>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</si>
  <si>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</si>
  <si>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</si>
  <si>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</si>
  <si>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</si>
  <si>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</si>
  <si>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</si>
  <si>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</si>
  <si>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</si>
  <si>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</si>
  <si>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</si>
  <si>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</si>
  <si>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</si>
  <si>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</si>
  <si>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</si>
  <si>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</si>
  <si>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</si>
  <si>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</si>
  <si>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</si>
  <si>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</si>
  <si>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</si>
  <si>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</si>
  <si>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</si>
  <si>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</si>
  <si>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</si>
  <si>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</si>
  <si>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</si>
  <si>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</si>
  <si>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</si>
  <si>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</si>
  <si>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</si>
  <si>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</si>
  <si>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</si>
  <si>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</si>
  <si>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</si>
  <si>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</si>
  <si>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</si>
  <si>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</si>
  <si>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</si>
  <si>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</si>
  <si>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</si>
  <si>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</si>
  <si>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</si>
  <si>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</si>
  <si>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</si>
  <si>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</si>
  <si>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</si>
  <si>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</si>
  <si>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</si>
  <si>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</si>
  <si>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</si>
  <si>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</si>
  <si>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</si>
  <si>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</si>
  <si>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</si>
  <si>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</si>
  <si>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</si>
  <si>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</si>
  <si>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</si>
  <si>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</si>
  <si>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</si>
  <si>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2016 and projections:  EIA, AEO2017 National Energy Modeling System run ref2017.d120816a.</t>
  </si>
  <si>
    <t>Fuels 2009 (Part II - User and Fuel Data); and EIA, AEO2017 National Energy Modeling System run ref2017.d120816a.</t>
  </si>
  <si>
    <t>and Potential Markets for Alternative-Fuel Vehicles, 1996; EIA, Alternatives to Traditional Transportation</t>
  </si>
  <si>
    <t xml:space="preserve">   Sources:  2015 values derived using:  U.S. Energy Information Administration (EIA), Describing Current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</si>
  <si>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</si>
  <si>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</si>
  <si>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</si>
  <si>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</si>
  <si>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</si>
  <si>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</si>
  <si>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</si>
  <si>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</si>
  <si>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</si>
  <si>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</si>
  <si>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</si>
  <si>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</si>
  <si>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</si>
  <si>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</si>
  <si>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</si>
  <si>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</si>
  <si>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</si>
  <si>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</si>
  <si>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</si>
  <si>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</si>
  <si>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</si>
  <si>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</si>
  <si>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</si>
  <si>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</si>
  <si>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</si>
  <si>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</si>
  <si>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</si>
  <si>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</si>
  <si>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</si>
  <si>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</si>
  <si>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</si>
  <si>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</si>
  <si>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</si>
  <si>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</si>
  <si>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</si>
  <si>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</si>
  <si>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</si>
  <si>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</si>
  <si>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</si>
  <si>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</si>
  <si>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</si>
  <si>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</si>
  <si>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</si>
  <si>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</si>
  <si>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</si>
  <si>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</si>
  <si>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</si>
  <si>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</si>
  <si>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 xml:space="preserve">   Fuel Cell Gasoline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</si>
  <si>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</si>
  <si>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</si>
  <si>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</si>
  <si>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</si>
  <si>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</si>
  <si>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</si>
  <si>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</si>
  <si>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</si>
  <si>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</si>
  <si>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</si>
  <si>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</si>
  <si>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</si>
  <si>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</si>
  <si>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</si>
  <si>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</si>
  <si>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</si>
  <si>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</si>
  <si>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</si>
  <si>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</si>
  <si>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</si>
  <si>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</si>
  <si>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</si>
  <si>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</si>
  <si>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</si>
  <si>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</si>
  <si>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</si>
  <si>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</si>
  <si>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</si>
  <si>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</si>
  <si>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</si>
  <si>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</si>
  <si>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</si>
  <si>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</si>
  <si>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</si>
  <si>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</si>
  <si>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</si>
  <si>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</si>
  <si>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</si>
  <si>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</si>
  <si>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</si>
  <si>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</si>
  <si>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</si>
  <si>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</si>
  <si>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</si>
  <si>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</si>
  <si>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</si>
  <si>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</si>
  <si>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</si>
  <si>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</si>
  <si>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</si>
  <si>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</si>
  <si>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</si>
  <si>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</si>
  <si>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</si>
  <si>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</si>
  <si>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</si>
  <si>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</si>
  <si>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</si>
  <si>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</si>
  <si>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</si>
  <si>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</si>
  <si>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</si>
  <si>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</si>
  <si>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>AEO2017 National Energy Modeling System run ref2017.d120816a.</t>
  </si>
  <si>
    <t>and EIA, AEO2017 National Energy Modeling System run ref2017.d120816a.  2016 and projections:  EIA,</t>
  </si>
  <si>
    <t>of Fuel Economy Performance (Washington, DC, June 2015); Federal Highway Administration, Highway Statistics 2014;</t>
  </si>
  <si>
    <t xml:space="preserve">   Sources:  2015 values derived using:  National Highway Traffic and Safety Administration, Summary</t>
  </si>
  <si>
    <t xml:space="preserve">   2/  Environmental Protection Agency rated miles per gallon.</t>
  </si>
  <si>
    <t xml:space="preserve">   1/  Conversion factor used to convert Environmental Protection Agency (EPA) rated efficiency to "on road" miles per gallon.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</si>
  <si>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</si>
  <si>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</si>
  <si>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</si>
  <si>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</si>
  <si>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</si>
  <si>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</si>
  <si>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</si>
  <si>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</si>
  <si>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</si>
  <si>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</si>
  <si>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</si>
  <si>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</si>
  <si>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</si>
  <si>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</si>
  <si>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</si>
  <si>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</si>
  <si>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</si>
  <si>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</si>
  <si>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</si>
  <si>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</si>
  <si>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</si>
  <si>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</si>
  <si>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</si>
  <si>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</si>
  <si>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</si>
  <si>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</si>
  <si>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</si>
  <si>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</si>
  <si>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</si>
  <si>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</si>
  <si>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</si>
  <si>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</si>
  <si>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</si>
  <si>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</si>
  <si>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</si>
  <si>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</si>
  <si>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</si>
  <si>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</si>
  <si>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</si>
  <si>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</si>
  <si>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</si>
  <si>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</si>
  <si>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</si>
  <si>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</si>
  <si>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</si>
  <si>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</si>
  <si>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</si>
  <si>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</si>
  <si>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</si>
  <si>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</si>
  <si>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</si>
  <si>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</si>
  <si>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</si>
  <si>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</si>
  <si>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</si>
  <si>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</si>
  <si>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</si>
  <si>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</si>
  <si>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</si>
  <si>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</si>
  <si>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</si>
  <si>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</si>
  <si>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</si>
  <si>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</si>
  <si>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</si>
  <si>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</si>
  <si>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</si>
  <si>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</si>
  <si>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</si>
  <si>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</si>
  <si>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</si>
  <si>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</si>
  <si>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</si>
  <si>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</si>
  <si>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</si>
  <si>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</si>
  <si>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</si>
  <si>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</si>
  <si>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</si>
  <si>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</si>
  <si>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</si>
  <si>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</si>
  <si>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</si>
  <si>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</si>
  <si>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</si>
  <si>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</si>
  <si>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</si>
  <si>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</si>
  <si>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</si>
  <si>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</si>
  <si>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</si>
  <si>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</si>
  <si>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</si>
  <si>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</si>
  <si>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</si>
  <si>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</si>
  <si>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</si>
  <si>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</si>
  <si>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</si>
  <si>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</si>
  <si>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</si>
  <si>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</si>
  <si>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</si>
  <si>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</si>
  <si>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</si>
  <si>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</si>
  <si>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</si>
  <si>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</si>
  <si>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</si>
  <si>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</si>
  <si>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</si>
  <si>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</si>
  <si>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</si>
  <si>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</si>
  <si>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</si>
  <si>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</si>
  <si>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</si>
  <si>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</si>
  <si>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</si>
  <si>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</si>
  <si>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</si>
  <si>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</si>
  <si>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</si>
  <si>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</si>
  <si>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</si>
  <si>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</si>
  <si>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</si>
  <si>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</si>
  <si>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</si>
  <si>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</si>
  <si>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</si>
  <si>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</si>
  <si>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</si>
  <si>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</si>
  <si>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</si>
  <si>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</si>
  <si>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</si>
  <si>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</si>
  <si>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</si>
  <si>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</si>
  <si>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</si>
  <si>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</si>
  <si>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</si>
  <si>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</si>
  <si>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</si>
  <si>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</si>
  <si>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</si>
  <si>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</si>
  <si>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</si>
  <si>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</si>
  <si>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</si>
  <si>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</si>
  <si>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</si>
  <si>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</si>
  <si>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</si>
  <si>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</si>
  <si>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</si>
  <si>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</si>
  <si>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</si>
  <si>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</si>
  <si>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</si>
  <si>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Only the following three vehicle types include prices for plugin hybrid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</si>
  <si>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</si>
  <si>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</si>
  <si>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</si>
  <si>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</si>
  <si>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For battery electric passenger LDVs, we use the five available categories</t>
  </si>
  <si>
    <t>in the 100-mile range class.  The prices in the 100-mile range class best</t>
  </si>
  <si>
    <t xml:space="preserve"> reflects the actual costs we are seeing for new EVs such as the Tesla</t>
  </si>
  <si>
    <t>Model 3 and Chevy Bolt.  Since we're only using this for price data, it</t>
  </si>
  <si>
    <t>doesn't matter if the range is 100 miles or 200+ miles for this purpose.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</si>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</sst>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2" fillId="0" borderId="1" xfId="2" applyFont="1" applyFill="1" applyBorder="1" applyAlignment="1">
      <alignment wrapText="1"/>
    </xf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29</v>
      </c>
    </row>
    <row r="3" spans="1:2" x14ac:dyDescent="0.25">
      <c r="A3" s="1" t="s">
        <v>30</v>
      </c>
      <c r="B3" s="2" t="s">
        <v>7</v>
      </c>
    </row>
    <row r="4" spans="1:2" x14ac:dyDescent="0.25">
      <c r="B4" s="17" t="s">
        <v>26</v>
      </c>
    </row>
    <row r="5" spans="1:2" x14ac:dyDescent="0.25">
      <c r="B5" s="19">
        <v>2017</v>
      </c>
    </row>
    <row r="6" spans="1:2" x14ac:dyDescent="0.25">
      <c r="B6" s="17" t="s">
        <v>23</v>
      </c>
    </row>
    <row r="7" spans="1:2" x14ac:dyDescent="0.25">
      <c r="B7" s="17" t="s">
        <v>27</v>
      </c>
    </row>
    <row r="8" spans="1:2" x14ac:dyDescent="0.25">
      <c r="B8" s="17" t="s">
        <v>1169</v>
      </c>
    </row>
    <row r="9" spans="1:2" x14ac:dyDescent="0.25">
      <c r="B9" s="17"/>
    </row>
    <row r="10" spans="1:2" x14ac:dyDescent="0.25">
      <c r="B10" s="28" t="s">
        <v>807</v>
      </c>
    </row>
    <row r="11" spans="1:2" x14ac:dyDescent="0.25">
      <c r="B11" s="27" t="s">
        <v>788</v>
      </c>
    </row>
    <row r="12" spans="1:2" x14ac:dyDescent="0.25">
      <c r="B12" s="29">
        <v>2015</v>
      </c>
    </row>
    <row r="13" spans="1:2" ht="30" x14ac:dyDescent="0.25">
      <c r="B13" s="27" t="s">
        <v>789</v>
      </c>
    </row>
    <row r="14" spans="1:2" ht="30" x14ac:dyDescent="0.25">
      <c r="B14" s="27" t="s">
        <v>790</v>
      </c>
    </row>
    <row r="15" spans="1:2" x14ac:dyDescent="0.25">
      <c r="B15" s="27" t="s">
        <v>791</v>
      </c>
    </row>
    <row r="17" spans="2:2" x14ac:dyDescent="0.25">
      <c r="B17" s="2" t="s">
        <v>808</v>
      </c>
    </row>
    <row r="18" spans="2:2" x14ac:dyDescent="0.25">
      <c r="B18" t="s">
        <v>782</v>
      </c>
    </row>
    <row r="19" spans="2:2" x14ac:dyDescent="0.25">
      <c r="B19" t="s">
        <v>783</v>
      </c>
    </row>
    <row r="20" spans="2:2" x14ac:dyDescent="0.25">
      <c r="B20" t="s">
        <v>784</v>
      </c>
    </row>
    <row r="21" spans="2:2" x14ac:dyDescent="0.25">
      <c r="B21" s="26" t="s">
        <v>785</v>
      </c>
    </row>
    <row r="22" spans="2:2" x14ac:dyDescent="0.25">
      <c r="B22" s="26" t="s">
        <v>786</v>
      </c>
    </row>
    <row r="23" spans="2:2" ht="60" x14ac:dyDescent="0.25">
      <c r="B23" s="27" t="s">
        <v>787</v>
      </c>
    </row>
    <row r="24" spans="2:2" x14ac:dyDescent="0.25">
      <c r="B24" s="27"/>
    </row>
    <row r="25" spans="2:2" x14ac:dyDescent="0.25">
      <c r="B25" s="28" t="s">
        <v>9</v>
      </c>
    </row>
    <row r="26" spans="2:2" x14ac:dyDescent="0.25">
      <c r="B26" s="27" t="s">
        <v>792</v>
      </c>
    </row>
    <row r="27" spans="2:2" x14ac:dyDescent="0.25">
      <c r="B27" s="29">
        <v>2012</v>
      </c>
    </row>
    <row r="28" spans="2:2" x14ac:dyDescent="0.25">
      <c r="B28" s="27" t="s">
        <v>793</v>
      </c>
    </row>
    <row r="29" spans="2:2" ht="30" x14ac:dyDescent="0.25">
      <c r="B29" s="27" t="s">
        <v>794</v>
      </c>
    </row>
    <row r="30" spans="2:2" x14ac:dyDescent="0.25">
      <c r="B30" s="27"/>
    </row>
    <row r="31" spans="2:2" x14ac:dyDescent="0.25">
      <c r="B31" s="28" t="s">
        <v>806</v>
      </c>
    </row>
    <row r="32" spans="2:2" x14ac:dyDescent="0.25">
      <c r="B32" s="27" t="s">
        <v>795</v>
      </c>
    </row>
    <row r="33" spans="1:2" x14ac:dyDescent="0.25">
      <c r="B33" s="29">
        <v>2014</v>
      </c>
    </row>
    <row r="34" spans="1:2" x14ac:dyDescent="0.25">
      <c r="B34" s="27" t="s">
        <v>796</v>
      </c>
    </row>
    <row r="35" spans="1:2" ht="30" x14ac:dyDescent="0.25">
      <c r="B35" s="27" t="s">
        <v>797</v>
      </c>
    </row>
    <row r="36" spans="1:2" x14ac:dyDescent="0.25">
      <c r="B36" s="27" t="s">
        <v>798</v>
      </c>
    </row>
    <row r="37" spans="1:2" x14ac:dyDescent="0.25">
      <c r="B37" s="27"/>
    </row>
    <row r="38" spans="1:2" x14ac:dyDescent="0.25">
      <c r="B38" s="2" t="s">
        <v>11</v>
      </c>
    </row>
    <row r="39" spans="1:2" x14ac:dyDescent="0.25">
      <c r="B39" s="18" t="s">
        <v>852</v>
      </c>
    </row>
    <row r="41" spans="1:2" x14ac:dyDescent="0.25">
      <c r="B41" s="28" t="s">
        <v>12</v>
      </c>
    </row>
    <row r="42" spans="1:2" x14ac:dyDescent="0.25">
      <c r="B42" s="27" t="s">
        <v>799</v>
      </c>
    </row>
    <row r="43" spans="1:2" x14ac:dyDescent="0.25">
      <c r="B43" s="29">
        <v>2016</v>
      </c>
    </row>
    <row r="44" spans="1:2" x14ac:dyDescent="0.25">
      <c r="B44" s="27" t="s">
        <v>800</v>
      </c>
    </row>
    <row r="45" spans="1:2" ht="30" x14ac:dyDescent="0.25">
      <c r="B45" s="27" t="s">
        <v>801</v>
      </c>
    </row>
    <row r="47" spans="1:2" x14ac:dyDescent="0.25">
      <c r="A47" s="1" t="s">
        <v>6</v>
      </c>
    </row>
    <row r="48" spans="1:2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33</v>
      </c>
    </row>
    <row r="52" spans="1:1" x14ac:dyDescent="0.25">
      <c r="A52" s="1" t="s">
        <v>7</v>
      </c>
    </row>
    <row r="53" spans="1:1" x14ac:dyDescent="0.25">
      <c r="A53" t="s">
        <v>1152</v>
      </c>
    </row>
    <row r="54" spans="1:1" x14ac:dyDescent="0.25">
      <c r="A54" t="s">
        <v>1153</v>
      </c>
    </row>
    <row r="56" spans="1:1" x14ac:dyDescent="0.25">
      <c r="A56" t="s">
        <v>871</v>
      </c>
    </row>
    <row r="57" spans="1:1" x14ac:dyDescent="0.25">
      <c r="A57" t="s">
        <v>872</v>
      </c>
    </row>
    <row r="59" spans="1:1" x14ac:dyDescent="0.25">
      <c r="A59" t="s">
        <v>1161</v>
      </c>
    </row>
    <row r="60" spans="1:1" x14ac:dyDescent="0.25">
      <c r="A60" t="s">
        <v>1162</v>
      </c>
    </row>
    <row r="61" spans="1:1" x14ac:dyDescent="0.25">
      <c r="A61" t="s">
        <v>1163</v>
      </c>
    </row>
    <row r="62" spans="1:1" x14ac:dyDescent="0.25">
      <c r="A62" t="s">
        <v>1164</v>
      </c>
    </row>
    <row r="63" spans="1:1" x14ac:dyDescent="0.25">
      <c r="A63" t="s">
        <v>1165</v>
      </c>
    </row>
    <row r="65" spans="1:1" x14ac:dyDescent="0.25">
      <c r="A65" t="s">
        <v>267</v>
      </c>
    </row>
    <row r="66" spans="1:1" x14ac:dyDescent="0.25">
      <c r="A66" t="s">
        <v>268</v>
      </c>
    </row>
    <row r="67" spans="1:1" x14ac:dyDescent="0.25">
      <c r="A67" t="s">
        <v>1166</v>
      </c>
    </row>
    <row r="68" spans="1:1" x14ac:dyDescent="0.25">
      <c r="A68" t="s">
        <v>1167</v>
      </c>
    </row>
    <row r="70" spans="1:1" x14ac:dyDescent="0.25">
      <c r="A70" t="s">
        <v>269</v>
      </c>
    </row>
    <row r="71" spans="1:1" x14ac:dyDescent="0.25">
      <c r="A71" t="s">
        <v>270</v>
      </c>
    </row>
    <row r="72" spans="1:1" x14ac:dyDescent="0.25">
      <c r="A72" t="s">
        <v>776</v>
      </c>
    </row>
    <row r="73" spans="1:1" x14ac:dyDescent="0.25">
      <c r="A73" t="s">
        <v>777</v>
      </c>
    </row>
    <row r="74" spans="1:1" x14ac:dyDescent="0.25">
      <c r="A74" t="s">
        <v>778</v>
      </c>
    </row>
    <row r="75" spans="1:1" x14ac:dyDescent="0.25">
      <c r="A75" t="s">
        <v>779</v>
      </c>
    </row>
    <row r="77" spans="1:1" x14ac:dyDescent="0.25">
      <c r="A77" s="1" t="s">
        <v>8</v>
      </c>
    </row>
    <row r="78" spans="1:1" x14ac:dyDescent="0.25">
      <c r="A78" t="s">
        <v>771</v>
      </c>
    </row>
    <row r="79" spans="1:1" x14ac:dyDescent="0.25">
      <c r="A79" t="s">
        <v>772</v>
      </c>
    </row>
    <row r="80" spans="1:1" x14ac:dyDescent="0.25">
      <c r="A80" t="s">
        <v>773</v>
      </c>
    </row>
    <row r="81" spans="1:1" x14ac:dyDescent="0.25">
      <c r="A81" t="s">
        <v>774</v>
      </c>
    </row>
    <row r="82" spans="1:1" x14ac:dyDescent="0.25">
      <c r="A82" t="s">
        <v>775</v>
      </c>
    </row>
    <row r="84" spans="1:1" x14ac:dyDescent="0.25">
      <c r="A84" s="1" t="s">
        <v>9</v>
      </c>
    </row>
    <row r="85" spans="1:1" x14ac:dyDescent="0.25">
      <c r="A85" t="s">
        <v>780</v>
      </c>
    </row>
    <row r="86" spans="1:1" x14ac:dyDescent="0.25">
      <c r="A86" t="s">
        <v>781</v>
      </c>
    </row>
    <row r="87" spans="1:1" x14ac:dyDescent="0.25">
      <c r="A87" t="s">
        <v>803</v>
      </c>
    </row>
    <row r="89" spans="1:1" x14ac:dyDescent="0.25">
      <c r="A89" s="1" t="s">
        <v>10</v>
      </c>
    </row>
    <row r="90" spans="1:1" x14ac:dyDescent="0.25">
      <c r="A90" t="s">
        <v>802</v>
      </c>
    </row>
    <row r="91" spans="1:1" x14ac:dyDescent="0.25">
      <c r="A91" t="s">
        <v>804</v>
      </c>
    </row>
    <row r="92" spans="1:1" x14ac:dyDescent="0.25">
      <c r="A92" t="s">
        <v>805</v>
      </c>
    </row>
    <row r="94" spans="1:1" x14ac:dyDescent="0.25">
      <c r="A94" s="1" t="s">
        <v>849</v>
      </c>
    </row>
    <row r="95" spans="1:1" x14ac:dyDescent="0.25">
      <c r="A95" t="s">
        <v>848</v>
      </c>
    </row>
    <row r="97" spans="1:2" x14ac:dyDescent="0.25">
      <c r="A97" s="1" t="s">
        <v>810</v>
      </c>
    </row>
    <row r="98" spans="1:2" x14ac:dyDescent="0.25">
      <c r="A98" t="s">
        <v>848</v>
      </c>
    </row>
    <row r="99" spans="1:2" x14ac:dyDescent="0.25">
      <c r="A99" s="30"/>
    </row>
    <row r="100" spans="1:2" x14ac:dyDescent="0.25">
      <c r="A100" s="1" t="s">
        <v>12</v>
      </c>
    </row>
    <row r="101" spans="1:2" x14ac:dyDescent="0.25">
      <c r="A101" s="30" t="s">
        <v>868</v>
      </c>
    </row>
    <row r="102" spans="1:2" x14ac:dyDescent="0.25">
      <c r="A102" s="30" t="s">
        <v>869</v>
      </c>
    </row>
    <row r="103" spans="1:2" x14ac:dyDescent="0.25">
      <c r="A103" s="30" t="s">
        <v>870</v>
      </c>
    </row>
    <row r="104" spans="1:2" x14ac:dyDescent="0.25">
      <c r="A104" s="30"/>
    </row>
    <row r="105" spans="1:2" x14ac:dyDescent="0.25">
      <c r="A105" s="1" t="s">
        <v>763</v>
      </c>
    </row>
    <row r="106" spans="1:2" x14ac:dyDescent="0.25">
      <c r="A106" t="s">
        <v>764</v>
      </c>
    </row>
    <row r="107" spans="1:2" x14ac:dyDescent="0.25">
      <c r="A107" t="s">
        <v>765</v>
      </c>
    </row>
    <row r="108" spans="1:2" x14ac:dyDescent="0.25">
      <c r="A108" t="s">
        <v>766</v>
      </c>
    </row>
    <row r="109" spans="1:2" x14ac:dyDescent="0.25">
      <c r="A109" t="s">
        <v>767</v>
      </c>
    </row>
    <row r="110" spans="1:2" x14ac:dyDescent="0.25">
      <c r="A110">
        <v>0.97099999999999997</v>
      </c>
      <c r="B110" t="s">
        <v>768</v>
      </c>
    </row>
    <row r="111" spans="1:2" x14ac:dyDescent="0.25">
      <c r="A111">
        <v>0.98699999999999999</v>
      </c>
      <c r="B111" t="s">
        <v>769</v>
      </c>
    </row>
    <row r="112" spans="1:2" x14ac:dyDescent="0.25">
      <c r="A112">
        <v>0.95299999999999996</v>
      </c>
      <c r="B112" t="s">
        <v>770</v>
      </c>
    </row>
    <row r="113" spans="1:1" x14ac:dyDescent="0.25">
      <c r="A113" t="s">
        <v>266</v>
      </c>
    </row>
  </sheetData>
  <hyperlinks>
    <hyperlink ref="B22" r:id="rId1"/>
    <hyperlink ref="B2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740</v>
      </c>
    </row>
    <row r="2" spans="1:3" x14ac:dyDescent="0.25">
      <c r="A2" s="2" t="s">
        <v>741</v>
      </c>
      <c r="B2" s="2" t="s">
        <v>728</v>
      </c>
      <c r="C2" s="2" t="s">
        <v>742</v>
      </c>
    </row>
    <row r="3" spans="1:3" x14ac:dyDescent="0.25">
      <c r="A3" t="s">
        <v>743</v>
      </c>
      <c r="B3" t="s">
        <v>744</v>
      </c>
      <c r="C3">
        <v>8700</v>
      </c>
    </row>
    <row r="4" spans="1:3" x14ac:dyDescent="0.25">
      <c r="A4" t="s">
        <v>745</v>
      </c>
      <c r="B4" t="s">
        <v>746</v>
      </c>
      <c r="C4">
        <v>4600</v>
      </c>
    </row>
    <row r="5" spans="1:3" x14ac:dyDescent="0.25">
      <c r="A5" t="s">
        <v>747</v>
      </c>
      <c r="B5" t="s">
        <v>748</v>
      </c>
      <c r="C5">
        <v>10500</v>
      </c>
    </row>
    <row r="6" spans="1:3" x14ac:dyDescent="0.25">
      <c r="A6" t="s">
        <v>749</v>
      </c>
      <c r="B6" t="s">
        <v>750</v>
      </c>
      <c r="C6">
        <v>6500</v>
      </c>
    </row>
    <row r="7" spans="1:3" x14ac:dyDescent="0.25">
      <c r="A7" t="s">
        <v>751</v>
      </c>
      <c r="B7" t="s">
        <v>752</v>
      </c>
      <c r="C7">
        <v>3000</v>
      </c>
    </row>
    <row r="8" spans="1:3" x14ac:dyDescent="0.25">
      <c r="A8" t="s">
        <v>753</v>
      </c>
      <c r="B8" t="s">
        <v>754</v>
      </c>
      <c r="C8">
        <v>10000</v>
      </c>
    </row>
    <row r="9" spans="1:3" x14ac:dyDescent="0.25">
      <c r="A9" t="s">
        <v>755</v>
      </c>
      <c r="B9" t="s">
        <v>756</v>
      </c>
      <c r="C9">
        <v>13000</v>
      </c>
    </row>
    <row r="10" spans="1:3" x14ac:dyDescent="0.25">
      <c r="A10" t="s">
        <v>757</v>
      </c>
      <c r="B10" t="s">
        <v>758</v>
      </c>
      <c r="C10">
        <v>9000</v>
      </c>
    </row>
    <row r="11" spans="1:3" x14ac:dyDescent="0.25">
      <c r="A11" t="s">
        <v>759</v>
      </c>
      <c r="B11" t="s">
        <v>760</v>
      </c>
      <c r="C11">
        <v>19000</v>
      </c>
    </row>
    <row r="12" spans="1:3" x14ac:dyDescent="0.25">
      <c r="A12" t="s">
        <v>761</v>
      </c>
      <c r="B12" t="s">
        <v>762</v>
      </c>
      <c r="C12">
        <v>5500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SUMPRODUCT('LDV Shares'!D89:D94,'AEO 53'!D141:D146)*10^3*cpi_2016to2012</f>
        <v>37258.640197524546</v>
      </c>
      <c r="C2" s="16">
        <f>SUMPRODUCT('LDV Shares'!E89:E94,'AEO 53'!E141:E146)*10^3*cpi_2016to2012</f>
        <v>36331.327615412425</v>
      </c>
      <c r="D2" s="16">
        <f>SUMPRODUCT('LDV Shares'!F89:F94,'AEO 53'!F141:F146)*10^3*cpi_2016to2012</f>
        <v>35401.059241054747</v>
      </c>
      <c r="E2" s="16">
        <f>SUMPRODUCT('LDV Shares'!G89:G94,'AEO 53'!G141:G146)*10^3*cpi_2016to2012</f>
        <v>34609.316334948264</v>
      </c>
      <c r="F2" s="16">
        <f>SUMPRODUCT('LDV Shares'!H89:H94,'AEO 53'!H141:H146)*10^3*cpi_2016to2012</f>
        <v>34049.769609773721</v>
      </c>
      <c r="G2" s="16">
        <f>SUMPRODUCT('LDV Shares'!I89:I94,'AEO 53'!I141:I146)*10^3*cpi_2016to2012</f>
        <v>33630.227362244623</v>
      </c>
      <c r="H2" s="16">
        <f>SUMPRODUCT('LDV Shares'!J89:J94,'AEO 53'!J141:J146)*10^3*cpi_2016to2012</f>
        <v>33174.684114002433</v>
      </c>
      <c r="I2" s="16">
        <f>SUMPRODUCT('LDV Shares'!K89:K94,'AEO 53'!K141:K146)*10^3*cpi_2016to2012</f>
        <v>32766.913794800224</v>
      </c>
      <c r="J2" s="16">
        <f>SUMPRODUCT('LDV Shares'!L89:L94,'AEO 53'!L141:L146)*10^3*cpi_2016to2012</f>
        <v>32446.455362710552</v>
      </c>
      <c r="K2" s="16">
        <f>SUMPRODUCT('LDV Shares'!M89:M94,'AEO 53'!M141:M146)*10^3*cpi_2016to2012</f>
        <v>32003.736999987192</v>
      </c>
      <c r="L2" s="16">
        <f>SUMPRODUCT('LDV Shares'!N89:N94,'AEO 53'!N141:N146)*10^3*cpi_2016to2012</f>
        <v>31776.103994314515</v>
      </c>
      <c r="M2" s="16">
        <f>SUMPRODUCT('LDV Shares'!O89:O94,'AEO 53'!O141:O146)*10^3*cpi_2016to2012</f>
        <v>31573.106535224459</v>
      </c>
      <c r="N2" s="16">
        <f>SUMPRODUCT('LDV Shares'!P89:P94,'AEO 53'!P141:P146)*10^3*cpi_2016to2012</f>
        <v>31388.464869828804</v>
      </c>
      <c r="O2" s="16">
        <f>SUMPRODUCT('LDV Shares'!Q89:Q94,'AEO 53'!Q141:Q146)*10^3*cpi_2016to2012</f>
        <v>31216.822212376683</v>
      </c>
      <c r="P2" s="16">
        <f>SUMPRODUCT('LDV Shares'!R89:R94,'AEO 53'!R141:R146)*10^3*cpi_2016to2012</f>
        <v>31066.86063578492</v>
      </c>
      <c r="Q2" s="16">
        <f>SUMPRODUCT('LDV Shares'!S89:S94,'AEO 53'!S141:S146)*10^3*cpi_2016to2012</f>
        <v>30935.799297207719</v>
      </c>
      <c r="R2" s="16">
        <f>SUMPRODUCT('LDV Shares'!T89:T94,'AEO 53'!T141:T146)*10^3*cpi_2016to2012</f>
        <v>30819.375556575742</v>
      </c>
      <c r="S2" s="16">
        <f>SUMPRODUCT('LDV Shares'!U89:U94,'AEO 53'!U141:U146)*10^3*cpi_2016to2012</f>
        <v>30722.2201462372</v>
      </c>
      <c r="T2" s="16">
        <f>SUMPRODUCT('LDV Shares'!V89:V94,'AEO 53'!V141:V146)*10^3*cpi_2016to2012</f>
        <v>30626.547333433697</v>
      </c>
      <c r="U2" s="16">
        <f>SUMPRODUCT('LDV Shares'!W89:W94,'AEO 53'!W141:W146)*10^3*cpi_2016to2012</f>
        <v>30546.510168387449</v>
      </c>
      <c r="V2" s="16">
        <f>SUMPRODUCT('LDV Shares'!X89:X94,'AEO 53'!X141:X146)*10^3*cpi_2016to2012</f>
        <v>30469.40667860804</v>
      </c>
      <c r="W2" s="16">
        <f>SUMPRODUCT('LDV Shares'!Y89:Y94,'AEO 53'!Y141:Y146)*10^3*cpi_2016to2012</f>
        <v>30411.120984895602</v>
      </c>
      <c r="X2" s="16">
        <f>SUMPRODUCT('LDV Shares'!Z89:Z94,'AEO 53'!Z141:Z146)*10^3*cpi_2016to2012</f>
        <v>30354.128243284413</v>
      </c>
      <c r="Y2" s="16">
        <f>SUMPRODUCT('LDV Shares'!AA89:AA94,'AEO 53'!AA141:AA146)*10^3*cpi_2016to2012</f>
        <v>30303.087230840203</v>
      </c>
      <c r="Z2" s="16">
        <f>SUMPRODUCT('LDV Shares'!AB89:AB94,'AEO 53'!AB141:AB146)*10^3*cpi_2016to2012</f>
        <v>30263.781651394755</v>
      </c>
      <c r="AA2" s="16">
        <f>SUMPRODUCT('LDV Shares'!AC89:AC94,'AEO 53'!AC141:AC146)*10^3*cpi_2016to2012</f>
        <v>30259.824103030482</v>
      </c>
      <c r="AB2" s="16">
        <f>SUMPRODUCT('LDV Shares'!AD89:AD94,'AEO 53'!AD141:AD146)*10^3*cpi_2016to2012</f>
        <v>30256.466388138768</v>
      </c>
      <c r="AC2" s="16">
        <f>SUMPRODUCT('LDV Shares'!AE89:AE94,'AEO 53'!AE141:AE146)*10^3*cpi_2016to2012</f>
        <v>30251.973249120623</v>
      </c>
      <c r="AD2" s="16">
        <f>SUMPRODUCT('LDV Shares'!AF89:AF94,'AEO 53'!AF141:AF146)*10^3*cpi_2016to2012</f>
        <v>30247.932898246789</v>
      </c>
      <c r="AE2" s="16">
        <f>SUMPRODUCT('LDV Shares'!AG89:AG94,'AEO 53'!AG141:AG146)*10^3*cpi_2016to2012</f>
        <v>30244.118973936616</v>
      </c>
      <c r="AF2" s="16">
        <f>SUMPRODUCT('LDV Shares'!AH89:AH94,'AEO 53'!AH141:AH146)*10^3*cpi_2016to2012</f>
        <v>30240.362674023607</v>
      </c>
      <c r="AG2" s="16">
        <f>SUMPRODUCT('LDV Shares'!AI89:AI94,'AEO 53'!AI141:AI146)*10^3*cpi_2016to2012</f>
        <v>30236.664994172243</v>
      </c>
      <c r="AH2" s="16">
        <f>SUMPRODUCT('LDV Shares'!AJ89:AJ94,'AEO 53'!AJ141:AJ146)*10^3*cpi_2016to2012</f>
        <v>30235.853818464857</v>
      </c>
      <c r="AI2" s="16">
        <f>SUMPRODUCT('LDV Shares'!AK89:AK94,'AEO 53'!AK141:AK146)*10^3*cpi_2016to2012</f>
        <v>30230.441709350642</v>
      </c>
      <c r="AJ2" s="16">
        <f>SUMPRODUCT('LDV Shares'!AL89:AL94,'AEO 53'!AL141:AL146)*10^3*cpi_2016to2012</f>
        <v>30224.866195942232</v>
      </c>
    </row>
    <row r="3" spans="1:36" x14ac:dyDescent="0.25">
      <c r="A3" t="s">
        <v>1</v>
      </c>
      <c r="B3" s="16">
        <f>SUMPRODUCT('LDV Shares'!D73:D84,'AEO 53'!D99:D110)*10^3*cpi_2016to2012</f>
        <v>37779.534963854559</v>
      </c>
      <c r="C3" s="16">
        <f>SUMPRODUCT('LDV Shares'!E73:E84,'AEO 53'!E99:E110)*10^3*cpi_2016to2012</f>
        <v>37523.605649818724</v>
      </c>
      <c r="D3" s="16">
        <f>SUMPRODUCT('LDV Shares'!F73:F84,'AEO 53'!F99:F110)*10^3*cpi_2016to2012</f>
        <v>37926.567249083026</v>
      </c>
      <c r="E3" s="16">
        <f>SUMPRODUCT('LDV Shares'!G73:G84,'AEO 53'!G99:G110)*10^3*cpi_2016to2012</f>
        <v>37823.387802961108</v>
      </c>
      <c r="F3" s="16">
        <f>SUMPRODUCT('LDV Shares'!H73:H84,'AEO 53'!H99:H110)*10^3*cpi_2016to2012</f>
        <v>38099.34169937679</v>
      </c>
      <c r="G3" s="16">
        <f>SUMPRODUCT('LDV Shares'!I73:I84,'AEO 53'!I99:I110)*10^3*cpi_2016to2012</f>
        <v>38350.832282024552</v>
      </c>
      <c r="H3" s="16">
        <f>SUMPRODUCT('LDV Shares'!J73:J84,'AEO 53'!J99:J110)*10^3*cpi_2016to2012</f>
        <v>38557.460684453814</v>
      </c>
      <c r="I3" s="16">
        <f>SUMPRODUCT('LDV Shares'!K73:K84,'AEO 53'!K99:K110)*10^3*cpi_2016to2012</f>
        <v>38871.40775885211</v>
      </c>
      <c r="J3" s="16">
        <f>SUMPRODUCT('LDV Shares'!L73:L84,'AEO 53'!L99:L110)*10^3*cpi_2016to2012</f>
        <v>39137.092861352932</v>
      </c>
      <c r="K3" s="16">
        <f>SUMPRODUCT('LDV Shares'!M73:M84,'AEO 53'!M99:M110)*10^3*cpi_2016to2012</f>
        <v>39353.194122797402</v>
      </c>
      <c r="L3" s="16">
        <f>SUMPRODUCT('LDV Shares'!N73:N84,'AEO 53'!N99:N110)*10^3*cpi_2016to2012</f>
        <v>39371.798169711052</v>
      </c>
      <c r="M3" s="16">
        <f>SUMPRODUCT('LDV Shares'!O73:O84,'AEO 53'!O99:O110)*10^3*cpi_2016to2012</f>
        <v>39383.440626388234</v>
      </c>
      <c r="N3" s="16">
        <f>SUMPRODUCT('LDV Shares'!P73:P84,'AEO 53'!P99:P110)*10^3*cpi_2016to2012</f>
        <v>39403.313606332697</v>
      </c>
      <c r="O3" s="16">
        <f>SUMPRODUCT('LDV Shares'!Q73:Q84,'AEO 53'!Q99:Q110)*10^3*cpi_2016to2012</f>
        <v>39376.787792051204</v>
      </c>
      <c r="P3" s="16">
        <f>SUMPRODUCT('LDV Shares'!R73:R84,'AEO 53'!R99:R110)*10^3*cpi_2016to2012</f>
        <v>39364.100608691115</v>
      </c>
      <c r="Q3" s="16">
        <f>SUMPRODUCT('LDV Shares'!S73:S84,'AEO 53'!S99:S110)*10^3*cpi_2016to2012</f>
        <v>39351.140748232632</v>
      </c>
      <c r="R3" s="16">
        <f>SUMPRODUCT('LDV Shares'!T73:T84,'AEO 53'!T99:T110)*10^3*cpi_2016to2012</f>
        <v>39327.794672599441</v>
      </c>
      <c r="S3" s="16">
        <f>SUMPRODUCT('LDV Shares'!U73:U84,'AEO 53'!U99:U110)*10^3*cpi_2016to2012</f>
        <v>39374.24033253028</v>
      </c>
      <c r="T3" s="16">
        <f>SUMPRODUCT('LDV Shares'!V73:V84,'AEO 53'!V99:V110)*10^3*cpi_2016to2012</f>
        <v>39348.42500503175</v>
      </c>
      <c r="U3" s="16">
        <f>SUMPRODUCT('LDV Shares'!W73:W84,'AEO 53'!W99:W110)*10^3*cpi_2016to2012</f>
        <v>39365.866823718658</v>
      </c>
      <c r="V3" s="16">
        <f>SUMPRODUCT('LDV Shares'!X73:X84,'AEO 53'!X99:X110)*10^3*cpi_2016to2012</f>
        <v>39324.095196445618</v>
      </c>
      <c r="W3" s="16">
        <f>SUMPRODUCT('LDV Shares'!Y73:Y84,'AEO 53'!Y99:Y110)*10^3*cpi_2016to2012</f>
        <v>39378.376455282247</v>
      </c>
      <c r="X3" s="16">
        <f>SUMPRODUCT('LDV Shares'!Z73:Z84,'AEO 53'!Z99:Z110)*10^3*cpi_2016to2012</f>
        <v>39387.993410178562</v>
      </c>
      <c r="Y3" s="16">
        <f>SUMPRODUCT('LDV Shares'!AA73:AA84,'AEO 53'!AA99:AA110)*10^3*cpi_2016to2012</f>
        <v>39379.749578392839</v>
      </c>
      <c r="Z3" s="16">
        <f>SUMPRODUCT('LDV Shares'!AB73:AB84,'AEO 53'!AB99:AB110)*10^3*cpi_2016to2012</f>
        <v>39405.034509293662</v>
      </c>
      <c r="AA3" s="16">
        <f>SUMPRODUCT('LDV Shares'!AC73:AC84,'AEO 53'!AC99:AC110)*10^3*cpi_2016to2012</f>
        <v>39418.076665909408</v>
      </c>
      <c r="AB3" s="16">
        <f>SUMPRODUCT('LDV Shares'!AD73:AD84,'AEO 53'!AD99:AD110)*10^3*cpi_2016to2012</f>
        <v>39439.116064812326</v>
      </c>
      <c r="AC3" s="16">
        <f>SUMPRODUCT('LDV Shares'!AE73:AE84,'AEO 53'!AE99:AE110)*10^3*cpi_2016to2012</f>
        <v>39452.120935149716</v>
      </c>
      <c r="AD3" s="16">
        <f>SUMPRODUCT('LDV Shares'!AF73:AF84,'AEO 53'!AF99:AF110)*10^3*cpi_2016to2012</f>
        <v>39463.357381337191</v>
      </c>
      <c r="AE3" s="16">
        <f>SUMPRODUCT('LDV Shares'!AG73:AG84,'AEO 53'!AG99:AG110)*10^3*cpi_2016to2012</f>
        <v>39472.56085477685</v>
      </c>
      <c r="AF3" s="16">
        <f>SUMPRODUCT('LDV Shares'!AH73:AH84,'AEO 53'!AH99:AH110)*10^3*cpi_2016to2012</f>
        <v>39484.764361646085</v>
      </c>
      <c r="AG3" s="16">
        <f>SUMPRODUCT('LDV Shares'!AI73:AI84,'AEO 53'!AI99:AI110)*10^3*cpi_2016to2012</f>
        <v>39497.788933944554</v>
      </c>
      <c r="AH3" s="16">
        <f>SUMPRODUCT('LDV Shares'!AJ73:AJ84,'AEO 53'!AJ99:AJ110)*10^3*cpi_2016to2012</f>
        <v>39535.688860934373</v>
      </c>
      <c r="AI3" s="16">
        <f>SUMPRODUCT('LDV Shares'!AK73:AK84,'AEO 53'!AK99:AK110)*10^3*cpi_2016to2012</f>
        <v>39531.54775221926</v>
      </c>
      <c r="AJ3" s="16">
        <f>SUMPRODUCT('LDV Shares'!AL73:AL84,'AEO 53'!AL99:AL110)*10^3*cpi_2016to2012</f>
        <v>39518.852724969707</v>
      </c>
    </row>
    <row r="4" spans="1:36" x14ac:dyDescent="0.25">
      <c r="A4" t="s">
        <v>2</v>
      </c>
      <c r="B4" s="16">
        <f>SUMPRODUCT('LDV Shares'!D33:D44,'AEO 53'!D16:D27)*10^3*cpi_2016to2012</f>
        <v>29755.681463293047</v>
      </c>
      <c r="C4" s="16">
        <f>SUMPRODUCT('LDV Shares'!E33:E44,'AEO 53'!E16:E27)*10^3*cpi_2016to2012</f>
        <v>29908.185618950647</v>
      </c>
      <c r="D4" s="16">
        <f>SUMPRODUCT('LDV Shares'!F33:F44,'AEO 53'!F16:F27)*10^3*cpi_2016to2012</f>
        <v>30200.67242045996</v>
      </c>
      <c r="E4" s="16">
        <f>SUMPRODUCT('LDV Shares'!G33:G44,'AEO 53'!G16:G27)*10^3*cpi_2016to2012</f>
        <v>30315.463475029039</v>
      </c>
      <c r="F4" s="16">
        <f>SUMPRODUCT('LDV Shares'!H33:H44,'AEO 53'!H16:H27)*10^3*cpi_2016to2012</f>
        <v>30506.651885789164</v>
      </c>
      <c r="G4" s="16">
        <f>SUMPRODUCT('LDV Shares'!I33:I44,'AEO 53'!I16:I27)*10^3*cpi_2016to2012</f>
        <v>30761.112638701255</v>
      </c>
      <c r="H4" s="16">
        <f>SUMPRODUCT('LDV Shares'!J33:J44,'AEO 53'!J16:J27)*10^3*cpi_2016to2012</f>
        <v>30912.928997453386</v>
      </c>
      <c r="I4" s="16">
        <f>SUMPRODUCT('LDV Shares'!K33:K44,'AEO 53'!K16:K27)*10^3*cpi_2016to2012</f>
        <v>31159.886016934001</v>
      </c>
      <c r="J4" s="16">
        <f>SUMPRODUCT('LDV Shares'!L33:L44,'AEO 53'!L16:L27)*10^3*cpi_2016to2012</f>
        <v>31432.13473391172</v>
      </c>
      <c r="K4" s="16">
        <f>SUMPRODUCT('LDV Shares'!M33:M44,'AEO 53'!M16:M27)*10^3*cpi_2016to2012</f>
        <v>31664.263799951448</v>
      </c>
      <c r="L4" s="16">
        <f>SUMPRODUCT('LDV Shares'!N33:N44,'AEO 53'!N16:N27)*10^3*cpi_2016to2012</f>
        <v>31677.996516449952</v>
      </c>
      <c r="M4" s="16">
        <f>SUMPRODUCT('LDV Shares'!O33:O44,'AEO 53'!O16:O27)*10^3*cpi_2016to2012</f>
        <v>31671.137433241081</v>
      </c>
      <c r="N4" s="16">
        <f>SUMPRODUCT('LDV Shares'!P33:P44,'AEO 53'!P16:P27)*10^3*cpi_2016to2012</f>
        <v>31680.073957774424</v>
      </c>
      <c r="O4" s="16">
        <f>SUMPRODUCT('LDV Shares'!Q33:Q44,'AEO 53'!Q16:Q27)*10^3*cpi_2016to2012</f>
        <v>31677.887489982208</v>
      </c>
      <c r="P4" s="16">
        <f>SUMPRODUCT('LDV Shares'!R33:R44,'AEO 53'!R16:R27)*10^3*cpi_2016to2012</f>
        <v>31678.540766521568</v>
      </c>
      <c r="Q4" s="16">
        <f>SUMPRODUCT('LDV Shares'!S33:S44,'AEO 53'!S16:S27)*10^3*cpi_2016to2012</f>
        <v>31664.365218002993</v>
      </c>
      <c r="R4" s="16">
        <f>SUMPRODUCT('LDV Shares'!T33:T44,'AEO 53'!T16:T27)*10^3*cpi_2016to2012</f>
        <v>31641.709854993605</v>
      </c>
      <c r="S4" s="16">
        <f>SUMPRODUCT('LDV Shares'!U33:U44,'AEO 53'!U16:U27)*10^3*cpi_2016to2012</f>
        <v>31655.791666417052</v>
      </c>
      <c r="T4" s="16">
        <f>SUMPRODUCT('LDV Shares'!V33:V44,'AEO 53'!V16:V27)*10^3*cpi_2016to2012</f>
        <v>31654.715135394574</v>
      </c>
      <c r="U4" s="16">
        <f>SUMPRODUCT('LDV Shares'!W33:W44,'AEO 53'!W16:W27)*10^3*cpi_2016to2012</f>
        <v>31663.282815909635</v>
      </c>
      <c r="V4" s="16">
        <f>SUMPRODUCT('LDV Shares'!X33:X44,'AEO 53'!X16:X27)*10^3*cpi_2016to2012</f>
        <v>31651.36101671854</v>
      </c>
      <c r="W4" s="16">
        <f>SUMPRODUCT('LDV Shares'!Y33:Y44,'AEO 53'!Y16:Y27)*10^3*cpi_2016to2012</f>
        <v>31671.028035208386</v>
      </c>
      <c r="X4" s="16">
        <f>SUMPRODUCT('LDV Shares'!Z33:Z44,'AEO 53'!Z16:Z27)*10^3*cpi_2016to2012</f>
        <v>31687.886293308904</v>
      </c>
      <c r="Y4" s="16">
        <f>SUMPRODUCT('LDV Shares'!AA33:AA44,'AEO 53'!AA16:AA27)*10^3*cpi_2016to2012</f>
        <v>31698.257655438938</v>
      </c>
      <c r="Z4" s="16">
        <f>SUMPRODUCT('LDV Shares'!AB33:AB44,'AEO 53'!AB16:AB27)*10^3*cpi_2016to2012</f>
        <v>31712.903803409004</v>
      </c>
      <c r="AA4" s="16">
        <f>SUMPRODUCT('LDV Shares'!AC33:AC44,'AEO 53'!AC16:AC27)*10^3*cpi_2016to2012</f>
        <v>31724.326431911377</v>
      </c>
      <c r="AB4" s="16">
        <f>SUMPRODUCT('LDV Shares'!AD33:AD44,'AEO 53'!AD16:AD27)*10^3*cpi_2016to2012</f>
        <v>31740.874372997805</v>
      </c>
      <c r="AC4" s="16">
        <f>SUMPRODUCT('LDV Shares'!AE33:AE44,'AEO 53'!AE16:AE27)*10^3*cpi_2016to2012</f>
        <v>31758.242298351437</v>
      </c>
      <c r="AD4" s="16">
        <f>SUMPRODUCT('LDV Shares'!AF33:AF44,'AEO 53'!AF16:AF27)*10^3*cpi_2016to2012</f>
        <v>31772.420994053246</v>
      </c>
      <c r="AE4" s="16">
        <f>SUMPRODUCT('LDV Shares'!AG33:AG44,'AEO 53'!AG16:AG27)*10^3*cpi_2016to2012</f>
        <v>31783.786171489879</v>
      </c>
      <c r="AF4" s="16">
        <f>SUMPRODUCT('LDV Shares'!AH33:AH44,'AEO 53'!AH16:AH27)*10^3*cpi_2016to2012</f>
        <v>31798.893369910475</v>
      </c>
      <c r="AG4" s="16">
        <f>SUMPRODUCT('LDV Shares'!AI33:AI44,'AEO 53'!AI16:AI27)*10^3*cpi_2016to2012</f>
        <v>31816.155273019354</v>
      </c>
      <c r="AH4" s="16">
        <f>SUMPRODUCT('LDV Shares'!AJ33:AJ44,'AEO 53'!AJ16:AJ27)*10^3*cpi_2016to2012</f>
        <v>31840.443030688897</v>
      </c>
      <c r="AI4" s="16">
        <f>SUMPRODUCT('LDV Shares'!AK33:AK44,'AEO 53'!AK16:AK27)*10^3*cpi_2016to2012</f>
        <v>31851.786634697521</v>
      </c>
      <c r="AJ4" s="16">
        <f>SUMPRODUCT('LDV Shares'!AL33:AL44,'AEO 53'!AL16:AL27)*10^3*cpi_2016to2012</f>
        <v>31855.849684382229</v>
      </c>
    </row>
    <row r="5" spans="1:36" x14ac:dyDescent="0.25">
      <c r="A5" t="s">
        <v>3</v>
      </c>
      <c r="B5" s="16">
        <f>SUMPRODUCT('LDV Shares'!D50:D61,'AEO 53'!D30:D41)*10^3*cpi_2016to2012</f>
        <v>37688.567678374267</v>
      </c>
      <c r="C5" s="16">
        <f>SUMPRODUCT('LDV Shares'!E50:E61,'AEO 53'!E30:E41)*10^3*cpi_2016to2012</f>
        <v>37397.090143476045</v>
      </c>
      <c r="D5" s="16">
        <f>SUMPRODUCT('LDV Shares'!F50:F61,'AEO 53'!F30:F41)*10^3*cpi_2016to2012</f>
        <v>37007.692162700943</v>
      </c>
      <c r="E5" s="16">
        <f>SUMPRODUCT('LDV Shares'!G50:G61,'AEO 53'!G30:G41)*10^3*cpi_2016to2012</f>
        <v>36841.49299120935</v>
      </c>
      <c r="F5" s="16">
        <f>SUMPRODUCT('LDV Shares'!H50:H61,'AEO 53'!H30:H41)*10^3*cpi_2016to2012</f>
        <v>36431.68764363246</v>
      </c>
      <c r="G5" s="16">
        <f>SUMPRODUCT('LDV Shares'!I50:I61,'AEO 53'!I30:I41)*10^3*cpi_2016to2012</f>
        <v>36340.122292566928</v>
      </c>
      <c r="H5" s="16">
        <f>SUMPRODUCT('LDV Shares'!J50:J61,'AEO 53'!J30:J41)*10^3*cpi_2016to2012</f>
        <v>36213.037806234664</v>
      </c>
      <c r="I5" s="16">
        <f>SUMPRODUCT('LDV Shares'!K50:K61,'AEO 53'!K30:K41)*10^3*cpi_2016to2012</f>
        <v>36097.899937256014</v>
      </c>
      <c r="J5" s="16">
        <f>SUMPRODUCT('LDV Shares'!L50:L61,'AEO 53'!L30:L41)*10^3*cpi_2016to2012</f>
        <v>36001.918601498874</v>
      </c>
      <c r="K5" s="16">
        <f>SUMPRODUCT('LDV Shares'!M50:M61,'AEO 53'!M30:M41)*10^3*cpi_2016to2012</f>
        <v>35732.876210773502</v>
      </c>
      <c r="L5" s="16">
        <f>SUMPRODUCT('LDV Shares'!N50:N61,'AEO 53'!N30:N41)*10^3*cpi_2016to2012</f>
        <v>35242.559705159001</v>
      </c>
      <c r="M5" s="16">
        <f>SUMPRODUCT('LDV Shares'!O50:O61,'AEO 53'!O30:O41)*10^3*cpi_2016to2012</f>
        <v>34711.783409092277</v>
      </c>
      <c r="N5" s="16">
        <f>SUMPRODUCT('LDV Shares'!P50:P61,'AEO 53'!P30:P41)*10^3*cpi_2016to2012</f>
        <v>34324.359570258348</v>
      </c>
      <c r="O5" s="16">
        <f>SUMPRODUCT('LDV Shares'!Q50:Q61,'AEO 53'!Q30:Q41)*10^3*cpi_2016to2012</f>
        <v>34061.665814577318</v>
      </c>
      <c r="P5" s="16">
        <f>SUMPRODUCT('LDV Shares'!R50:R61,'AEO 53'!R30:R41)*10^3*cpi_2016to2012</f>
        <v>33838.236753665078</v>
      </c>
      <c r="Q5" s="16">
        <f>SUMPRODUCT('LDV Shares'!S50:S61,'AEO 53'!S30:S41)*10^3*cpi_2016to2012</f>
        <v>33794.591272891375</v>
      </c>
      <c r="R5" s="16">
        <f>SUMPRODUCT('LDV Shares'!T50:T61,'AEO 53'!T30:T41)*10^3*cpi_2016to2012</f>
        <v>33736.871206667216</v>
      </c>
      <c r="S5" s="16">
        <f>SUMPRODUCT('LDV Shares'!U50:U61,'AEO 53'!U30:U41)*10^3*cpi_2016to2012</f>
        <v>33745.370993796634</v>
      </c>
      <c r="T5" s="16">
        <f>SUMPRODUCT('LDV Shares'!V50:V61,'AEO 53'!V30:V41)*10^3*cpi_2016to2012</f>
        <v>33672.77205681536</v>
      </c>
      <c r="U5" s="16">
        <f>SUMPRODUCT('LDV Shares'!W50:W61,'AEO 53'!W30:W41)*10^3*cpi_2016to2012</f>
        <v>33681.440641772278</v>
      </c>
      <c r="V5" s="16">
        <f>SUMPRODUCT('LDV Shares'!X50:X61,'AEO 53'!X30:X41)*10^3*cpi_2016to2012</f>
        <v>33688.512143531829</v>
      </c>
      <c r="W5" s="16">
        <f>SUMPRODUCT('LDV Shares'!Y50:Y61,'AEO 53'!Y30:Y41)*10^3*cpi_2016to2012</f>
        <v>33708.978184102001</v>
      </c>
      <c r="X5" s="16">
        <f>SUMPRODUCT('LDV Shares'!Z50:Z61,'AEO 53'!Z30:Z41)*10^3*cpi_2016to2012</f>
        <v>33744.432159334261</v>
      </c>
      <c r="Y5" s="16">
        <f>SUMPRODUCT('LDV Shares'!AA50:AA61,'AEO 53'!AA30:AA41)*10^3*cpi_2016to2012</f>
        <v>33760.375277949643</v>
      </c>
      <c r="Z5" s="16">
        <f>SUMPRODUCT('LDV Shares'!AB50:AB61,'AEO 53'!AB30:AB41)*10^3*cpi_2016to2012</f>
        <v>33772.641644932039</v>
      </c>
      <c r="AA5" s="16">
        <f>SUMPRODUCT('LDV Shares'!AC50:AC61,'AEO 53'!AC30:AC41)*10^3*cpi_2016to2012</f>
        <v>33791.638649938046</v>
      </c>
      <c r="AB5" s="16">
        <f>SUMPRODUCT('LDV Shares'!AD50:AD61,'AEO 53'!AD30:AD41)*10^3*cpi_2016to2012</f>
        <v>33803.825950492828</v>
      </c>
      <c r="AC5" s="16">
        <f>SUMPRODUCT('LDV Shares'!AE50:AE61,'AEO 53'!AE30:AE41)*10^3*cpi_2016to2012</f>
        <v>33820.751685751355</v>
      </c>
      <c r="AD5" s="16">
        <f>SUMPRODUCT('LDV Shares'!AF50:AF61,'AEO 53'!AF30:AF41)*10^3*cpi_2016to2012</f>
        <v>33841.539071914158</v>
      </c>
      <c r="AE5" s="16">
        <f>SUMPRODUCT('LDV Shares'!AG50:AG61,'AEO 53'!AG30:AG41)*10^3*cpi_2016to2012</f>
        <v>33853.220046325849</v>
      </c>
      <c r="AF5" s="16">
        <f>SUMPRODUCT('LDV Shares'!AH50:AH61,'AEO 53'!AH30:AH41)*10^3*cpi_2016to2012</f>
        <v>33860.421021238682</v>
      </c>
      <c r="AG5" s="16">
        <f>SUMPRODUCT('LDV Shares'!AI50:AI61,'AEO 53'!AI30:AI41)*10^3*cpi_2016to2012</f>
        <v>33859.202226728456</v>
      </c>
      <c r="AH5" s="16">
        <f>SUMPRODUCT('LDV Shares'!AJ50:AJ61,'AEO 53'!AJ30:AJ41)*10^3*cpi_2016to2012</f>
        <v>33879.021820055314</v>
      </c>
      <c r="AI5" s="16">
        <f>SUMPRODUCT('LDV Shares'!AK50:AK61,'AEO 53'!AK30:AK41)*10^3*cpi_2016to2012</f>
        <v>33890.744010370479</v>
      </c>
      <c r="AJ5" s="16">
        <f>SUMPRODUCT('LDV Shares'!AL50:AL61,'AEO 53'!AL30:AL41)*10^3*cpi_2016to2012</f>
        <v>33896.071512656235</v>
      </c>
    </row>
    <row r="6" spans="1:36" x14ac:dyDescent="0.25">
      <c r="A6" t="s">
        <v>4</v>
      </c>
      <c r="B6" s="16">
        <f>SUMPRODUCT('LDV Shares'!D66:D68,'AEO 53'!D60:D62)*10^3*cpi_2016to2012</f>
        <v>39121.284332672694</v>
      </c>
      <c r="C6" s="16">
        <f>SUMPRODUCT('LDV Shares'!E66:E68,'AEO 53'!E60:E62)*10^3*cpi_2016to2012</f>
        <v>38079.816331083304</v>
      </c>
      <c r="D6" s="16">
        <f>SUMPRODUCT('LDV Shares'!F66:F68,'AEO 53'!F60:F62)*10^3*cpi_2016to2012</f>
        <v>37510.386326731947</v>
      </c>
      <c r="E6" s="16">
        <f>SUMPRODUCT('LDV Shares'!G66:G68,'AEO 53'!G60:G62)*10^3*cpi_2016to2012</f>
        <v>36797.298769086585</v>
      </c>
      <c r="F6" s="16">
        <f>SUMPRODUCT('LDV Shares'!H66:H68,'AEO 53'!H60:H62)*10^3*cpi_2016to2012</f>
        <v>36551.824503533062</v>
      </c>
      <c r="G6" s="16">
        <f>SUMPRODUCT('LDV Shares'!I66:I68,'AEO 53'!I60:I62)*10^3*cpi_2016to2012</f>
        <v>36269.428606931688</v>
      </c>
      <c r="H6" s="16">
        <f>SUMPRODUCT('LDV Shares'!J66:J68,'AEO 53'!J60:J62)*10^3*cpi_2016to2012</f>
        <v>36017.286142857978</v>
      </c>
      <c r="I6" s="16">
        <f>SUMPRODUCT('LDV Shares'!K66:K68,'AEO 53'!K60:K62)*10^3*cpi_2016to2012</f>
        <v>35815.235815094573</v>
      </c>
      <c r="J6" s="16">
        <f>SUMPRODUCT('LDV Shares'!L66:L68,'AEO 53'!L60:L62)*10^3*cpi_2016to2012</f>
        <v>35515.21525368742</v>
      </c>
      <c r="K6" s="16">
        <f>SUMPRODUCT('LDV Shares'!M66:M68,'AEO 53'!M60:M62)*10^3*cpi_2016to2012</f>
        <v>35124.860452187284</v>
      </c>
      <c r="L6" s="16">
        <f>SUMPRODUCT('LDV Shares'!N66:N68,'AEO 53'!N60:N62)*10^3*cpi_2016to2012</f>
        <v>34876.441348448796</v>
      </c>
      <c r="M6" s="16">
        <f>SUMPRODUCT('LDV Shares'!O66:O68,'AEO 53'!O60:O62)*10^3*cpi_2016to2012</f>
        <v>34636.273797275164</v>
      </c>
      <c r="N6" s="16">
        <f>SUMPRODUCT('LDV Shares'!P66:P68,'AEO 53'!P60:P62)*10^3*cpi_2016to2012</f>
        <v>34429.291260473532</v>
      </c>
      <c r="O6" s="16">
        <f>SUMPRODUCT('LDV Shares'!Q66:Q68,'AEO 53'!Q60:Q62)*10^3*cpi_2016to2012</f>
        <v>34216.571873738118</v>
      </c>
      <c r="P6" s="16">
        <f>SUMPRODUCT('LDV Shares'!R66:R68,'AEO 53'!R60:R62)*10^3*cpi_2016to2012</f>
        <v>34041.501441757493</v>
      </c>
      <c r="Q6" s="16">
        <f>SUMPRODUCT('LDV Shares'!S66:S68,'AEO 53'!S60:S62)*10^3*cpi_2016to2012</f>
        <v>33907.160324161443</v>
      </c>
      <c r="R6" s="16">
        <f>SUMPRODUCT('LDV Shares'!T66:T68,'AEO 53'!T60:T62)*10^3*cpi_2016to2012</f>
        <v>33796.861053983135</v>
      </c>
      <c r="S6" s="16">
        <f>SUMPRODUCT('LDV Shares'!U66:U68,'AEO 53'!U60:U62)*10^3*cpi_2016to2012</f>
        <v>33741.628443334674</v>
      </c>
      <c r="T6" s="16">
        <f>SUMPRODUCT('LDV Shares'!V66:V68,'AEO 53'!V60:V62)*10^3*cpi_2016to2012</f>
        <v>33650.709452187832</v>
      </c>
      <c r="U6" s="16">
        <f>SUMPRODUCT('LDV Shares'!W66:W68,'AEO 53'!W60:W62)*10^3*cpi_2016to2012</f>
        <v>33601.83044215048</v>
      </c>
      <c r="V6" s="16">
        <f>SUMPRODUCT('LDV Shares'!X66:X68,'AEO 53'!X60:X62)*10^3*cpi_2016to2012</f>
        <v>33526.847900694673</v>
      </c>
      <c r="W6" s="16">
        <f>SUMPRODUCT('LDV Shares'!Y66:Y68,'AEO 53'!Y60:Y62)*10^3*cpi_2016to2012</f>
        <v>33518.820458434442</v>
      </c>
      <c r="X6" s="16">
        <f>SUMPRODUCT('LDV Shares'!Z66:Z68,'AEO 53'!Z60:Z62)*10^3*cpi_2016to2012</f>
        <v>33483.187214669328</v>
      </c>
      <c r="Y6" s="16">
        <f>SUMPRODUCT('LDV Shares'!AA66:AA68,'AEO 53'!AA60:AA62)*10^3*cpi_2016to2012</f>
        <v>33439.999813343442</v>
      </c>
      <c r="Z6" s="16">
        <f>SUMPRODUCT('LDV Shares'!AB66:AB68,'AEO 53'!AB60:AB62)*10^3*cpi_2016to2012</f>
        <v>33426.388807187664</v>
      </c>
      <c r="AA6" s="16">
        <f>SUMPRODUCT('LDV Shares'!AC66:AC68,'AEO 53'!AC60:AC62)*10^3*cpi_2016to2012</f>
        <v>33441.458473409686</v>
      </c>
      <c r="AB6" s="16">
        <f>SUMPRODUCT('LDV Shares'!AD66:AD68,'AEO 53'!AD60:AD62)*10^3*cpi_2016to2012</f>
        <v>33460.517645292086</v>
      </c>
      <c r="AC6" s="16">
        <f>SUMPRODUCT('LDV Shares'!AE66:AE68,'AEO 53'!AE60:AE62)*10^3*cpi_2016to2012</f>
        <v>33472.097253510758</v>
      </c>
      <c r="AD6" s="16">
        <f>SUMPRODUCT('LDV Shares'!AF66:AF68,'AEO 53'!AF60:AF62)*10^3*cpi_2016to2012</f>
        <v>33484.305675611744</v>
      </c>
      <c r="AE6" s="16">
        <f>SUMPRODUCT('LDV Shares'!AG66:AG68,'AEO 53'!AG60:AG62)*10^3*cpi_2016to2012</f>
        <v>33497.254553036903</v>
      </c>
      <c r="AF6" s="16">
        <f>SUMPRODUCT('LDV Shares'!AH66:AH68,'AEO 53'!AH60:AH62)*10^3*cpi_2016to2012</f>
        <v>33509.111605949569</v>
      </c>
      <c r="AG6" s="16">
        <f>SUMPRODUCT('LDV Shares'!AI66:AI68,'AEO 53'!AI60:AI62)*10^3*cpi_2016to2012</f>
        <v>33517.752670947251</v>
      </c>
      <c r="AH6" s="16">
        <f>SUMPRODUCT('LDV Shares'!AJ66:AJ68,'AEO 53'!AJ60:AJ62)*10^3*cpi_2016to2012</f>
        <v>33542.326540399583</v>
      </c>
      <c r="AI6" s="16">
        <f>SUMPRODUCT('LDV Shares'!AK66:AK68,'AEO 53'!AK60:AK62)*10^3*cpi_2016to2012</f>
        <v>33541.344344321646</v>
      </c>
      <c r="AJ6" s="16">
        <f>SUMPRODUCT('LDV Shares'!AL66:AL68,'AEO 53'!AL60:AL62)*10^3*cpi_2016to2012</f>
        <v>33536.670235627738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23">
        <f t="shared" ref="B2:D2" si="0">TREND($F2:$J2,$F$1:$J$1,B$1)</f>
        <v>63371.35490939999</v>
      </c>
      <c r="C2" s="23">
        <f t="shared" si="0"/>
        <v>62546.685317600146</v>
      </c>
      <c r="D2" s="23">
        <f t="shared" si="0"/>
        <v>61722.015725800069</v>
      </c>
      <c r="E2" s="23">
        <f>TREND($F2:$J2,$F$1:$J$1,E$1)</f>
        <v>60897.346133999992</v>
      </c>
      <c r="F2" s="16">
        <f>'AEO 53'!H166*10^3*cpi_2016to2012</f>
        <v>60193.166809999995</v>
      </c>
      <c r="G2" s="16">
        <f>'AEO 53'!I166*10^3*cpi_2016to2012</f>
        <v>59132.148071999996</v>
      </c>
      <c r="H2" s="16">
        <f>'AEO 53'!J166*10^3*cpi_2016to2012</f>
        <v>58347.420234999998</v>
      </c>
      <c r="I2" s="16">
        <f>'AEO 53'!K166*10^3*cpi_2016to2012</f>
        <v>57616.117577999998</v>
      </c>
      <c r="J2" s="16">
        <f>'AEO 53'!L166*10^3*cpi_2016to2012</f>
        <v>56827.834097999999</v>
      </c>
      <c r="K2" s="16">
        <f>'AEO 53'!M166*10^3*cpi_2016to2012</f>
        <v>56231.722114999997</v>
      </c>
      <c r="L2" s="16">
        <f>'AEO 53'!N166*10^3*cpi_2016to2012</f>
        <v>55852.207971999997</v>
      </c>
      <c r="M2" s="16">
        <f>'AEO 53'!O166*10^3*cpi_2016to2012</f>
        <v>55495.127449</v>
      </c>
      <c r="N2" s="16">
        <f>'AEO 53'!P166*10^3*cpi_2016to2012</f>
        <v>55181.555187999998</v>
      </c>
      <c r="O2" s="16">
        <f>'AEO 53'!Q166*10^3*cpi_2016to2012</f>
        <v>54884.241106999994</v>
      </c>
      <c r="P2" s="16">
        <f>'AEO 53'!R166*10^3*cpi_2016to2012</f>
        <v>54604.456507999996</v>
      </c>
      <c r="Q2" s="16">
        <f>'AEO 53'!S166*10^3*cpi_2016to2012</f>
        <v>54341.842109999998</v>
      </c>
      <c r="R2" s="16">
        <f>'AEO 53'!T166*10^3*cpi_2016to2012</f>
        <v>54097.582491999994</v>
      </c>
      <c r="S2" s="16">
        <f>'AEO 53'!U166*10^3*cpi_2016to2012</f>
        <v>53873.896237999994</v>
      </c>
      <c r="T2" s="16">
        <f>'AEO 53'!V166*10^3*cpi_2016to2012</f>
        <v>53670.025713000003</v>
      </c>
      <c r="U2" s="16">
        <f>'AEO 53'!W166*10^3*cpi_2016to2012</f>
        <v>53484.256469999993</v>
      </c>
      <c r="V2" s="16">
        <f>'AEO 53'!X166*10^3*cpi_2016to2012</f>
        <v>53318.910969999997</v>
      </c>
      <c r="W2" s="16">
        <f>'AEO 53'!Y166*10^3*cpi_2016to2012</f>
        <v>53172.356723999997</v>
      </c>
      <c r="X2" s="16">
        <f>'AEO 53'!Z166*10^3*cpi_2016to2012</f>
        <v>53046.248139999996</v>
      </c>
      <c r="Y2" s="16">
        <f>'AEO 53'!AA166*10^3*cpi_2016to2012</f>
        <v>52936.066092000001</v>
      </c>
      <c r="Z2" s="16">
        <f>'AEO 53'!AB166*10^3*cpi_2016to2012</f>
        <v>52847.457105000001</v>
      </c>
      <c r="AA2" s="16">
        <f>'AEO 53'!AC166*10^3*cpi_2016to2012</f>
        <v>52831.032149999992</v>
      </c>
      <c r="AB2" s="16">
        <f>'AEO 53'!AD166*10^3*cpi_2016to2012</f>
        <v>52816.054801999999</v>
      </c>
      <c r="AC2" s="16">
        <f>'AEO 53'!AE166*10^3*cpi_2016to2012</f>
        <v>52801.909422999997</v>
      </c>
      <c r="AD2" s="16">
        <f>'AEO 53'!AF166*10^3*cpi_2016to2012</f>
        <v>52792.267921999992</v>
      </c>
      <c r="AE2" s="16">
        <f>'AEO 53'!AG166*10^3*cpi_2016to2012</f>
        <v>52781.049205999996</v>
      </c>
      <c r="AF2" s="16">
        <f>'AEO 53'!AH166*10^3*cpi_2016to2012</f>
        <v>52770.109719</v>
      </c>
      <c r="AG2" s="16">
        <f>'AEO 53'!AI166*10^3*cpi_2016to2012</f>
        <v>52761.730942999995</v>
      </c>
      <c r="AH2" s="16">
        <f>'AEO 53'!AJ166*10^3*cpi_2016to2012</f>
        <v>52753.227323999999</v>
      </c>
      <c r="AI2" s="16">
        <f>'AEO 53'!AK166*10^3*cpi_2016to2012</f>
        <v>52744.011814000005</v>
      </c>
      <c r="AJ2" s="16">
        <f>'AEO 53'!AL166*10^3*cpi_2016to2012</f>
        <v>52734.029138999998</v>
      </c>
    </row>
    <row r="3" spans="1:36" x14ac:dyDescent="0.25">
      <c r="A3" t="s">
        <v>1</v>
      </c>
      <c r="B3" s="16">
        <f>'AEO 53'!D92*10^3*cpi_2016to2012</f>
        <v>43968.946964999996</v>
      </c>
      <c r="C3" s="16">
        <f>'AEO 53'!E92*10^3*cpi_2016to2012</f>
        <v>44051.064116000001</v>
      </c>
      <c r="D3" s="16">
        <f>'AEO 53'!F92*10^3*cpi_2016to2012</f>
        <v>44147.594438999993</v>
      </c>
      <c r="E3" s="16">
        <f>'AEO 53'!G92*10^3*cpi_2016to2012</f>
        <v>44257.489633999998</v>
      </c>
      <c r="F3" s="16">
        <f>'AEO 53'!H92*10^3*cpi_2016to2012</f>
        <v>44437.086296000001</v>
      </c>
      <c r="G3" s="16">
        <f>'AEO 53'!I92*10^3*cpi_2016to2012</f>
        <v>44700.292506999998</v>
      </c>
      <c r="H3" s="16">
        <f>'AEO 53'!J92*10^3*cpi_2016to2012</f>
        <v>44906.711353999999</v>
      </c>
      <c r="I3" s="16">
        <f>'AEO 53'!K92*10^3*cpi_2016to2012</f>
        <v>45090.204832999996</v>
      </c>
      <c r="J3" s="16">
        <f>'AEO 53'!L92*10^3*cpi_2016to2012</f>
        <v>45400.548329999998</v>
      </c>
      <c r="K3" s="16">
        <f>'AEO 53'!M92*10^3*cpi_2016to2012</f>
        <v>45589.702628999999</v>
      </c>
      <c r="L3" s="16">
        <f>'AEO 53'!N92*10^3*cpi_2016to2012</f>
        <v>45601.968691999995</v>
      </c>
      <c r="M3" s="16">
        <f>'AEO 53'!O92*10^3*cpi_2016to2012</f>
        <v>45611.627347000001</v>
      </c>
      <c r="N3" s="16">
        <f>'AEO 53'!P92*10^3*cpi_2016to2012</f>
        <v>45617.236704999996</v>
      </c>
      <c r="O3" s="16">
        <f>'AEO 53'!Q92*10^3*cpi_2016to2012</f>
        <v>45625.536381999998</v>
      </c>
      <c r="P3" s="16">
        <f>'AEO 53'!R92*10^3*cpi_2016to2012</f>
        <v>45633.978055999993</v>
      </c>
      <c r="Q3" s="16">
        <f>'AEO 53'!S92*10^3*cpi_2016to2012</f>
        <v>45647.265734999994</v>
      </c>
      <c r="R3" s="16">
        <f>'AEO 53'!T92*10^3*cpi_2016to2012</f>
        <v>45660.203662999993</v>
      </c>
      <c r="S3" s="16">
        <f>'AEO 53'!U92*10^3*cpi_2016to2012</f>
        <v>45673.323613999994</v>
      </c>
      <c r="T3" s="16">
        <f>'AEO 53'!V92*10^3*cpi_2016to2012</f>
        <v>45684.190672999997</v>
      </c>
      <c r="U3" s="16">
        <f>'AEO 53'!W92*10^3*cpi_2016to2012</f>
        <v>45695.467521999999</v>
      </c>
      <c r="V3" s="16">
        <f>'AEO 53'!X92*10^3*cpi_2016to2012</f>
        <v>45705.137612999999</v>
      </c>
      <c r="W3" s="16">
        <f>'AEO 53'!Y92*10^3*cpi_2016to2012</f>
        <v>45714.843917999999</v>
      </c>
      <c r="X3" s="16">
        <f>'AEO 53'!Z92*10^3*cpi_2016to2012</f>
        <v>45721.951392000003</v>
      </c>
      <c r="Y3" s="16">
        <f>'AEO 53'!AA92*10^3*cpi_2016to2012</f>
        <v>45729.534412999994</v>
      </c>
      <c r="Z3" s="16">
        <f>'AEO 53'!AB92*10^3*cpi_2016to2012</f>
        <v>45733.995406000002</v>
      </c>
      <c r="AA3" s="16">
        <f>'AEO 53'!AC92*10^3*cpi_2016to2012</f>
        <v>45740.117478</v>
      </c>
      <c r="AB3" s="16">
        <f>'AEO 53'!AD92*10^3*cpi_2016to2012</f>
        <v>45745.504786999998</v>
      </c>
      <c r="AC3" s="16">
        <f>'AEO 53'!AE92*10^3*cpi_2016to2012</f>
        <v>45750.558545999993</v>
      </c>
      <c r="AD3" s="16">
        <f>'AEO 53'!AF92*10^3*cpi_2016to2012</f>
        <v>45753.441371000001</v>
      </c>
      <c r="AE3" s="16">
        <f>'AEO 53'!AG92*10^3*cpi_2016to2012</f>
        <v>45757.494479999994</v>
      </c>
      <c r="AF3" s="16">
        <f>'AEO 53'!AH92*10^3*cpi_2016to2012</f>
        <v>45761.460866000001</v>
      </c>
      <c r="AG3" s="16">
        <f>'AEO 53'!AI92*10^3*cpi_2016to2012</f>
        <v>45763.805245999996</v>
      </c>
      <c r="AH3" s="16">
        <f>'AEO 53'!AJ92*10^3*cpi_2016to2012</f>
        <v>45766.405030000002</v>
      </c>
      <c r="AI3" s="16">
        <f>'AEO 53'!AK92*10^3*cpi_2016to2012</f>
        <v>45769.487984999992</v>
      </c>
      <c r="AJ3" s="16">
        <f>'AEO 53'!AL92*10^3*cpi_2016to2012</f>
        <v>45772.883523999997</v>
      </c>
    </row>
    <row r="4" spans="1:36" x14ac:dyDescent="0.25">
      <c r="A4" t="s">
        <v>2</v>
      </c>
      <c r="B4" s="16">
        <f>'AEO 53'!D23*10^3*cpi_2016to2012</f>
        <v>35462.739616999999</v>
      </c>
      <c r="C4" s="16">
        <f>'AEO 53'!E23*10^3*cpi_2016to2012</f>
        <v>35550.963592</v>
      </c>
      <c r="D4" s="16">
        <f>'AEO 53'!F23*10^3*cpi_2016to2012</f>
        <v>35653.230974999999</v>
      </c>
      <c r="E4" s="16">
        <f>'AEO 53'!G23*10^3*cpi_2016to2012</f>
        <v>35768.128467000002</v>
      </c>
      <c r="F4" s="16">
        <f>'AEO 53'!H23*10^3*cpi_2016to2012</f>
        <v>35949.466259999994</v>
      </c>
      <c r="G4" s="16">
        <f>'AEO 53'!I23*10^3*cpi_2016to2012</f>
        <v>36207.321376</v>
      </c>
      <c r="H4" s="16">
        <f>'AEO 53'!J23*10^3*cpi_2016to2012</f>
        <v>36421.916009999994</v>
      </c>
      <c r="I4" s="16">
        <f>'AEO 53'!K23*10^3*cpi_2016to2012</f>
        <v>36616.770202000007</v>
      </c>
      <c r="J4" s="16">
        <f>'AEO 53'!L23*10^3*cpi_2016to2012</f>
        <v>36947.843355000005</v>
      </c>
      <c r="K4" s="16">
        <f>'AEO 53'!M23*10^3*cpi_2016to2012</f>
        <v>37134.401682000003</v>
      </c>
      <c r="L4" s="16">
        <f>'AEO 53'!N23*10^3*cpi_2016to2012</f>
        <v>37146.783058000001</v>
      </c>
      <c r="M4" s="16">
        <f>'AEO 53'!O23*10^3*cpi_2016to2012</f>
        <v>37156.312105000005</v>
      </c>
      <c r="N4" s="16">
        <f>'AEO 53'!P23*10^3*cpi_2016to2012</f>
        <v>37162.320769999998</v>
      </c>
      <c r="O4" s="16">
        <f>'AEO 53'!Q23*10^3*cpi_2016to2012</f>
        <v>37171.991813999994</v>
      </c>
      <c r="P4" s="16">
        <f>'AEO 53'!R23*10^3*cpi_2016to2012</f>
        <v>37180.898551999999</v>
      </c>
      <c r="Q4" s="16">
        <f>'AEO 53'!S23*10^3*cpi_2016to2012</f>
        <v>37191.393940999995</v>
      </c>
      <c r="R4" s="16">
        <f>'AEO 53'!T23*10^3*cpi_2016to2012</f>
        <v>37205.160978999993</v>
      </c>
      <c r="S4" s="16">
        <f>'AEO 53'!U23*10^3*cpi_2016to2012</f>
        <v>37218.098907</v>
      </c>
      <c r="T4" s="16">
        <f>'AEO 53'!V23*10^3*cpi_2016to2012</f>
        <v>37229.769345000001</v>
      </c>
      <c r="U4" s="16">
        <f>'AEO 53'!W23*10^3*cpi_2016to2012</f>
        <v>37241.791439999994</v>
      </c>
      <c r="V4" s="16">
        <f>'AEO 53'!X23*10^3*cpi_2016to2012</f>
        <v>37250.596206999995</v>
      </c>
      <c r="W4" s="16">
        <f>'AEO 53'!Y23*10^3*cpi_2016to2012</f>
        <v>37259.775502999997</v>
      </c>
      <c r="X4" s="16">
        <f>'AEO 53'!Z23*10^3*cpi_2016to2012</f>
        <v>37267.239398999998</v>
      </c>
      <c r="Y4" s="16">
        <f>'AEO 53'!AA23*10^3*cpi_2016to2012</f>
        <v>37275.952678000001</v>
      </c>
      <c r="Z4" s="16">
        <f>'AEO 53'!AB23*10^3*cpi_2016to2012</f>
        <v>37280.810118999994</v>
      </c>
      <c r="AA4" s="16">
        <f>'AEO 53'!AC23*10^3*cpi_2016to2012</f>
        <v>37288.168231999996</v>
      </c>
      <c r="AB4" s="16">
        <f>'AEO 53'!AD23*10^3*cpi_2016to2012</f>
        <v>37294.551426000005</v>
      </c>
      <c r="AC4" s="16">
        <f>'AEO 53'!AE23*10^3*cpi_2016to2012</f>
        <v>37300.731630999995</v>
      </c>
      <c r="AD4" s="16">
        <f>'AEO 53'!AF23*10^3*cpi_2016to2012</f>
        <v>37303.862236000001</v>
      </c>
      <c r="AE4" s="16">
        <f>'AEO 53'!AG23*10^3*cpi_2016to2012</f>
        <v>37308.475708999998</v>
      </c>
      <c r="AF4" s="16">
        <f>'AEO 53'!AH23*10^3*cpi_2016to2012</f>
        <v>37313.031048999997</v>
      </c>
      <c r="AG4" s="16">
        <f>'AEO 53'!AI23*10^3*cpi_2016to2012</f>
        <v>37315.546016</v>
      </c>
      <c r="AH4" s="16">
        <f>'AEO 53'!AJ23*10^3*cpi_2016to2012</f>
        <v>37318.352600999991</v>
      </c>
      <c r="AI4" s="16">
        <f>'AEO 53'!AK23*10^3*cpi_2016to2012</f>
        <v>37321.671900000001</v>
      </c>
      <c r="AJ4" s="16">
        <f>'AEO 53'!AL23*10^3*cpi_2016to2012</f>
        <v>37325.321889999999</v>
      </c>
    </row>
    <row r="5" spans="1:36" x14ac:dyDescent="0.25">
      <c r="A5" t="s">
        <v>3</v>
      </c>
      <c r="B5" s="16">
        <f>'AEO 53'!D37*10^3*cpi_2016to2012</f>
        <v>41110.867563</v>
      </c>
      <c r="C5" s="16">
        <f>'AEO 53'!E37*10^3*cpi_2016to2012</f>
        <v>41135.434950000003</v>
      </c>
      <c r="D5" s="16">
        <f>'AEO 53'!F37*10^3*cpi_2016to2012</f>
        <v>41168.346804999994</v>
      </c>
      <c r="E5" s="16">
        <f>'AEO 53'!G37*10^3*cpi_2016to2012</f>
        <v>41209.274342999997</v>
      </c>
      <c r="F5" s="16">
        <f>'AEO 53'!H37*10^3*cpi_2016to2012</f>
        <v>41282.982221999991</v>
      </c>
      <c r="G5" s="16">
        <f>'AEO 53'!I37*10^3*cpi_2016to2012</f>
        <v>41413.165833999999</v>
      </c>
      <c r="H5" s="16">
        <f>'AEO 53'!J37*10^3*cpi_2016to2012</f>
        <v>41490.920150999991</v>
      </c>
      <c r="I5" s="16">
        <f>'AEO 53'!K37*10^3*cpi_2016to2012</f>
        <v>41660.740939000003</v>
      </c>
      <c r="J5" s="16">
        <f>'AEO 53'!L37*10^3*cpi_2016to2012</f>
        <v>41874.665614000005</v>
      </c>
      <c r="K5" s="16">
        <f>'AEO 53'!M37*10^3*cpi_2016to2012</f>
        <v>42040.425668999997</v>
      </c>
      <c r="L5" s="16">
        <f>'AEO 53'!N37*10^3*cpi_2016to2012</f>
        <v>42058.039967999997</v>
      </c>
      <c r="M5" s="16">
        <f>'AEO 53'!O37*10^3*cpi_2016to2012</f>
        <v>42067.738648999999</v>
      </c>
      <c r="N5" s="16">
        <f>'AEO 53'!P37*10^3*cpi_2016to2012</f>
        <v>42072.944887999998</v>
      </c>
      <c r="O5" s="16">
        <f>'AEO 53'!Q37*10^3*cpi_2016to2012</f>
        <v>42079.187038000004</v>
      </c>
      <c r="P5" s="16">
        <f>'AEO 53'!R37*10^3*cpi_2016to2012</f>
        <v>42085.802764</v>
      </c>
      <c r="Q5" s="16">
        <f>'AEO 53'!S37*10^3*cpi_2016to2012</f>
        <v>42093.589726999999</v>
      </c>
      <c r="R5" s="16">
        <f>'AEO 53'!T37*10^3*cpi_2016to2012</f>
        <v>42101.486284999999</v>
      </c>
      <c r="S5" s="16">
        <f>'AEO 53'!U37*10^3*cpi_2016to2012</f>
        <v>42109.785962000002</v>
      </c>
      <c r="T5" s="16">
        <f>'AEO 53'!V37*10^3*cpi_2016to2012</f>
        <v>42116.435042999998</v>
      </c>
      <c r="U5" s="16">
        <f>'AEO 53'!W37*10^3*cpi_2016to2012</f>
        <v>42123.847476999996</v>
      </c>
      <c r="V5" s="16">
        <f>'AEO 53'!X37*10^3*cpi_2016to2012</f>
        <v>42129.554993999998</v>
      </c>
      <c r="W5" s="16">
        <f>'AEO 53'!Y37*10^3*cpi_2016to2012</f>
        <v>42135.979166999998</v>
      </c>
      <c r="X5" s="16">
        <f>'AEO 53'!Z37*10^3*cpi_2016to2012</f>
        <v>42141.221619999997</v>
      </c>
      <c r="Y5" s="16">
        <f>'AEO 53'!AA37*10^3*cpi_2016to2012</f>
        <v>42146.659437999995</v>
      </c>
      <c r="Z5" s="16">
        <f>'AEO 53'!AB37*10^3*cpi_2016to2012</f>
        <v>42150.287509000002</v>
      </c>
      <c r="AA5" s="16">
        <f>'AEO 53'!AC37*10^3*cpi_2016to2012</f>
        <v>42143.475464999996</v>
      </c>
      <c r="AB5" s="16">
        <f>'AEO 53'!AD37*10^3*cpi_2016to2012</f>
        <v>42133.975960999996</v>
      </c>
      <c r="AC5" s="16">
        <f>'AEO 53'!AE37*10^3*cpi_2016to2012</f>
        <v>42121.873813999999</v>
      </c>
      <c r="AD5" s="16">
        <f>'AEO 53'!AF37*10^3*cpi_2016to2012</f>
        <v>42099.839500999995</v>
      </c>
      <c r="AE5" s="16">
        <f>'AEO 53'!AG37*10^3*cpi_2016to2012</f>
        <v>42093.088448999995</v>
      </c>
      <c r="AF5" s="16">
        <f>'AEO 53'!AH37*10^3*cpi_2016to2012</f>
        <v>42103.685808999995</v>
      </c>
      <c r="AG5" s="16">
        <f>'AEO 53'!AI37*10^3*cpi_2016to2012</f>
        <v>42126.483475000001</v>
      </c>
      <c r="AH5" s="16">
        <f>'AEO 53'!AJ37*10^3*cpi_2016to2012</f>
        <v>42126.734113999999</v>
      </c>
      <c r="AI5" s="16">
        <f>'AEO 53'!AK37*10^3*cpi_2016to2012</f>
        <v>42134.757421000002</v>
      </c>
      <c r="AJ5" s="16">
        <f>'AEO 53'!AL37*10^3*cpi_2016to2012</f>
        <v>42117.671084000001</v>
      </c>
    </row>
    <row r="6" spans="1:36" x14ac:dyDescent="0.25">
      <c r="A6" t="s">
        <v>4</v>
      </c>
      <c r="B6" s="23">
        <f t="shared" ref="B6:C6" si="1">TREND($E6:$H6,$E$1:$H$1,B$1)</f>
        <v>50923.567293699991</v>
      </c>
      <c r="C6" s="23">
        <f t="shared" si="1"/>
        <v>50858.931784099987</v>
      </c>
      <c r="D6" s="23">
        <f>TREND($E6:$H6,$E$1:$H$1,D$1)</f>
        <v>50794.296274499982</v>
      </c>
      <c r="E6" s="16">
        <f>'AEO 53'!G180*10^3*cpi_2016to2012</f>
        <v>50739.56882</v>
      </c>
      <c r="F6" s="16">
        <f>'AEO 53'!H180*10^3*cpi_2016to2012</f>
        <v>50648.334317999994</v>
      </c>
      <c r="G6" s="16">
        <f>'AEO 53'!I180*10^3*cpi_2016to2012</f>
        <v>50604.047455</v>
      </c>
      <c r="H6" s="16">
        <f>'AEO 53'!J180*10^3*cpi_2016to2012</f>
        <v>50538.879409000001</v>
      </c>
      <c r="I6" s="16">
        <f>'AEO 53'!K180*10^3*cpi_2016to2012</f>
        <v>50476.554162</v>
      </c>
      <c r="J6" s="16">
        <f>'AEO 53'!L180*10^3*cpi_2016to2012</f>
        <v>50425.665868000004</v>
      </c>
      <c r="K6" s="16">
        <f>'AEO 53'!M180*10^3*cpi_2016to2012</f>
        <v>50358.210621999999</v>
      </c>
      <c r="L6" s="16">
        <f>'AEO 53'!N180*10^3*cpi_2016to2012</f>
        <v>50231.312954000001</v>
      </c>
      <c r="M6" s="16">
        <f>'AEO 53'!O180*10^3*cpi_2016to2012</f>
        <v>50112.289924999997</v>
      </c>
      <c r="N6" s="16">
        <f>'AEO 53'!P180*10^3*cpi_2016to2012</f>
        <v>50010.004434999995</v>
      </c>
      <c r="O6" s="16">
        <f>'AEO 53'!Q180*10^3*cpi_2016to2012</f>
        <v>49923.081304999992</v>
      </c>
      <c r="P6" s="16">
        <f>'AEO 53'!R180*10^3*cpi_2016to2012</f>
        <v>49851.169830999999</v>
      </c>
      <c r="Q6" s="16">
        <f>'AEO 53'!S180*10^3*cpi_2016to2012</f>
        <v>49793.937415999993</v>
      </c>
      <c r="R6" s="16">
        <f>'AEO 53'!T180*10^3*cpi_2016to2012</f>
        <v>49750.192809999993</v>
      </c>
      <c r="S6" s="16">
        <f>'AEO 53'!U180*10^3*cpi_2016to2012</f>
        <v>49719.237463999998</v>
      </c>
      <c r="T6" s="16">
        <f>'AEO 53'!V180*10^3*cpi_2016to2012</f>
        <v>49694.472805999998</v>
      </c>
      <c r="U6" s="16">
        <f>'AEO 53'!W180*10^3*cpi_2016to2012</f>
        <v>49675.387074999999</v>
      </c>
      <c r="V6" s="16">
        <f>'AEO 53'!X180*10^3*cpi_2016to2012</f>
        <v>49658.663830999998</v>
      </c>
      <c r="W6" s="16">
        <f>'AEO 53'!Y180*10^3*cpi_2016to2012</f>
        <v>49646.732271000001</v>
      </c>
      <c r="X6" s="16">
        <f>'AEO 53'!Z180*10^3*cpi_2016to2012</f>
        <v>49637.036448999999</v>
      </c>
      <c r="Y6" s="16">
        <f>'AEO 53'!AA180*10^3*cpi_2016to2012</f>
        <v>49627.930533999992</v>
      </c>
      <c r="Z6" s="16">
        <f>'AEO 53'!AB180*10^3*cpi_2016to2012</f>
        <v>49619.913897999999</v>
      </c>
      <c r="AA6" s="16">
        <f>'AEO 53'!AC180*10^3*cpi_2016to2012</f>
        <v>49626.352365999999</v>
      </c>
      <c r="AB6" s="16">
        <f>'AEO 53'!AD180*10^3*cpi_2016to2012</f>
        <v>49633.328325999995</v>
      </c>
      <c r="AC6" s="16">
        <f>'AEO 53'!AE180*10^3*cpi_2016to2012</f>
        <v>49640.148946999994</v>
      </c>
      <c r="AD6" s="16">
        <f>'AEO 53'!AF180*10^3*cpi_2016to2012</f>
        <v>49646.634112</v>
      </c>
      <c r="AE6" s="16">
        <f>'AEO 53'!AG180*10^3*cpi_2016to2012</f>
        <v>49653.225060000004</v>
      </c>
      <c r="AF6" s="16">
        <f>'AEO 53'!AH180*10^3*cpi_2016to2012</f>
        <v>49659.485316999999</v>
      </c>
      <c r="AG6" s="16">
        <f>'AEO 53'!AI180*10^3*cpi_2016to2012</f>
        <v>49664.756359999999</v>
      </c>
      <c r="AH6" s="16">
        <f>'AEO 53'!AJ180*10^3*cpi_2016to2012</f>
        <v>49670.384778</v>
      </c>
      <c r="AI6" s="16">
        <f>'AEO 53'!AK180*10^3*cpi_2016to2012</f>
        <v>49675.481422000004</v>
      </c>
      <c r="AJ6" s="16">
        <f>'AEO 53'!AL180*10^3*cpi_2016to2012</f>
        <v>49679.720366000001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475154.60659141716</v>
      </c>
      <c r="C2" s="16">
        <f>C5*('BNVP-LDVs-psgr'!C2/'BNVP-LDVs-psgr'!C5)</f>
        <v>467218.98862496129</v>
      </c>
      <c r="D2" s="16">
        <f>D5*('BNVP-LDVs-psgr'!D2/'BNVP-LDVs-psgr'!D5)</f>
        <v>460414.10044516949</v>
      </c>
      <c r="E2" s="16">
        <f>E5*('BNVP-LDVs-psgr'!E2/'BNVP-LDVs-psgr'!E5)</f>
        <v>452597.03058169474</v>
      </c>
      <c r="F2" s="16">
        <f>F5*('BNVP-LDVs-psgr'!F2/'BNVP-LDVs-psgr'!F5)</f>
        <v>451093.82784446026</v>
      </c>
      <c r="G2" s="16">
        <f>G5*('BNVP-LDVs-psgr'!G2/'BNVP-LDVs-psgr'!G5)</f>
        <v>448066.81980125717</v>
      </c>
      <c r="H2" s="16">
        <f>H5*('BNVP-LDVs-psgr'!H2/'BNVP-LDVs-psgr'!H5)</f>
        <v>444381.36527094006</v>
      </c>
      <c r="I2" s="16">
        <f>I5*('BNVP-LDVs-psgr'!I2/'BNVP-LDVs-psgr'!I5)</f>
        <v>442121.38904620562</v>
      </c>
      <c r="J2" s="16">
        <f>J5*('BNVP-LDVs-psgr'!J2/'BNVP-LDVs-psgr'!J5)</f>
        <v>441218.68877115776</v>
      </c>
      <c r="K2" s="16">
        <f>K5*('BNVP-LDVs-psgr'!K2/'BNVP-LDVs-psgr'!K5)</f>
        <v>440210.86469537287</v>
      </c>
      <c r="L2" s="16">
        <f>L5*('BNVP-LDVs-psgr'!L2/'BNVP-LDVs-psgr'!L5)</f>
        <v>443346.3810042165</v>
      </c>
      <c r="M2" s="16">
        <f>M5*('BNVP-LDVs-psgr'!M2/'BNVP-LDVs-psgr'!M5)</f>
        <v>447353.13919057453</v>
      </c>
      <c r="N2" s="16">
        <f>N5*('BNVP-LDVs-psgr'!N2/'BNVP-LDVs-psgr'!N5)</f>
        <v>449812.45742231159</v>
      </c>
      <c r="O2" s="16">
        <f>O5*('BNVP-LDVs-psgr'!O2/'BNVP-LDVs-psgr'!O5)</f>
        <v>450869.73340758815</v>
      </c>
      <c r="P2" s="16">
        <f>P5*('BNVP-LDVs-psgr'!P2/'BNVP-LDVs-psgr'!P5)</f>
        <v>451737.55233652942</v>
      </c>
      <c r="Q2" s="16">
        <f>Q5*('BNVP-LDVs-psgr'!Q2/'BNVP-LDVs-psgr'!Q5)</f>
        <v>450496.10602067888</v>
      </c>
      <c r="R2" s="16">
        <f>R5*('BNVP-LDVs-psgr'!R2/'BNVP-LDVs-psgr'!R5)</f>
        <v>449652.89510481904</v>
      </c>
      <c r="S2" s="16">
        <f>S5*('BNVP-LDVs-psgr'!S2/'BNVP-LDVs-psgr'!S5)</f>
        <v>448210.84238461684</v>
      </c>
      <c r="T2" s="16">
        <f>T5*('BNVP-LDVs-psgr'!T2/'BNVP-LDVs-psgr'!T5)</f>
        <v>447849.10084356199</v>
      </c>
      <c r="U2" s="16">
        <f>U5*('BNVP-LDVs-psgr'!U2/'BNVP-LDVs-psgr'!U5)</f>
        <v>446642.35795619071</v>
      </c>
      <c r="V2" s="16">
        <f>V5*('BNVP-LDVs-psgr'!V2/'BNVP-LDVs-psgr'!V5)</f>
        <v>445481.80719925137</v>
      </c>
      <c r="W2" s="16">
        <f>W5*('BNVP-LDVs-psgr'!W2/'BNVP-LDVs-psgr'!W5)</f>
        <v>444427.44048519275</v>
      </c>
      <c r="X2" s="16">
        <f>X5*('BNVP-LDVs-psgr'!X2/'BNVP-LDVs-psgr'!X5)</f>
        <v>443183.61506372853</v>
      </c>
      <c r="Y2" s="16">
        <f>Y5*('BNVP-LDVs-psgr'!Y2/'BNVP-LDVs-psgr'!Y5)</f>
        <v>442286.51957388641</v>
      </c>
      <c r="Z2" s="16">
        <f>Z5*('BNVP-LDVs-psgr'!Z2/'BNVP-LDVs-psgr'!Z5)</f>
        <v>441590.41558771348</v>
      </c>
      <c r="AA2" s="16">
        <f>AA5*('BNVP-LDVs-psgr'!AA2/'BNVP-LDVs-psgr'!AA5)</f>
        <v>441213.13096342585</v>
      </c>
      <c r="AB2" s="16">
        <f>AB5*('BNVP-LDVs-psgr'!AB2/'BNVP-LDVs-psgr'!AB5)</f>
        <v>440905.71333525982</v>
      </c>
      <c r="AC2" s="16">
        <f>AC5*('BNVP-LDVs-psgr'!AC2/'BNVP-LDVs-psgr'!AC5)</f>
        <v>440493.05850446847</v>
      </c>
      <c r="AD2" s="16">
        <f>AD5*('BNVP-LDVs-psgr'!AD2/'BNVP-LDVs-psgr'!AD5)</f>
        <v>439933.43475309218</v>
      </c>
      <c r="AE2" s="16">
        <f>AE5*('BNVP-LDVs-psgr'!AE2/'BNVP-LDVs-psgr'!AE5)</f>
        <v>439655.67155593913</v>
      </c>
      <c r="AF2" s="16">
        <f>AF5*('BNVP-LDVs-psgr'!AF2/'BNVP-LDVs-psgr'!AF5)</f>
        <v>439618.228687394</v>
      </c>
      <c r="AG2" s="16">
        <f>AG5*('BNVP-LDVs-psgr'!AG2/'BNVP-LDVs-psgr'!AG5)</f>
        <v>439818.31361970992</v>
      </c>
      <c r="AH2" s="16">
        <f>AH5*('BNVP-LDVs-psgr'!AH2/'BNVP-LDVs-psgr'!AH5)</f>
        <v>439551.83799065859</v>
      </c>
      <c r="AI2" s="16">
        <f>AI5*('BNVP-LDVs-psgr'!AI2/'BNVP-LDVs-psgr'!AI5)</f>
        <v>439404.82557508891</v>
      </c>
      <c r="AJ2" s="16">
        <f>AJ5*('BNVP-LDVs-psgr'!AJ2/'BNVP-LDVs-psgr'!AJ5)</f>
        <v>439076.61022729642</v>
      </c>
    </row>
    <row r="3" spans="1:36" x14ac:dyDescent="0.25">
      <c r="A3" t="s">
        <v>1</v>
      </c>
      <c r="B3" s="16">
        <f>B5*('BNVP-LDVs-frgt'!B3/'BNVP-LDVs-frgt'!B5)</f>
        <v>514051.93580780958</v>
      </c>
      <c r="C3" s="16">
        <f>C5*('BNVP-LDVs-frgt'!C3/'BNVP-LDVs-frgt'!C5)</f>
        <v>515011.98792068311</v>
      </c>
      <c r="D3" s="16">
        <f>D5*('BNVP-LDVs-frgt'!D3/'BNVP-LDVs-frgt'!D5)</f>
        <v>516140.54802565445</v>
      </c>
      <c r="E3" s="16">
        <f>E5*('BNVP-LDVs-frgt'!E3/'BNVP-LDVs-frgt'!E5)</f>
        <v>517425.36018571607</v>
      </c>
      <c r="F3" s="16">
        <f>F5*('BNVP-LDVs-frgt'!F3/'BNVP-LDVs-frgt'!F5)</f>
        <v>519525.06959743355</v>
      </c>
      <c r="G3" s="16">
        <f>G5*('BNVP-LDVs-frgt'!G3/'BNVP-LDVs-frgt'!G5)</f>
        <v>522602.27911961952</v>
      </c>
      <c r="H3" s="16">
        <f>H5*('BNVP-LDVs-frgt'!H3/'BNVP-LDVs-frgt'!H5)</f>
        <v>525015.5733923259</v>
      </c>
      <c r="I3" s="16">
        <f>I5*('BNVP-LDVs-frgt'!I3/'BNVP-LDVs-frgt'!I5)</f>
        <v>527160.84146443009</v>
      </c>
      <c r="J3" s="16">
        <f>J5*('BNVP-LDVs-frgt'!J3/'BNVP-LDVs-frgt'!J5)</f>
        <v>530789.14476505748</v>
      </c>
      <c r="K3" s="16">
        <f>K5*('BNVP-LDVs-frgt'!K3/'BNVP-LDVs-frgt'!K5)</f>
        <v>533000.59489700443</v>
      </c>
      <c r="L3" s="16">
        <f>L5*('BNVP-LDVs-frgt'!L3/'BNVP-LDVs-frgt'!L5)</f>
        <v>533144.00050175795</v>
      </c>
      <c r="M3" s="16">
        <f>M5*('BNVP-LDVs-frgt'!M3/'BNVP-LDVs-frgt'!M5)</f>
        <v>533256.92224864452</v>
      </c>
      <c r="N3" s="16">
        <f>N5*('BNVP-LDVs-frgt'!N3/'BNVP-LDVs-frgt'!N5)</f>
        <v>533322.50265339774</v>
      </c>
      <c r="O3" s="16">
        <f>O5*('BNVP-LDVs-frgt'!O3/'BNVP-LDVs-frgt'!O5)</f>
        <v>533419.53624921769</v>
      </c>
      <c r="P3" s="16">
        <f>P5*('BNVP-LDVs-frgt'!P3/'BNVP-LDVs-frgt'!P5)</f>
        <v>533518.22996741417</v>
      </c>
      <c r="Q3" s="16">
        <f>Q5*('BNVP-LDVs-frgt'!Q3/'BNVP-LDVs-frgt'!Q5)</f>
        <v>533673.57953986991</v>
      </c>
      <c r="R3" s="16">
        <f>R5*('BNVP-LDVs-frgt'!R3/'BNVP-LDVs-frgt'!R5)</f>
        <v>533824.84008606931</v>
      </c>
      <c r="S3" s="16">
        <f>S5*('BNVP-LDVs-frgt'!S3/'BNVP-LDVs-frgt'!S5)</f>
        <v>533978.22870860377</v>
      </c>
      <c r="T3" s="16">
        <f>T5*('BNVP-LDVs-frgt'!T3/'BNVP-LDVs-frgt'!T5)</f>
        <v>534105.27820833225</v>
      </c>
      <c r="U3" s="16">
        <f>U5*('BNVP-LDVs-frgt'!U3/'BNVP-LDVs-frgt'!U5)</f>
        <v>534237.11866525467</v>
      </c>
      <c r="V3" s="16">
        <f>V5*('BNVP-LDVs-frgt'!V3/'BNVP-LDVs-frgt'!V5)</f>
        <v>534350.17411327222</v>
      </c>
      <c r="W3" s="16">
        <f>W5*('BNVP-LDVs-frgt'!W3/'BNVP-LDVs-frgt'!W5)</f>
        <v>534463.65294820466</v>
      </c>
      <c r="X3" s="16">
        <f>X5*('BNVP-LDVs-frgt'!X3/'BNVP-LDVs-frgt'!X5)</f>
        <v>534546.74820111832</v>
      </c>
      <c r="Y3" s="16">
        <f>Y5*('BNVP-LDVs-frgt'!Y3/'BNVP-LDVs-frgt'!Y5)</f>
        <v>534635.40319272911</v>
      </c>
      <c r="Z3" s="16">
        <f>Z5*('BNVP-LDVs-frgt'!Z3/'BNVP-LDVs-frgt'!Z5)</f>
        <v>534687.55777557835</v>
      </c>
      <c r="AA3" s="16">
        <f>AA5*('BNVP-LDVs-frgt'!AA3/'BNVP-LDVs-frgt'!AA5)</f>
        <v>534759.13244770456</v>
      </c>
      <c r="AB3" s="16">
        <f>AB5*('BNVP-LDVs-frgt'!AB3/'BNVP-LDVs-frgt'!AB5)</f>
        <v>534822.11682216427</v>
      </c>
      <c r="AC3" s="16">
        <f>AC5*('BNVP-LDVs-frgt'!AC3/'BNVP-LDVs-frgt'!AC5)</f>
        <v>534881.20158030314</v>
      </c>
      <c r="AD3" s="16">
        <f>AD5*('BNVP-LDVs-frgt'!AD3/'BNVP-LDVs-frgt'!AD5)</f>
        <v>534914.90540707507</v>
      </c>
      <c r="AE3" s="16">
        <f>AE5*('BNVP-LDVs-frgt'!AE3/'BNVP-LDVs-frgt'!AE5)</f>
        <v>534962.29131625209</v>
      </c>
      <c r="AF3" s="16">
        <f>AF5*('BNVP-LDVs-frgt'!AF3/'BNVP-LDVs-frgt'!AF5)</f>
        <v>535008.66332518577</v>
      </c>
      <c r="AG3" s="16">
        <f>AG5*('BNVP-LDVs-frgt'!AG3/'BNVP-LDVs-frgt'!AG5)</f>
        <v>535036.07205703971</v>
      </c>
      <c r="AH3" s="16">
        <f>AH5*('BNVP-LDVs-frgt'!AH3/'BNVP-LDVs-frgt'!AH5)</f>
        <v>535066.46678081935</v>
      </c>
      <c r="AI3" s="16">
        <f>AI5*('BNVP-LDVs-frgt'!AI3/'BNVP-LDVs-frgt'!AI5)</f>
        <v>535102.51037738344</v>
      </c>
      <c r="AJ3" s="16">
        <f>AJ5*('BNVP-LDVs-frgt'!AJ3/'BNVP-LDVs-frgt'!AJ5)</f>
        <v>535142.20847152814</v>
      </c>
    </row>
    <row r="4" spans="1:36" x14ac:dyDescent="0.25">
      <c r="A4" t="s">
        <v>2</v>
      </c>
      <c r="B4" s="16">
        <f>B5</f>
        <v>480637.41599999997</v>
      </c>
      <c r="C4" s="16">
        <f t="shared" ref="C4:AJ4" si="0">C5</f>
        <v>480924.63945466088</v>
      </c>
      <c r="D4" s="16">
        <f t="shared" si="0"/>
        <v>481309.42016790464</v>
      </c>
      <c r="E4" s="16">
        <f t="shared" si="0"/>
        <v>481787.91423221555</v>
      </c>
      <c r="F4" s="16">
        <f t="shared" si="0"/>
        <v>482649.65144676366</v>
      </c>
      <c r="G4" s="16">
        <f t="shared" si="0"/>
        <v>484171.66055497195</v>
      </c>
      <c r="H4" s="16">
        <f t="shared" si="0"/>
        <v>485080.70568637061</v>
      </c>
      <c r="I4" s="16">
        <f t="shared" si="0"/>
        <v>487066.12291460909</v>
      </c>
      <c r="J4" s="16">
        <f t="shared" si="0"/>
        <v>489567.1696962922</v>
      </c>
      <c r="K4" s="16">
        <f t="shared" si="0"/>
        <v>491505.11188126612</v>
      </c>
      <c r="L4" s="16">
        <f t="shared" si="0"/>
        <v>491711.04504828178</v>
      </c>
      <c r="M4" s="16">
        <f t="shared" si="0"/>
        <v>491824.43474912684</v>
      </c>
      <c r="N4" s="16">
        <f t="shared" si="0"/>
        <v>491885.30218901252</v>
      </c>
      <c r="O4" s="16">
        <f t="shared" si="0"/>
        <v>491958.28072301421</v>
      </c>
      <c r="P4" s="16">
        <f t="shared" si="0"/>
        <v>492035.62682729511</v>
      </c>
      <c r="Q4" s="16">
        <f t="shared" si="0"/>
        <v>492126.66615574202</v>
      </c>
      <c r="R4" s="16">
        <f t="shared" si="0"/>
        <v>492218.98678669427</v>
      </c>
      <c r="S4" s="16">
        <f t="shared" si="0"/>
        <v>492316.02038251428</v>
      </c>
      <c r="T4" s="16">
        <f t="shared" si="0"/>
        <v>492393.75644842716</v>
      </c>
      <c r="U4" s="16">
        <f t="shared" si="0"/>
        <v>492480.41706483398</v>
      </c>
      <c r="V4" s="16">
        <f t="shared" si="0"/>
        <v>492547.14507096168</v>
      </c>
      <c r="W4" s="16">
        <f t="shared" si="0"/>
        <v>492622.25168129831</v>
      </c>
      <c r="X4" s="16">
        <f t="shared" si="0"/>
        <v>492683.54250809876</v>
      </c>
      <c r="Y4" s="16">
        <f t="shared" si="0"/>
        <v>492747.11739588715</v>
      </c>
      <c r="Z4" s="16">
        <f t="shared" si="0"/>
        <v>492789.53407969547</v>
      </c>
      <c r="AA4" s="16">
        <f t="shared" si="0"/>
        <v>492709.89277266583</v>
      </c>
      <c r="AB4" s="16">
        <f t="shared" si="0"/>
        <v>492598.83169985231</v>
      </c>
      <c r="AC4" s="16">
        <f t="shared" si="0"/>
        <v>492457.34247797634</v>
      </c>
      <c r="AD4" s="16">
        <f t="shared" si="0"/>
        <v>492199.7338238309</v>
      </c>
      <c r="AE4" s="16">
        <f t="shared" si="0"/>
        <v>492120.80558950006</v>
      </c>
      <c r="AF4" s="16">
        <f t="shared" si="0"/>
        <v>492244.70197088912</v>
      </c>
      <c r="AG4" s="16">
        <f t="shared" si="0"/>
        <v>492511.23517552851</v>
      </c>
      <c r="AH4" s="16">
        <f t="shared" si="0"/>
        <v>492514.16545864951</v>
      </c>
      <c r="AI4" s="16">
        <f t="shared" si="0"/>
        <v>492607.96794380376</v>
      </c>
      <c r="AJ4" s="16">
        <f t="shared" si="0"/>
        <v>492408.20731233567</v>
      </c>
    </row>
    <row r="5" spans="1:36" x14ac:dyDescent="0.25">
      <c r="A5" t="s">
        <v>3</v>
      </c>
      <c r="B5" s="24">
        <f>486968*cpi_2013to2012</f>
        <v>480637.41599999997</v>
      </c>
      <c r="C5" s="16">
        <f>$B5*('BNVP-LDVs-frgt'!C$5/'BNVP-LDVs-frgt'!$B$5)</f>
        <v>480924.63945466088</v>
      </c>
      <c r="D5" s="16">
        <f>$B5*('BNVP-LDVs-frgt'!D$5/'BNVP-LDVs-frgt'!$B$5)</f>
        <v>481309.42016790464</v>
      </c>
      <c r="E5" s="16">
        <f>$B5*('BNVP-LDVs-frgt'!E$5/'BNVP-LDVs-frgt'!$B$5)</f>
        <v>481787.91423221555</v>
      </c>
      <c r="F5" s="16">
        <f>$B5*('BNVP-LDVs-frgt'!F$5/'BNVP-LDVs-frgt'!$B$5)</f>
        <v>482649.65144676366</v>
      </c>
      <c r="G5" s="16">
        <f>$B5*('BNVP-LDVs-frgt'!G$5/'BNVP-LDVs-frgt'!$B$5)</f>
        <v>484171.66055497195</v>
      </c>
      <c r="H5" s="16">
        <f>$B5*('BNVP-LDVs-frgt'!H$5/'BNVP-LDVs-frgt'!$B$5)</f>
        <v>485080.70568637061</v>
      </c>
      <c r="I5" s="16">
        <f>$B5*('BNVP-LDVs-frgt'!I$5/'BNVP-LDVs-frgt'!$B$5)</f>
        <v>487066.12291460909</v>
      </c>
      <c r="J5" s="16">
        <f>$B5*('BNVP-LDVs-frgt'!J$5/'BNVP-LDVs-frgt'!$B$5)</f>
        <v>489567.1696962922</v>
      </c>
      <c r="K5" s="16">
        <f>$B5*('BNVP-LDVs-frgt'!K$5/'BNVP-LDVs-frgt'!$B$5)</f>
        <v>491505.11188126612</v>
      </c>
      <c r="L5" s="16">
        <f>$B5*('BNVP-LDVs-frgt'!L$5/'BNVP-LDVs-frgt'!$B$5)</f>
        <v>491711.04504828178</v>
      </c>
      <c r="M5" s="16">
        <f>$B5*('BNVP-LDVs-frgt'!M$5/'BNVP-LDVs-frgt'!$B$5)</f>
        <v>491824.43474912684</v>
      </c>
      <c r="N5" s="16">
        <f>$B5*('BNVP-LDVs-frgt'!N$5/'BNVP-LDVs-frgt'!$B$5)</f>
        <v>491885.30218901252</v>
      </c>
      <c r="O5" s="16">
        <f>$B5*('BNVP-LDVs-frgt'!O$5/'BNVP-LDVs-frgt'!$B$5)</f>
        <v>491958.28072301421</v>
      </c>
      <c r="P5" s="16">
        <f>$B5*('BNVP-LDVs-frgt'!P$5/'BNVP-LDVs-frgt'!$B$5)</f>
        <v>492035.62682729511</v>
      </c>
      <c r="Q5" s="16">
        <f>$B5*('BNVP-LDVs-frgt'!Q$5/'BNVP-LDVs-frgt'!$B$5)</f>
        <v>492126.66615574202</v>
      </c>
      <c r="R5" s="16">
        <f>$B5*('BNVP-LDVs-frgt'!R$5/'BNVP-LDVs-frgt'!$B$5)</f>
        <v>492218.98678669427</v>
      </c>
      <c r="S5" s="16">
        <f>$B5*('BNVP-LDVs-frgt'!S$5/'BNVP-LDVs-frgt'!$B$5)</f>
        <v>492316.02038251428</v>
      </c>
      <c r="T5" s="16">
        <f>$B5*('BNVP-LDVs-frgt'!T$5/'BNVP-LDVs-frgt'!$B$5)</f>
        <v>492393.75644842716</v>
      </c>
      <c r="U5" s="16">
        <f>$B5*('BNVP-LDVs-frgt'!U$5/'BNVP-LDVs-frgt'!$B$5)</f>
        <v>492480.41706483398</v>
      </c>
      <c r="V5" s="16">
        <f>$B5*('BNVP-LDVs-frgt'!V$5/'BNVP-LDVs-frgt'!$B$5)</f>
        <v>492547.14507096168</v>
      </c>
      <c r="W5" s="16">
        <f>$B5*('BNVP-LDVs-frgt'!W$5/'BNVP-LDVs-frgt'!$B$5)</f>
        <v>492622.25168129831</v>
      </c>
      <c r="X5" s="16">
        <f>$B5*('BNVP-LDVs-frgt'!X$5/'BNVP-LDVs-frgt'!$B$5)</f>
        <v>492683.54250809876</v>
      </c>
      <c r="Y5" s="16">
        <f>$B5*('BNVP-LDVs-frgt'!Y$5/'BNVP-LDVs-frgt'!$B$5)</f>
        <v>492747.11739588715</v>
      </c>
      <c r="Z5" s="16">
        <f>$B5*('BNVP-LDVs-frgt'!Z$5/'BNVP-LDVs-frgt'!$B$5)</f>
        <v>492789.53407969547</v>
      </c>
      <c r="AA5" s="16">
        <f>$B5*('BNVP-LDVs-frgt'!AA$5/'BNVP-LDVs-frgt'!$B$5)</f>
        <v>492709.89277266583</v>
      </c>
      <c r="AB5" s="16">
        <f>$B5*('BNVP-LDVs-frgt'!AB$5/'BNVP-LDVs-frgt'!$B$5)</f>
        <v>492598.83169985231</v>
      </c>
      <c r="AC5" s="16">
        <f>$B5*('BNVP-LDVs-frgt'!AC$5/'BNVP-LDVs-frgt'!$B$5)</f>
        <v>492457.34247797634</v>
      </c>
      <c r="AD5" s="16">
        <f>$B5*('BNVP-LDVs-frgt'!AD$5/'BNVP-LDVs-frgt'!$B$5)</f>
        <v>492199.7338238309</v>
      </c>
      <c r="AE5" s="16">
        <f>$B5*('BNVP-LDVs-frgt'!AE$5/'BNVP-LDVs-frgt'!$B$5)</f>
        <v>492120.80558950006</v>
      </c>
      <c r="AF5" s="16">
        <f>$B5*('BNVP-LDVs-frgt'!AF$5/'BNVP-LDVs-frgt'!$B$5)</f>
        <v>492244.70197088912</v>
      </c>
      <c r="AG5" s="16">
        <f>$B5*('BNVP-LDVs-frgt'!AG$5/'BNVP-LDVs-frgt'!$B$5)</f>
        <v>492511.23517552851</v>
      </c>
      <c r="AH5" s="16">
        <f>$B5*('BNVP-LDVs-frgt'!AH$5/'BNVP-LDVs-frgt'!$B$5)</f>
        <v>492514.16545864951</v>
      </c>
      <c r="AI5" s="16">
        <f>$B5*('BNVP-LDVs-frgt'!AI$5/'BNVP-LDVs-frgt'!$B$5)</f>
        <v>492607.96794380376</v>
      </c>
      <c r="AJ5" s="16">
        <f>$B5*('BNVP-LDVs-frgt'!AJ$5/'BNVP-LDVs-frgt'!$B$5)</f>
        <v>492408.20731233567</v>
      </c>
    </row>
    <row r="6" spans="1:36" x14ac:dyDescent="0.25">
      <c r="A6" t="s">
        <v>4</v>
      </c>
      <c r="B6" s="16">
        <f>B5*('BNVP-LDVs-psgr'!B6/'BNVP-LDVs-psgr'!B5)</f>
        <v>498908.66569191351</v>
      </c>
      <c r="C6" s="16">
        <f>C5*('BNVP-LDVs-psgr'!C6/'BNVP-LDVs-psgr'!C5)</f>
        <v>489704.46281422122</v>
      </c>
      <c r="D6" s="16">
        <f>D5*('BNVP-LDVs-psgr'!D6/'BNVP-LDVs-psgr'!D5)</f>
        <v>487847.28898576641</v>
      </c>
      <c r="E6" s="16">
        <f>E5*('BNVP-LDVs-psgr'!E6/'BNVP-LDVs-psgr'!E5)</f>
        <v>481209.97234200162</v>
      </c>
      <c r="F6" s="16">
        <f>F5*('BNVP-LDVs-psgr'!F6/'BNVP-LDVs-psgr'!F5)</f>
        <v>484241.23331703339</v>
      </c>
      <c r="G6" s="16">
        <f>G5*('BNVP-LDVs-psgr'!G6/'BNVP-LDVs-psgr'!G5)</f>
        <v>483229.78482628829</v>
      </c>
      <c r="H6" s="16">
        <f>H5*('BNVP-LDVs-psgr'!H6/'BNVP-LDVs-psgr'!H5)</f>
        <v>482458.57396911114</v>
      </c>
      <c r="I6" s="16">
        <f>I5*('BNVP-LDVs-psgr'!I6/'BNVP-LDVs-psgr'!I5)</f>
        <v>483252.15816021792</v>
      </c>
      <c r="J6" s="16">
        <f>J5*('BNVP-LDVs-psgr'!J6/'BNVP-LDVs-psgr'!J5)</f>
        <v>482948.80073914881</v>
      </c>
      <c r="K6" s="16">
        <f>K5*('BNVP-LDVs-psgr'!K6/'BNVP-LDVs-psgr'!K5)</f>
        <v>483141.865338034</v>
      </c>
      <c r="L6" s="16">
        <f>L5*('BNVP-LDVs-psgr'!L6/'BNVP-LDVs-psgr'!L5)</f>
        <v>486602.89055282436</v>
      </c>
      <c r="M6" s="16">
        <f>M5*('BNVP-LDVs-psgr'!M6/'BNVP-LDVs-psgr'!M5)</f>
        <v>490754.55390456179</v>
      </c>
      <c r="N6" s="16">
        <f>N5*('BNVP-LDVs-psgr'!N6/'BNVP-LDVs-psgr'!N5)</f>
        <v>493389.02598158759</v>
      </c>
      <c r="O6" s="16">
        <f>O5*('BNVP-LDVs-psgr'!O6/'BNVP-LDVs-psgr'!O5)</f>
        <v>494195.61459133337</v>
      </c>
      <c r="P6" s="16">
        <f>P5*('BNVP-LDVs-psgr'!P6/'BNVP-LDVs-psgr'!P5)</f>
        <v>494991.26157107571</v>
      </c>
      <c r="Q6" s="16">
        <f>Q5*('BNVP-LDVs-psgr'!Q6/'BNVP-LDVs-psgr'!Q5)</f>
        <v>493765.92941732472</v>
      </c>
      <c r="R6" s="16">
        <f>R5*('BNVP-LDVs-psgr'!R6/'BNVP-LDVs-psgr'!R5)</f>
        <v>493094.23516649945</v>
      </c>
      <c r="S6" s="16">
        <f>S5*('BNVP-LDVs-psgr'!S6/'BNVP-LDVs-psgr'!S5)</f>
        <v>492261.41978115024</v>
      </c>
      <c r="T6" s="16">
        <f>T5*('BNVP-LDVs-psgr'!T6/'BNVP-LDVs-psgr'!T5)</f>
        <v>492071.13707063266</v>
      </c>
      <c r="U6" s="16">
        <f>U5*('BNVP-LDVs-psgr'!U6/'BNVP-LDVs-psgr'!U5)</f>
        <v>491316.37943564379</v>
      </c>
      <c r="V6" s="16">
        <f>V5*('BNVP-LDVs-psgr'!V6/'BNVP-LDVs-psgr'!V5)</f>
        <v>490183.51259796188</v>
      </c>
      <c r="W6" s="16">
        <f>W5*('BNVP-LDVs-psgr'!W6/'BNVP-LDVs-psgr'!W5)</f>
        <v>489843.29094029526</v>
      </c>
      <c r="X6" s="16">
        <f>X5*('BNVP-LDVs-psgr'!X6/'BNVP-LDVs-psgr'!X5)</f>
        <v>488869.25148100115</v>
      </c>
      <c r="Y6" s="16">
        <f>Y5*('BNVP-LDVs-psgr'!Y6/'BNVP-LDVs-psgr'!Y5)</f>
        <v>488071.10045681649</v>
      </c>
      <c r="Z6" s="16">
        <f>Z5*('BNVP-LDVs-psgr'!Z6/'BNVP-LDVs-psgr'!Z5)</f>
        <v>487737.22646397102</v>
      </c>
      <c r="AA6" s="16">
        <f>AA5*('BNVP-LDVs-psgr'!AA6/'BNVP-LDVs-psgr'!AA5)</f>
        <v>487603.97769657883</v>
      </c>
      <c r="AB6" s="16">
        <f>AB5*('BNVP-LDVs-psgr'!AB6/'BNVP-LDVs-psgr'!AB5)</f>
        <v>487596.04679904209</v>
      </c>
      <c r="AC6" s="16">
        <f>AC5*('BNVP-LDVs-psgr'!AC6/'BNVP-LDVs-psgr'!AC5)</f>
        <v>487380.65356403042</v>
      </c>
      <c r="AD6" s="16">
        <f>AD5*('BNVP-LDVs-psgr'!AD6/'BNVP-LDVs-psgr'!AD5)</f>
        <v>487004.04274727002</v>
      </c>
      <c r="AE6" s="16">
        <f>AE5*('BNVP-LDVs-psgr'!AE6/'BNVP-LDVs-psgr'!AE5)</f>
        <v>486946.17153460957</v>
      </c>
      <c r="AF6" s="16">
        <f>AF5*('BNVP-LDVs-psgr'!AF6/'BNVP-LDVs-psgr'!AF5)</f>
        <v>487137.55347087228</v>
      </c>
      <c r="AG6" s="16">
        <f>AG5*('BNVP-LDVs-psgr'!AG6/'BNVP-LDVs-psgr'!AG5)</f>
        <v>487544.55753965717</v>
      </c>
      <c r="AH6" s="16">
        <f>AH5*('BNVP-LDVs-psgr'!AH6/'BNVP-LDVs-psgr'!AH5)</f>
        <v>487619.4788424219</v>
      </c>
      <c r="AI6" s="16">
        <f>AI5*('BNVP-LDVs-psgr'!AI6/'BNVP-LDVs-psgr'!AI5)</f>
        <v>487529.38190155302</v>
      </c>
      <c r="AJ6" s="16">
        <f>AJ5*('BNVP-LDVs-psgr'!AJ6/'BNVP-LDVs-psgr'!AJ5)</f>
        <v>487187.18521066563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131411.6556636547</v>
      </c>
      <c r="C2" s="16">
        <f>C5*('BNVP-LDVs-psgr'!C2/'BNVP-LDVs-psgr'!C5)</f>
        <v>129216.93276458168</v>
      </c>
      <c r="D2" s="16">
        <f>D5*('BNVP-LDVs-psgr'!D2/'BNVP-LDVs-psgr'!D5)</f>
        <v>127334.93139090788</v>
      </c>
      <c r="E2" s="16">
        <f>E5*('BNVP-LDVs-psgr'!E2/'BNVP-LDVs-psgr'!E5)</f>
        <v>125172.99487814457</v>
      </c>
      <c r="F2" s="16">
        <f>F5*('BNVP-LDVs-psgr'!F2/'BNVP-LDVs-psgr'!F5)</f>
        <v>124757.25996206077</v>
      </c>
      <c r="G2" s="16">
        <f>G5*('BNVP-LDVs-psgr'!G2/'BNVP-LDVs-psgr'!G5)</f>
        <v>123920.0921578421</v>
      </c>
      <c r="H2" s="16">
        <f>H5*('BNVP-LDVs-psgr'!H2/'BNVP-LDVs-psgr'!H5)</f>
        <v>122900.82037770224</v>
      </c>
      <c r="I2" s="16">
        <f>I5*('BNVP-LDVs-psgr'!I2/'BNVP-LDVs-psgr'!I5)</f>
        <v>122275.78757083685</v>
      </c>
      <c r="J2" s="16">
        <f>J5*('BNVP-LDVs-psgr'!J2/'BNVP-LDVs-psgr'!J5)</f>
        <v>122026.1312777767</v>
      </c>
      <c r="K2" s="16">
        <f>K5*('BNVP-LDVs-psgr'!K2/'BNVP-LDVs-psgr'!K5)</f>
        <v>121747.4013053017</v>
      </c>
      <c r="L2" s="16">
        <f>L5*('BNVP-LDVs-psgr'!L2/'BNVP-LDVs-psgr'!L5)</f>
        <v>122614.57881718859</v>
      </c>
      <c r="M2" s="16">
        <f>M5*('BNVP-LDVs-psgr'!M2/'BNVP-LDVs-psgr'!M5)</f>
        <v>123722.71229586906</v>
      </c>
      <c r="N2" s="16">
        <f>N5*('BNVP-LDVs-psgr'!N2/'BNVP-LDVs-psgr'!N5)</f>
        <v>124402.8763438508</v>
      </c>
      <c r="O2" s="16">
        <f>O5*('BNVP-LDVs-psgr'!O2/'BNVP-LDVs-psgr'!O5)</f>
        <v>124695.28303799043</v>
      </c>
      <c r="P2" s="16">
        <f>P5*('BNVP-LDVs-psgr'!P2/'BNVP-LDVs-psgr'!P5)</f>
        <v>124935.29233325229</v>
      </c>
      <c r="Q2" s="16">
        <f>Q5*('BNVP-LDVs-psgr'!Q2/'BNVP-LDVs-psgr'!Q5)</f>
        <v>124591.95036935181</v>
      </c>
      <c r="R2" s="16">
        <f>R5*('BNVP-LDVs-psgr'!R2/'BNVP-LDVs-psgr'!R5)</f>
        <v>124358.74681625632</v>
      </c>
      <c r="S2" s="16">
        <f>S5*('BNVP-LDVs-psgr'!S2/'BNVP-LDVs-psgr'!S5)</f>
        <v>123959.92392179786</v>
      </c>
      <c r="T2" s="16">
        <f>T5*('BNVP-LDVs-psgr'!T2/'BNVP-LDVs-psgr'!T5)</f>
        <v>123859.87847517291</v>
      </c>
      <c r="U2" s="16">
        <f>U5*('BNVP-LDVs-psgr'!U2/'BNVP-LDVs-psgr'!U5)</f>
        <v>123526.13430308673</v>
      </c>
      <c r="V2" s="16">
        <f>V5*('BNVP-LDVs-psgr'!V2/'BNVP-LDVs-psgr'!V5)</f>
        <v>123205.1653082891</v>
      </c>
      <c r="W2" s="16">
        <f>W5*('BNVP-LDVs-psgr'!W2/'BNVP-LDVs-psgr'!W5)</f>
        <v>122913.56321993929</v>
      </c>
      <c r="X2" s="16">
        <f>X5*('BNVP-LDVs-psgr'!X2/'BNVP-LDVs-psgr'!X5)</f>
        <v>122569.56327608164</v>
      </c>
      <c r="Y2" s="16">
        <f>Y5*('BNVP-LDVs-psgr'!Y2/'BNVP-LDVs-psgr'!Y5)</f>
        <v>122321.45707659796</v>
      </c>
      <c r="Z2" s="16">
        <f>Z5*('BNVP-LDVs-psgr'!Z2/'BNVP-LDVs-psgr'!Z5)</f>
        <v>122128.93831308797</v>
      </c>
      <c r="AA2" s="16">
        <f>AA5*('BNVP-LDVs-psgr'!AA2/'BNVP-LDVs-psgr'!AA5)</f>
        <v>122024.59417657684</v>
      </c>
      <c r="AB2" s="16">
        <f>AB5*('BNVP-LDVs-psgr'!AB2/'BNVP-LDVs-psgr'!AB5)</f>
        <v>121939.57288258729</v>
      </c>
      <c r="AC2" s="16">
        <f>AC5*('BNVP-LDVs-psgr'!AC2/'BNVP-LDVs-psgr'!AC5)</f>
        <v>121825.44654606516</v>
      </c>
      <c r="AD2" s="16">
        <f>AD5*('BNVP-LDVs-psgr'!AD2/'BNVP-LDVs-psgr'!AD5)</f>
        <v>121670.67358859639</v>
      </c>
      <c r="AE2" s="16">
        <f>AE5*('BNVP-LDVs-psgr'!AE2/'BNVP-LDVs-psgr'!AE5)</f>
        <v>121593.85370489123</v>
      </c>
      <c r="AF2" s="16">
        <f>AF5*('BNVP-LDVs-psgr'!AF2/'BNVP-LDVs-psgr'!AF5)</f>
        <v>121583.49827682623</v>
      </c>
      <c r="AG2" s="16">
        <f>AG5*('BNVP-LDVs-psgr'!AG2/'BNVP-LDVs-psgr'!AG5)</f>
        <v>121638.83498589785</v>
      </c>
      <c r="AH2" s="16">
        <f>AH5*('BNVP-LDVs-psgr'!AH2/'BNVP-LDVs-psgr'!AH5)</f>
        <v>121565.13686086261</v>
      </c>
      <c r="AI2" s="16">
        <f>AI5*('BNVP-LDVs-psgr'!AI2/'BNVP-LDVs-psgr'!AI5)</f>
        <v>121524.47821067776</v>
      </c>
      <c r="AJ2" s="16">
        <f>AJ5*('BNVP-LDVs-psgr'!AJ2/'BNVP-LDVs-psgr'!AJ5)</f>
        <v>121433.70497251629</v>
      </c>
    </row>
    <row r="3" spans="1:36" x14ac:dyDescent="0.25">
      <c r="A3" t="s">
        <v>1</v>
      </c>
      <c r="B3" s="16">
        <f>B5*('BNVP-LDVs-frgt'!B3/'BNVP-LDVs-frgt'!B5)</f>
        <v>142169.33824172927</v>
      </c>
      <c r="C3" s="16">
        <f>C5*('BNVP-LDVs-frgt'!C3/'BNVP-LDVs-frgt'!C5)</f>
        <v>142434.85610881078</v>
      </c>
      <c r="D3" s="16">
        <f>D5*('BNVP-LDVs-frgt'!D3/'BNVP-LDVs-frgt'!D5)</f>
        <v>142746.97757380956</v>
      </c>
      <c r="E3" s="16">
        <f>E5*('BNVP-LDVs-frgt'!E3/'BNVP-LDVs-frgt'!E5)</f>
        <v>143102.31306004568</v>
      </c>
      <c r="F3" s="16">
        <f>F5*('BNVP-LDVs-frgt'!F3/'BNVP-LDVs-frgt'!F5)</f>
        <v>143683.02149973807</v>
      </c>
      <c r="G3" s="16">
        <f>G5*('BNVP-LDVs-frgt'!G3/'BNVP-LDVs-frgt'!G5)</f>
        <v>144534.07333113102</v>
      </c>
      <c r="H3" s="16">
        <f>H5*('BNVP-LDVs-frgt'!H3/'BNVP-LDVs-frgt'!H5)</f>
        <v>145201.50871233246</v>
      </c>
      <c r="I3" s="16">
        <f>I5*('BNVP-LDVs-frgt'!I3/'BNVP-LDVs-frgt'!I5)</f>
        <v>145794.8171329746</v>
      </c>
      <c r="J3" s="16">
        <f>J5*('BNVP-LDVs-frgt'!J3/'BNVP-LDVs-frgt'!J5)</f>
        <v>146798.28282050256</v>
      </c>
      <c r="K3" s="16">
        <f>K5*('BNVP-LDVs-frgt'!K3/'BNVP-LDVs-frgt'!K5)</f>
        <v>147409.89495521697</v>
      </c>
      <c r="L3" s="16">
        <f>L5*('BNVP-LDVs-frgt'!L3/'BNVP-LDVs-frgt'!L5)</f>
        <v>147449.55608380688</v>
      </c>
      <c r="M3" s="16">
        <f>M5*('BNVP-LDVs-frgt'!M3/'BNVP-LDVs-frgt'!M5)</f>
        <v>147480.78641076351</v>
      </c>
      <c r="N3" s="16">
        <f>N5*('BNVP-LDVs-frgt'!N3/'BNVP-LDVs-frgt'!N5)</f>
        <v>147498.92372743509</v>
      </c>
      <c r="O3" s="16">
        <f>O5*('BNVP-LDVs-frgt'!O3/'BNVP-LDVs-frgt'!O5)</f>
        <v>147525.75993044104</v>
      </c>
      <c r="P3" s="16">
        <f>P5*('BNVP-LDVs-frgt'!P3/'BNVP-LDVs-frgt'!P5)</f>
        <v>147553.05526701544</v>
      </c>
      <c r="Q3" s="16">
        <f>Q5*('BNVP-LDVs-frgt'!Q3/'BNVP-LDVs-frgt'!Q5)</f>
        <v>147596.01969215172</v>
      </c>
      <c r="R3" s="16">
        <f>R5*('BNVP-LDVs-frgt'!R3/'BNVP-LDVs-frgt'!R5)</f>
        <v>147637.85323125016</v>
      </c>
      <c r="S3" s="16">
        <f>S5*('BNVP-LDVs-frgt'!S3/'BNVP-LDVs-frgt'!S5)</f>
        <v>147680.27532411763</v>
      </c>
      <c r="T3" s="16">
        <f>T5*('BNVP-LDVs-frgt'!T3/'BNVP-LDVs-frgt'!T5)</f>
        <v>147715.41290855638</v>
      </c>
      <c r="U3" s="16">
        <f>U5*('BNVP-LDVs-frgt'!U3/'BNVP-LDVs-frgt'!U5)</f>
        <v>147751.87550933365</v>
      </c>
      <c r="V3" s="16">
        <f>V5*('BNVP-LDVs-frgt'!V3/'BNVP-LDVs-frgt'!V5)</f>
        <v>147783.14281349044</v>
      </c>
      <c r="W3" s="16">
        <f>W5*('BNVP-LDVs-frgt'!W3/'BNVP-LDVs-frgt'!W5)</f>
        <v>147814.52721211431</v>
      </c>
      <c r="X3" s="16">
        <f>X5*('BNVP-LDVs-frgt'!X3/'BNVP-LDVs-frgt'!X5)</f>
        <v>147837.50854200503</v>
      </c>
      <c r="Y3" s="16">
        <f>Y5*('BNVP-LDVs-frgt'!Y3/'BNVP-LDVs-frgt'!Y5)</f>
        <v>147862.02750713515</v>
      </c>
      <c r="Z3" s="16">
        <f>Z5*('BNVP-LDVs-frgt'!Z3/'BNVP-LDVs-frgt'!Z5)</f>
        <v>147876.45169662545</v>
      </c>
      <c r="AA3" s="16">
        <f>AA5*('BNVP-LDVs-frgt'!AA3/'BNVP-LDVs-frgt'!AA5)</f>
        <v>147896.24682443694</v>
      </c>
      <c r="AB3" s="16">
        <f>AB5*('BNVP-LDVs-frgt'!AB3/'BNVP-LDVs-frgt'!AB5)</f>
        <v>147913.66616713902</v>
      </c>
      <c r="AC3" s="16">
        <f>AC5*('BNVP-LDVs-frgt'!AC3/'BNVP-LDVs-frgt'!AC5)</f>
        <v>147930.00700817016</v>
      </c>
      <c r="AD3" s="16">
        <f>AD5*('BNVP-LDVs-frgt'!AD3/'BNVP-LDVs-frgt'!AD5)</f>
        <v>147939.32834404032</v>
      </c>
      <c r="AE3" s="16">
        <f>AE5*('BNVP-LDVs-frgt'!AE3/'BNVP-LDVs-frgt'!AE5)</f>
        <v>147952.43368005872</v>
      </c>
      <c r="AF3" s="16">
        <f>AF5*('BNVP-LDVs-frgt'!AF3/'BNVP-LDVs-frgt'!AF5)</f>
        <v>147965.25860564271</v>
      </c>
      <c r="AG3" s="16">
        <f>AG5*('BNVP-LDVs-frgt'!AG3/'BNVP-LDVs-frgt'!AG5)</f>
        <v>147972.8389316726</v>
      </c>
      <c r="AH3" s="16">
        <f>AH5*('BNVP-LDVs-frgt'!AH3/'BNVP-LDVs-frgt'!AH5)</f>
        <v>147981.24508183915</v>
      </c>
      <c r="AI3" s="16">
        <f>AI5*('BNVP-LDVs-frgt'!AI3/'BNVP-LDVs-frgt'!AI5)</f>
        <v>147991.21351871183</v>
      </c>
      <c r="AJ3" s="16">
        <f>AJ5*('BNVP-LDVs-frgt'!AJ3/'BNVP-LDVs-frgt'!AJ5)</f>
        <v>148002.19266572178</v>
      </c>
    </row>
    <row r="4" spans="1:36" x14ac:dyDescent="0.25">
      <c r="A4" t="s">
        <v>2</v>
      </c>
      <c r="B4" s="16">
        <f>B5</f>
        <v>132928.01486984815</v>
      </c>
      <c r="C4" s="16">
        <f t="shared" ref="C4:AJ4" si="0">C5</f>
        <v>133007.45114006175</v>
      </c>
      <c r="D4" s="16">
        <f t="shared" si="0"/>
        <v>133113.86844064845</v>
      </c>
      <c r="E4" s="16">
        <f t="shared" si="0"/>
        <v>133246.20367710423</v>
      </c>
      <c r="F4" s="16">
        <f t="shared" si="0"/>
        <v>133484.53097634504</v>
      </c>
      <c r="G4" s="16">
        <f t="shared" si="0"/>
        <v>133905.46709707342</v>
      </c>
      <c r="H4" s="16">
        <f t="shared" si="0"/>
        <v>134156.8781622992</v>
      </c>
      <c r="I4" s="16">
        <f t="shared" si="0"/>
        <v>134705.97725873353</v>
      </c>
      <c r="J4" s="16">
        <f t="shared" si="0"/>
        <v>135397.68200896413</v>
      </c>
      <c r="K4" s="16">
        <f t="shared" si="0"/>
        <v>135933.65111791322</v>
      </c>
      <c r="L4" s="16">
        <f t="shared" si="0"/>
        <v>135990.60525043806</v>
      </c>
      <c r="M4" s="16">
        <f t="shared" si="0"/>
        <v>136021.96499759518</v>
      </c>
      <c r="N4" s="16">
        <f t="shared" si="0"/>
        <v>136038.79886796165</v>
      </c>
      <c r="O4" s="16">
        <f t="shared" si="0"/>
        <v>136058.98225637467</v>
      </c>
      <c r="P4" s="16">
        <f t="shared" si="0"/>
        <v>136080.37356665911</v>
      </c>
      <c r="Q4" s="16">
        <f t="shared" si="0"/>
        <v>136105.55195852517</v>
      </c>
      <c r="R4" s="16">
        <f t="shared" si="0"/>
        <v>136131.08471522594</v>
      </c>
      <c r="S4" s="16">
        <f t="shared" si="0"/>
        <v>136157.92091823189</v>
      </c>
      <c r="T4" s="16">
        <f t="shared" si="0"/>
        <v>136179.42007868341</v>
      </c>
      <c r="U4" s="16">
        <f t="shared" si="0"/>
        <v>136203.3874672447</v>
      </c>
      <c r="V4" s="16">
        <f t="shared" si="0"/>
        <v>136221.8421715509</v>
      </c>
      <c r="W4" s="16">
        <f t="shared" si="0"/>
        <v>136242.61411373288</v>
      </c>
      <c r="X4" s="16">
        <f t="shared" si="0"/>
        <v>136259.56507856646</v>
      </c>
      <c r="Y4" s="16">
        <f t="shared" si="0"/>
        <v>136277.14773723588</v>
      </c>
      <c r="Z4" s="16">
        <f t="shared" si="0"/>
        <v>136288.87875398219</v>
      </c>
      <c r="AA4" s="16">
        <f t="shared" si="0"/>
        <v>136266.85266842859</v>
      </c>
      <c r="AB4" s="16">
        <f t="shared" si="0"/>
        <v>136236.13694084066</v>
      </c>
      <c r="AC4" s="16">
        <f t="shared" si="0"/>
        <v>136197.00581878616</v>
      </c>
      <c r="AD4" s="16">
        <f t="shared" si="0"/>
        <v>136125.75999840492</v>
      </c>
      <c r="AE4" s="16">
        <f t="shared" si="0"/>
        <v>136103.93112458542</v>
      </c>
      <c r="AF4" s="16">
        <f t="shared" si="0"/>
        <v>136138.19666338735</v>
      </c>
      <c r="AG4" s="16">
        <f t="shared" si="0"/>
        <v>136211.91071187836</v>
      </c>
      <c r="AH4" s="16">
        <f t="shared" si="0"/>
        <v>136212.72112884824</v>
      </c>
      <c r="AI4" s="16">
        <f t="shared" si="0"/>
        <v>136238.663716184</v>
      </c>
      <c r="AJ4" s="16">
        <f t="shared" si="0"/>
        <v>136183.41669773255</v>
      </c>
    </row>
    <row r="5" spans="1:36" x14ac:dyDescent="0.25">
      <c r="A5" t="s">
        <v>3</v>
      </c>
      <c r="B5" s="24">
        <f>AVERAGE('Conventional Daycab Trucks'!C1:C247,'Conventional Sleeper Trucks'!C1:C214)*cpi_2014to2012</f>
        <v>132928.01486984815</v>
      </c>
      <c r="C5">
        <f>$B5*('BNVP-LDVs-frgt'!C$5/'BNVP-LDVs-frgt'!$B$5)</f>
        <v>133007.45114006175</v>
      </c>
      <c r="D5">
        <f>$B5*('BNVP-LDVs-frgt'!D$5/'BNVP-LDVs-frgt'!$B$5)</f>
        <v>133113.86844064845</v>
      </c>
      <c r="E5">
        <f>$B5*('BNVP-LDVs-frgt'!E$5/'BNVP-LDVs-frgt'!$B$5)</f>
        <v>133246.20367710423</v>
      </c>
      <c r="F5">
        <f>$B5*('BNVP-LDVs-frgt'!F$5/'BNVP-LDVs-frgt'!$B$5)</f>
        <v>133484.53097634504</v>
      </c>
      <c r="G5">
        <f>$B5*('BNVP-LDVs-frgt'!G$5/'BNVP-LDVs-frgt'!$B$5)</f>
        <v>133905.46709707342</v>
      </c>
      <c r="H5">
        <f>$B5*('BNVP-LDVs-frgt'!H$5/'BNVP-LDVs-frgt'!$B$5)</f>
        <v>134156.8781622992</v>
      </c>
      <c r="I5">
        <f>$B5*('BNVP-LDVs-frgt'!I$5/'BNVP-LDVs-frgt'!$B$5)</f>
        <v>134705.97725873353</v>
      </c>
      <c r="J5">
        <f>$B5*('BNVP-LDVs-frgt'!J$5/'BNVP-LDVs-frgt'!$B$5)</f>
        <v>135397.68200896413</v>
      </c>
      <c r="K5">
        <f>$B5*('BNVP-LDVs-frgt'!K$5/'BNVP-LDVs-frgt'!$B$5)</f>
        <v>135933.65111791322</v>
      </c>
      <c r="L5">
        <f>$B5*('BNVP-LDVs-frgt'!L$5/'BNVP-LDVs-frgt'!$B$5)</f>
        <v>135990.60525043806</v>
      </c>
      <c r="M5">
        <f>$B5*('BNVP-LDVs-frgt'!M$5/'BNVP-LDVs-frgt'!$B$5)</f>
        <v>136021.96499759518</v>
      </c>
      <c r="N5">
        <f>$B5*('BNVP-LDVs-frgt'!N$5/'BNVP-LDVs-frgt'!$B$5)</f>
        <v>136038.79886796165</v>
      </c>
      <c r="O5">
        <f>$B5*('BNVP-LDVs-frgt'!O$5/'BNVP-LDVs-frgt'!$B$5)</f>
        <v>136058.98225637467</v>
      </c>
      <c r="P5">
        <f>$B5*('BNVP-LDVs-frgt'!P$5/'BNVP-LDVs-frgt'!$B$5)</f>
        <v>136080.37356665911</v>
      </c>
      <c r="Q5">
        <f>$B5*('BNVP-LDVs-frgt'!Q$5/'BNVP-LDVs-frgt'!$B$5)</f>
        <v>136105.55195852517</v>
      </c>
      <c r="R5">
        <f>$B5*('BNVP-LDVs-frgt'!R$5/'BNVP-LDVs-frgt'!$B$5)</f>
        <v>136131.08471522594</v>
      </c>
      <c r="S5">
        <f>$B5*('BNVP-LDVs-frgt'!S$5/'BNVP-LDVs-frgt'!$B$5)</f>
        <v>136157.92091823189</v>
      </c>
      <c r="T5">
        <f>$B5*('BNVP-LDVs-frgt'!T$5/'BNVP-LDVs-frgt'!$B$5)</f>
        <v>136179.42007868341</v>
      </c>
      <c r="U5">
        <f>$B5*('BNVP-LDVs-frgt'!U$5/'BNVP-LDVs-frgt'!$B$5)</f>
        <v>136203.3874672447</v>
      </c>
      <c r="V5">
        <f>$B5*('BNVP-LDVs-frgt'!V$5/'BNVP-LDVs-frgt'!$B$5)</f>
        <v>136221.8421715509</v>
      </c>
      <c r="W5">
        <f>$B5*('BNVP-LDVs-frgt'!W$5/'BNVP-LDVs-frgt'!$B$5)</f>
        <v>136242.61411373288</v>
      </c>
      <c r="X5">
        <f>$B5*('BNVP-LDVs-frgt'!X$5/'BNVP-LDVs-frgt'!$B$5)</f>
        <v>136259.56507856646</v>
      </c>
      <c r="Y5">
        <f>$B5*('BNVP-LDVs-frgt'!Y$5/'BNVP-LDVs-frgt'!$B$5)</f>
        <v>136277.14773723588</v>
      </c>
      <c r="Z5">
        <f>$B5*('BNVP-LDVs-frgt'!Z$5/'BNVP-LDVs-frgt'!$B$5)</f>
        <v>136288.87875398219</v>
      </c>
      <c r="AA5">
        <f>$B5*('BNVP-LDVs-frgt'!AA$5/'BNVP-LDVs-frgt'!$B$5)</f>
        <v>136266.85266842859</v>
      </c>
      <c r="AB5">
        <f>$B5*('BNVP-LDVs-frgt'!AB$5/'BNVP-LDVs-frgt'!$B$5)</f>
        <v>136236.13694084066</v>
      </c>
      <c r="AC5">
        <f>$B5*('BNVP-LDVs-frgt'!AC$5/'BNVP-LDVs-frgt'!$B$5)</f>
        <v>136197.00581878616</v>
      </c>
      <c r="AD5">
        <f>$B5*('BNVP-LDVs-frgt'!AD$5/'BNVP-LDVs-frgt'!$B$5)</f>
        <v>136125.75999840492</v>
      </c>
      <c r="AE5">
        <f>$B5*('BNVP-LDVs-frgt'!AE$5/'BNVP-LDVs-frgt'!$B$5)</f>
        <v>136103.93112458542</v>
      </c>
      <c r="AF5">
        <f>$B5*('BNVP-LDVs-frgt'!AF$5/'BNVP-LDVs-frgt'!$B$5)</f>
        <v>136138.19666338735</v>
      </c>
      <c r="AG5">
        <f>$B5*('BNVP-LDVs-frgt'!AG$5/'BNVP-LDVs-frgt'!$B$5)</f>
        <v>136211.91071187836</v>
      </c>
      <c r="AH5">
        <f>$B5*('BNVP-LDVs-frgt'!AH$5/'BNVP-LDVs-frgt'!$B$5)</f>
        <v>136212.72112884824</v>
      </c>
      <c r="AI5">
        <f>$B5*('BNVP-LDVs-frgt'!AI$5/'BNVP-LDVs-frgt'!$B$5)</f>
        <v>136238.663716184</v>
      </c>
      <c r="AJ5">
        <f>$B5*('BNVP-LDVs-frgt'!AJ$5/'BNVP-LDVs-frgt'!$B$5)</f>
        <v>136183.41669773255</v>
      </c>
    </row>
    <row r="6" spans="1:36" x14ac:dyDescent="0.25">
      <c r="A6" t="s">
        <v>4</v>
      </c>
      <c r="B6" s="16">
        <f>B5*('BNVP-LDVs-psgr'!B6/'BNVP-LDVs-psgr'!B5)</f>
        <v>137981.2231093361</v>
      </c>
      <c r="C6" s="16">
        <f>C5*('BNVP-LDVs-psgr'!C6/'BNVP-LDVs-psgr'!C5)</f>
        <v>135435.65263092172</v>
      </c>
      <c r="D6" s="16">
        <f>D5*('BNVP-LDVs-psgr'!D6/'BNVP-LDVs-psgr'!D5)</f>
        <v>134922.02131120619</v>
      </c>
      <c r="E6" s="16">
        <f>E5*('BNVP-LDVs-psgr'!E6/'BNVP-LDVs-psgr'!E5)</f>
        <v>133086.36454344788</v>
      </c>
      <c r="F6" s="16">
        <f>F5*('BNVP-LDVs-psgr'!F6/'BNVP-LDVs-psgr'!F5)</f>
        <v>133924.70856442902</v>
      </c>
      <c r="G6" s="16">
        <f>G5*('BNVP-LDVs-psgr'!G6/'BNVP-LDVs-psgr'!G5)</f>
        <v>133644.97620164964</v>
      </c>
      <c r="H6" s="16">
        <f>H5*('BNVP-LDVs-psgr'!H6/'BNVP-LDVs-psgr'!H5)</f>
        <v>133431.68542386586</v>
      </c>
      <c r="I6" s="16">
        <f>I5*('BNVP-LDVs-psgr'!I6/'BNVP-LDVs-psgr'!I5)</f>
        <v>133651.1639073219</v>
      </c>
      <c r="J6" s="16">
        <f>J5*('BNVP-LDVs-psgr'!J6/'BNVP-LDVs-psgr'!J5)</f>
        <v>133567.26552896769</v>
      </c>
      <c r="K6" s="16">
        <f>K5*('BNVP-LDVs-psgr'!K6/'BNVP-LDVs-psgr'!K5)</f>
        <v>133620.66065181317</v>
      </c>
      <c r="L6" s="16">
        <f>L5*('BNVP-LDVs-psgr'!L6/'BNVP-LDVs-psgr'!L5)</f>
        <v>134577.8628917998</v>
      </c>
      <c r="M6" s="16">
        <f>M5*('BNVP-LDVs-psgr'!M6/'BNVP-LDVs-psgr'!M5)</f>
        <v>135726.07222670174</v>
      </c>
      <c r="N6" s="16">
        <f>N5*('BNVP-LDVs-psgr'!N6/'BNVP-LDVs-psgr'!N5)</f>
        <v>136454.67789028806</v>
      </c>
      <c r="O6" s="16">
        <f>O5*('BNVP-LDVs-psgr'!O6/'BNVP-LDVs-psgr'!O5)</f>
        <v>136677.75295506857</v>
      </c>
      <c r="P6" s="16">
        <f>P5*('BNVP-LDVs-psgr'!P6/'BNVP-LDVs-psgr'!P5)</f>
        <v>136897.80193592928</v>
      </c>
      <c r="Q6" s="16">
        <f>Q5*('BNVP-LDVs-psgr'!Q6/'BNVP-LDVs-psgr'!Q5)</f>
        <v>136558.91660296905</v>
      </c>
      <c r="R6" s="16">
        <f>R5*('BNVP-LDVs-psgr'!R6/'BNVP-LDVs-psgr'!R5)</f>
        <v>136373.1487447262</v>
      </c>
      <c r="S6" s="16">
        <f>S5*('BNVP-LDVs-psgr'!S6/'BNVP-LDVs-psgr'!S5)</f>
        <v>136142.82024294444</v>
      </c>
      <c r="T6" s="16">
        <f>T5*('BNVP-LDVs-psgr'!T6/'BNVP-LDVs-psgr'!T5)</f>
        <v>136090.19449611087</v>
      </c>
      <c r="U6" s="16">
        <f>U5*('BNVP-LDVs-psgr'!U6/'BNVP-LDVs-psgr'!U5)</f>
        <v>135881.45412179318</v>
      </c>
      <c r="V6" s="16">
        <f>V5*('BNVP-LDVs-psgr'!V6/'BNVP-LDVs-psgr'!V5)</f>
        <v>135568.14156053195</v>
      </c>
      <c r="W6" s="16">
        <f>W5*('BNVP-LDVs-psgr'!W6/'BNVP-LDVs-psgr'!W5)</f>
        <v>135474.04778409287</v>
      </c>
      <c r="X6" s="16">
        <f>X5*('BNVP-LDVs-psgr'!X6/'BNVP-LDVs-psgr'!X5)</f>
        <v>135204.66149118543</v>
      </c>
      <c r="Y6" s="16">
        <f>Y5*('BNVP-LDVs-psgr'!Y6/'BNVP-LDVs-psgr'!Y5)</f>
        <v>134983.91997652312</v>
      </c>
      <c r="Z6" s="16">
        <f>Z5*('BNVP-LDVs-psgr'!Z6/'BNVP-LDVs-psgr'!Z5)</f>
        <v>134891.58174897736</v>
      </c>
      <c r="AA6" s="16">
        <f>AA5*('BNVP-LDVs-psgr'!AA6/'BNVP-LDVs-psgr'!AA5)</f>
        <v>134854.72965726821</v>
      </c>
      <c r="AB6" s="16">
        <f>AB5*('BNVP-LDVs-psgr'!AB6/'BNVP-LDVs-psgr'!AB5)</f>
        <v>134852.53623987993</v>
      </c>
      <c r="AC6" s="16">
        <f>AC5*('BNVP-LDVs-psgr'!AC6/'BNVP-LDVs-psgr'!AC5)</f>
        <v>134792.9657732592</v>
      </c>
      <c r="AD6" s="16">
        <f>AD5*('BNVP-LDVs-psgr'!AD6/'BNVP-LDVs-psgr'!AD5)</f>
        <v>134688.8079890669</v>
      </c>
      <c r="AE6" s="16">
        <f>AE5*('BNVP-LDVs-psgr'!AE6/'BNVP-LDVs-psgr'!AE5)</f>
        <v>134672.80277357393</v>
      </c>
      <c r="AF6" s="16">
        <f>AF5*('BNVP-LDVs-psgr'!AF6/'BNVP-LDVs-psgr'!AF5)</f>
        <v>134725.73252898306</v>
      </c>
      <c r="AG6" s="16">
        <f>AG5*('BNVP-LDVs-psgr'!AG6/'BNVP-LDVs-psgr'!AG5)</f>
        <v>134838.2960563043</v>
      </c>
      <c r="AH6" s="16">
        <f>AH5*('BNVP-LDVs-psgr'!AH6/'BNVP-LDVs-psgr'!AH5)</f>
        <v>134859.01674869412</v>
      </c>
      <c r="AI6" s="16">
        <f>AI5*('BNVP-LDVs-psgr'!AI6/'BNVP-LDVs-psgr'!AI5)</f>
        <v>134834.0989892837</v>
      </c>
      <c r="AJ6" s="16">
        <f>AJ5*('BNVP-LDVs-psgr'!AJ6/'BNVP-LDVs-psgr'!AJ5)</f>
        <v>134739.45898561261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Ships!A49</f>
        <v>30000</v>
      </c>
      <c r="C7">
        <f>$B7</f>
        <v>30000</v>
      </c>
      <c r="D7">
        <f t="shared" ref="D7:AJ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  <c r="AJ7">
        <f t="shared" si="0"/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"/>
    <row r="3" spans="1:39" ht="15" customHeight="1" x14ac:dyDescent="0.2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25">
      <c r="A10" s="7" t="s">
        <v>988</v>
      </c>
      <c r="B10" s="13" t="s">
        <v>987</v>
      </c>
    </row>
    <row r="11" spans="1:39" ht="15" customHeight="1" x14ac:dyDescent="0.2">
      <c r="B11" s="12" t="s">
        <v>986</v>
      </c>
    </row>
    <row r="12" spans="1:39" ht="15" customHeight="1" x14ac:dyDescent="0.2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25">
      <c r="B13" s="10" t="s">
        <v>985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"/>
    <row r="15" spans="1:39" ht="15" customHeight="1" x14ac:dyDescent="0.2">
      <c r="B15" s="6" t="s">
        <v>984</v>
      </c>
    </row>
    <row r="16" spans="1:39" ht="15" customHeight="1" x14ac:dyDescent="0.2">
      <c r="B16" s="6" t="s">
        <v>983</v>
      </c>
    </row>
    <row r="17" spans="1:39" ht="15" customHeight="1" x14ac:dyDescent="0.25">
      <c r="A17" s="7" t="s">
        <v>982</v>
      </c>
      <c r="B17" s="9" t="s">
        <v>954</v>
      </c>
      <c r="C17" s="15">
        <v>6572.3232420000004</v>
      </c>
      <c r="D17" s="15">
        <v>6116.8232420000004</v>
      </c>
      <c r="E17" s="15">
        <v>6139.8735349999997</v>
      </c>
      <c r="F17" s="15">
        <v>5778.2285160000001</v>
      </c>
      <c r="G17" s="15">
        <v>5504.8237300000001</v>
      </c>
      <c r="H17" s="15">
        <v>5459.7836909999996</v>
      </c>
      <c r="I17" s="15">
        <v>5453.1845700000003</v>
      </c>
      <c r="J17" s="15">
        <v>5336.8569340000004</v>
      </c>
      <c r="K17" s="15">
        <v>5183.0073240000002</v>
      </c>
      <c r="L17" s="15">
        <v>5234.0966799999997</v>
      </c>
      <c r="M17" s="15">
        <v>5135.3979490000002</v>
      </c>
      <c r="N17" s="15">
        <v>5037.3276370000003</v>
      </c>
      <c r="O17" s="15">
        <v>5089.3413090000004</v>
      </c>
      <c r="P17" s="15">
        <v>5189.5976559999999</v>
      </c>
      <c r="Q17" s="15">
        <v>5213.0625</v>
      </c>
      <c r="R17" s="15">
        <v>5180.5073240000002</v>
      </c>
      <c r="S17" s="15">
        <v>5222.861328</v>
      </c>
      <c r="T17" s="15">
        <v>5286.1635740000002</v>
      </c>
      <c r="U17" s="15">
        <v>5311.9736329999996</v>
      </c>
      <c r="V17" s="15">
        <v>5380.8935549999997</v>
      </c>
      <c r="W17" s="15">
        <v>5398.0815430000002</v>
      </c>
      <c r="X17" s="15">
        <v>5456.6821289999998</v>
      </c>
      <c r="Y17" s="15">
        <v>5502.3129879999997</v>
      </c>
      <c r="Z17" s="15">
        <v>5562.8789059999999</v>
      </c>
      <c r="AA17" s="15">
        <v>5500.3671880000002</v>
      </c>
      <c r="AB17" s="15">
        <v>5491.8916019999997</v>
      </c>
      <c r="AC17" s="15">
        <v>5546.5815430000002</v>
      </c>
      <c r="AD17" s="15">
        <v>5538.0053710000002</v>
      </c>
      <c r="AE17" s="15">
        <v>5534.7739259999998</v>
      </c>
      <c r="AF17" s="15">
        <v>5591.4838870000003</v>
      </c>
      <c r="AG17" s="15">
        <v>5659.0571289999998</v>
      </c>
      <c r="AH17" s="15">
        <v>5688.1474609999996</v>
      </c>
      <c r="AI17" s="15">
        <v>5636.998047</v>
      </c>
      <c r="AJ17" s="15">
        <v>5669.0585940000001</v>
      </c>
      <c r="AK17" s="15">
        <v>5736.4765619999998</v>
      </c>
      <c r="AL17" s="15">
        <v>5729.701172</v>
      </c>
      <c r="AM17" s="8">
        <v>-1.921E-3</v>
      </c>
    </row>
    <row r="18" spans="1:39" ht="15" customHeight="1" x14ac:dyDescent="0.25">
      <c r="A18" s="7" t="s">
        <v>981</v>
      </c>
      <c r="B18" s="9" t="s">
        <v>952</v>
      </c>
      <c r="C18" s="15">
        <v>169.44442699999999</v>
      </c>
      <c r="D18" s="15">
        <v>4.4845629999999996</v>
      </c>
      <c r="E18" s="15">
        <v>11.022606</v>
      </c>
      <c r="F18" s="15">
        <v>18.947723</v>
      </c>
      <c r="G18" s="15">
        <v>26.202680999999998</v>
      </c>
      <c r="H18" s="15">
        <v>39.297728999999997</v>
      </c>
      <c r="I18" s="15">
        <v>48.646698000000001</v>
      </c>
      <c r="J18" s="15">
        <v>57.528046000000003</v>
      </c>
      <c r="K18" s="15">
        <v>66.826744000000005</v>
      </c>
      <c r="L18" s="15">
        <v>79.241135</v>
      </c>
      <c r="M18" s="15">
        <v>93.528778000000003</v>
      </c>
      <c r="N18" s="15">
        <v>111.17884100000001</v>
      </c>
      <c r="O18" s="15">
        <v>133.845291</v>
      </c>
      <c r="P18" s="15">
        <v>156.15078700000001</v>
      </c>
      <c r="Q18" s="15">
        <v>170.98365799999999</v>
      </c>
      <c r="R18" s="15">
        <v>182.25434899999999</v>
      </c>
      <c r="S18" s="15">
        <v>184.93580600000001</v>
      </c>
      <c r="T18" s="15">
        <v>188.053909</v>
      </c>
      <c r="U18" s="15">
        <v>188.69151299999999</v>
      </c>
      <c r="V18" s="15">
        <v>196.32449299999999</v>
      </c>
      <c r="W18" s="15">
        <v>196.78535500000001</v>
      </c>
      <c r="X18" s="15">
        <v>198.40606700000001</v>
      </c>
      <c r="Y18" s="15">
        <v>201.01547199999999</v>
      </c>
      <c r="Z18" s="15">
        <v>203.13848899999999</v>
      </c>
      <c r="AA18" s="15">
        <v>201.400238</v>
      </c>
      <c r="AB18" s="15">
        <v>202.43949900000001</v>
      </c>
      <c r="AC18" s="15">
        <v>206.12892199999999</v>
      </c>
      <c r="AD18" s="15">
        <v>207.410797</v>
      </c>
      <c r="AE18" s="15">
        <v>208.74414100000001</v>
      </c>
      <c r="AF18" s="15">
        <v>212.02392599999999</v>
      </c>
      <c r="AG18" s="15">
        <v>213.98434399999999</v>
      </c>
      <c r="AH18" s="15">
        <v>213.638214</v>
      </c>
      <c r="AI18" s="15">
        <v>210.47769199999999</v>
      </c>
      <c r="AJ18" s="15">
        <v>211.18545499999999</v>
      </c>
      <c r="AK18" s="15">
        <v>211.36192299999999</v>
      </c>
      <c r="AL18" s="15">
        <v>212.82843</v>
      </c>
      <c r="AM18" s="8">
        <v>0.12021999999999999</v>
      </c>
    </row>
    <row r="19" spans="1:39" ht="15" customHeight="1" x14ac:dyDescent="0.25">
      <c r="A19" s="7" t="s">
        <v>980</v>
      </c>
      <c r="B19" s="9" t="s">
        <v>979</v>
      </c>
      <c r="C19" s="15">
        <v>6741.767578</v>
      </c>
      <c r="D19" s="15">
        <v>6121.3076170000004</v>
      </c>
      <c r="E19" s="15">
        <v>6150.8959960000002</v>
      </c>
      <c r="F19" s="15">
        <v>5797.1762699999999</v>
      </c>
      <c r="G19" s="15">
        <v>5531.0263670000004</v>
      </c>
      <c r="H19" s="15">
        <v>5499.0815430000002</v>
      </c>
      <c r="I19" s="15">
        <v>5501.8310549999997</v>
      </c>
      <c r="J19" s="15">
        <v>5394.3847660000001</v>
      </c>
      <c r="K19" s="15">
        <v>5249.8339839999999</v>
      </c>
      <c r="L19" s="15">
        <v>5313.3378910000001</v>
      </c>
      <c r="M19" s="15">
        <v>5228.9267579999996</v>
      </c>
      <c r="N19" s="15">
        <v>5148.5063479999999</v>
      </c>
      <c r="O19" s="15">
        <v>5223.1865230000003</v>
      </c>
      <c r="P19" s="15">
        <v>5345.7485349999997</v>
      </c>
      <c r="Q19" s="15">
        <v>5384.0463870000003</v>
      </c>
      <c r="R19" s="15">
        <v>5362.7617190000001</v>
      </c>
      <c r="S19" s="15">
        <v>5407.7973629999997</v>
      </c>
      <c r="T19" s="15">
        <v>5474.2172849999997</v>
      </c>
      <c r="U19" s="15">
        <v>5500.6650390000004</v>
      </c>
      <c r="V19" s="15">
        <v>5577.2182620000003</v>
      </c>
      <c r="W19" s="15">
        <v>5594.8666990000002</v>
      </c>
      <c r="X19" s="15">
        <v>5655.0883789999998</v>
      </c>
      <c r="Y19" s="15">
        <v>5703.3286129999997</v>
      </c>
      <c r="Z19" s="15">
        <v>5766.017578</v>
      </c>
      <c r="AA19" s="15">
        <v>5701.767578</v>
      </c>
      <c r="AB19" s="15">
        <v>5694.3310549999997</v>
      </c>
      <c r="AC19" s="15">
        <v>5752.7104490000002</v>
      </c>
      <c r="AD19" s="15">
        <v>5745.4160160000001</v>
      </c>
      <c r="AE19" s="15">
        <v>5743.5180659999996</v>
      </c>
      <c r="AF19" s="15">
        <v>5803.5078119999998</v>
      </c>
      <c r="AG19" s="15">
        <v>5873.0415039999998</v>
      </c>
      <c r="AH19" s="15">
        <v>5901.7856449999999</v>
      </c>
      <c r="AI19" s="15">
        <v>5847.4755859999996</v>
      </c>
      <c r="AJ19" s="15">
        <v>5880.2441410000001</v>
      </c>
      <c r="AK19" s="15">
        <v>5947.8383789999998</v>
      </c>
      <c r="AL19" s="15">
        <v>5942.5297849999997</v>
      </c>
      <c r="AM19" s="8">
        <v>-8.7100000000000003E-4</v>
      </c>
    </row>
    <row r="21" spans="1:39" ht="15" customHeight="1" x14ac:dyDescent="0.2">
      <c r="B21" s="6" t="s">
        <v>978</v>
      </c>
    </row>
    <row r="22" spans="1:39" ht="15" customHeight="1" x14ac:dyDescent="0.25">
      <c r="A22" s="7" t="s">
        <v>977</v>
      </c>
      <c r="B22" s="9" t="s">
        <v>947</v>
      </c>
      <c r="C22" s="15">
        <v>268.636169</v>
      </c>
      <c r="D22" s="15">
        <v>239.27822900000001</v>
      </c>
      <c r="E22" s="15">
        <v>229.81352200000001</v>
      </c>
      <c r="F22" s="15">
        <v>194.04844700000001</v>
      </c>
      <c r="G22" s="15">
        <v>187.53095999999999</v>
      </c>
      <c r="H22" s="15">
        <v>189.65675400000001</v>
      </c>
      <c r="I22" s="15">
        <v>192.651016</v>
      </c>
      <c r="J22" s="15">
        <v>192.09217799999999</v>
      </c>
      <c r="K22" s="15">
        <v>190.52973900000001</v>
      </c>
      <c r="L22" s="15">
        <v>194.393845</v>
      </c>
      <c r="M22" s="15">
        <v>192.077225</v>
      </c>
      <c r="N22" s="15">
        <v>188.40652499999999</v>
      </c>
      <c r="O22" s="15">
        <v>188.565765</v>
      </c>
      <c r="P22" s="15">
        <v>189.55754099999999</v>
      </c>
      <c r="Q22" s="15">
        <v>188.41772499999999</v>
      </c>
      <c r="R22" s="15">
        <v>186.90121500000001</v>
      </c>
      <c r="S22" s="15">
        <v>188.258804</v>
      </c>
      <c r="T22" s="15">
        <v>190.151917</v>
      </c>
      <c r="U22" s="15">
        <v>192.10853599999999</v>
      </c>
      <c r="V22" s="15">
        <v>196.500214</v>
      </c>
      <c r="W22" s="15">
        <v>198.04170199999999</v>
      </c>
      <c r="X22" s="15">
        <v>197.91542100000001</v>
      </c>
      <c r="Y22" s="15">
        <v>197.234238</v>
      </c>
      <c r="Z22" s="15">
        <v>196.56646699999999</v>
      </c>
      <c r="AA22" s="15">
        <v>192.61505099999999</v>
      </c>
      <c r="AB22" s="15">
        <v>192</v>
      </c>
      <c r="AC22" s="15">
        <v>193.390106</v>
      </c>
      <c r="AD22" s="15">
        <v>192.97811899999999</v>
      </c>
      <c r="AE22" s="15">
        <v>192.78360000000001</v>
      </c>
      <c r="AF22" s="15">
        <v>194.46238700000001</v>
      </c>
      <c r="AG22" s="15">
        <v>195.98963900000001</v>
      </c>
      <c r="AH22" s="15">
        <v>196.62316899999999</v>
      </c>
      <c r="AI22" s="15">
        <v>195.06991600000001</v>
      </c>
      <c r="AJ22" s="15">
        <v>195.846237</v>
      </c>
      <c r="AK22" s="15">
        <v>197.679855</v>
      </c>
      <c r="AL22" s="15">
        <v>197.49311800000001</v>
      </c>
      <c r="AM22" s="8">
        <v>-5.6290000000000003E-3</v>
      </c>
    </row>
    <row r="23" spans="1:39" ht="15" customHeight="1" x14ac:dyDescent="0.25">
      <c r="A23" s="7" t="s">
        <v>976</v>
      </c>
      <c r="B23" s="9" t="s">
        <v>945</v>
      </c>
      <c r="C23" s="15">
        <v>81.004349000000005</v>
      </c>
      <c r="D23" s="15">
        <v>27.590294</v>
      </c>
      <c r="E23" s="15">
        <v>30.804183999999999</v>
      </c>
      <c r="F23" s="15">
        <v>40.994072000000003</v>
      </c>
      <c r="G23" s="15">
        <v>58.634518</v>
      </c>
      <c r="H23" s="15">
        <v>67.472260000000006</v>
      </c>
      <c r="I23" s="15">
        <v>78.467315999999997</v>
      </c>
      <c r="J23" s="15">
        <v>90.278785999999997</v>
      </c>
      <c r="K23" s="15">
        <v>104.11350299999999</v>
      </c>
      <c r="L23" s="15">
        <v>117.381157</v>
      </c>
      <c r="M23" s="15">
        <v>121.831581</v>
      </c>
      <c r="N23" s="15">
        <v>125.806343</v>
      </c>
      <c r="O23" s="15">
        <v>130.860535</v>
      </c>
      <c r="P23" s="15">
        <v>133.66755699999999</v>
      </c>
      <c r="Q23" s="15">
        <v>137.487686</v>
      </c>
      <c r="R23" s="15">
        <v>142.17607100000001</v>
      </c>
      <c r="S23" s="15">
        <v>146.54541</v>
      </c>
      <c r="T23" s="15">
        <v>150.993866</v>
      </c>
      <c r="U23" s="15">
        <v>154.60209699999999</v>
      </c>
      <c r="V23" s="15">
        <v>160.67375200000001</v>
      </c>
      <c r="W23" s="15">
        <v>164.18684400000001</v>
      </c>
      <c r="X23" s="15">
        <v>168.826233</v>
      </c>
      <c r="Y23" s="15">
        <v>172.98034699999999</v>
      </c>
      <c r="Z23" s="15">
        <v>178.40862999999999</v>
      </c>
      <c r="AA23" s="15">
        <v>180.133972</v>
      </c>
      <c r="AB23" s="15">
        <v>182.016998</v>
      </c>
      <c r="AC23" s="15">
        <v>183.20799299999999</v>
      </c>
      <c r="AD23" s="15">
        <v>184.39215100000001</v>
      </c>
      <c r="AE23" s="15">
        <v>186.11505099999999</v>
      </c>
      <c r="AF23" s="15">
        <v>188.920197</v>
      </c>
      <c r="AG23" s="15">
        <v>189.67971800000001</v>
      </c>
      <c r="AH23" s="15">
        <v>191.320007</v>
      </c>
      <c r="AI23" s="15">
        <v>193.037125</v>
      </c>
      <c r="AJ23" s="15">
        <v>193.91056800000001</v>
      </c>
      <c r="AK23" s="15">
        <v>196.488922</v>
      </c>
      <c r="AL23" s="15">
        <v>199.85755900000001</v>
      </c>
      <c r="AM23" s="8">
        <v>5.9969000000000001E-2</v>
      </c>
    </row>
    <row r="24" spans="1:39" ht="15" customHeight="1" x14ac:dyDescent="0.25">
      <c r="A24" s="7" t="s">
        <v>975</v>
      </c>
      <c r="B24" s="9" t="s">
        <v>943</v>
      </c>
      <c r="C24" s="15">
        <v>44.783656999999998</v>
      </c>
      <c r="D24" s="15">
        <v>40.984710999999997</v>
      </c>
      <c r="E24" s="15">
        <v>78.179137999999995</v>
      </c>
      <c r="F24" s="15">
        <v>90.558860999999993</v>
      </c>
      <c r="G24" s="15">
        <v>154.16648900000001</v>
      </c>
      <c r="H24" s="15">
        <v>226.21545399999999</v>
      </c>
      <c r="I24" s="15">
        <v>302.577698</v>
      </c>
      <c r="J24" s="15">
        <v>381.27786300000002</v>
      </c>
      <c r="K24" s="15">
        <v>463.97506700000002</v>
      </c>
      <c r="L24" s="15">
        <v>533.22314500000005</v>
      </c>
      <c r="M24" s="15">
        <v>624.95880099999999</v>
      </c>
      <c r="N24" s="15">
        <v>623.40240500000004</v>
      </c>
      <c r="O24" s="15">
        <v>639.50073199999997</v>
      </c>
      <c r="P24" s="15">
        <v>646.91528300000004</v>
      </c>
      <c r="Q24" s="15">
        <v>652.12042199999996</v>
      </c>
      <c r="R24" s="15">
        <v>676.52075200000002</v>
      </c>
      <c r="S24" s="15">
        <v>681.05090299999995</v>
      </c>
      <c r="T24" s="15">
        <v>681.35906999999997</v>
      </c>
      <c r="U24" s="15">
        <v>695.248108</v>
      </c>
      <c r="V24" s="15">
        <v>716.43725600000005</v>
      </c>
      <c r="W24" s="15">
        <v>727.34814500000005</v>
      </c>
      <c r="X24" s="15">
        <v>738.41619900000001</v>
      </c>
      <c r="Y24" s="15">
        <v>748.66632100000004</v>
      </c>
      <c r="Z24" s="15">
        <v>757.42352300000005</v>
      </c>
      <c r="AA24" s="15">
        <v>772.24011199999995</v>
      </c>
      <c r="AB24" s="15">
        <v>794.17926</v>
      </c>
      <c r="AC24" s="15">
        <v>808.64849900000002</v>
      </c>
      <c r="AD24" s="15">
        <v>818.49871800000005</v>
      </c>
      <c r="AE24" s="15">
        <v>829.25372300000004</v>
      </c>
      <c r="AF24" s="15">
        <v>846.06353799999999</v>
      </c>
      <c r="AG24" s="15">
        <v>857.58081100000004</v>
      </c>
      <c r="AH24" s="15">
        <v>870.18603499999995</v>
      </c>
      <c r="AI24" s="15">
        <v>878.68066399999998</v>
      </c>
      <c r="AJ24" s="15">
        <v>888.49017300000003</v>
      </c>
      <c r="AK24" s="15">
        <v>904.01379399999996</v>
      </c>
      <c r="AL24" s="15">
        <v>920.16973900000005</v>
      </c>
      <c r="AM24" s="8">
        <v>9.5827999999999997E-2</v>
      </c>
    </row>
    <row r="25" spans="1:39" ht="15" customHeight="1" x14ac:dyDescent="0.25">
      <c r="A25" s="7" t="s">
        <v>974</v>
      </c>
      <c r="B25" s="9" t="s">
        <v>941</v>
      </c>
      <c r="C25" s="15">
        <v>46.427318999999997</v>
      </c>
      <c r="D25" s="15">
        <v>46.904437999999999</v>
      </c>
      <c r="E25" s="15">
        <v>46.517142999999997</v>
      </c>
      <c r="F25" s="15">
        <v>59.133685999999997</v>
      </c>
      <c r="G25" s="15">
        <v>75.299499999999995</v>
      </c>
      <c r="H25" s="15">
        <v>90.343238999999997</v>
      </c>
      <c r="I25" s="15">
        <v>125.793846</v>
      </c>
      <c r="J25" s="15">
        <v>151.37141399999999</v>
      </c>
      <c r="K25" s="15">
        <v>168.14527899999999</v>
      </c>
      <c r="L25" s="15">
        <v>187.76428200000001</v>
      </c>
      <c r="M25" s="15">
        <v>198.694885</v>
      </c>
      <c r="N25" s="15">
        <v>197.67967200000001</v>
      </c>
      <c r="O25" s="15">
        <v>197.10385099999999</v>
      </c>
      <c r="P25" s="15">
        <v>193.08818099999999</v>
      </c>
      <c r="Q25" s="15">
        <v>188.592072</v>
      </c>
      <c r="R25" s="15">
        <v>195.181183</v>
      </c>
      <c r="S25" s="15">
        <v>194.43696600000001</v>
      </c>
      <c r="T25" s="15">
        <v>195.71983299999999</v>
      </c>
      <c r="U25" s="15">
        <v>196.10498000000001</v>
      </c>
      <c r="V25" s="15">
        <v>198.038376</v>
      </c>
      <c r="W25" s="15">
        <v>197.032715</v>
      </c>
      <c r="X25" s="15">
        <v>195.925262</v>
      </c>
      <c r="Y25" s="15">
        <v>195.22010800000001</v>
      </c>
      <c r="Z25" s="15">
        <v>195.16604599999999</v>
      </c>
      <c r="AA25" s="15">
        <v>193.82376099999999</v>
      </c>
      <c r="AB25" s="15">
        <v>194.10211200000001</v>
      </c>
      <c r="AC25" s="15">
        <v>194.20716899999999</v>
      </c>
      <c r="AD25" s="15">
        <v>193.93220500000001</v>
      </c>
      <c r="AE25" s="15">
        <v>194.207764</v>
      </c>
      <c r="AF25" s="15">
        <v>195.56642199999999</v>
      </c>
      <c r="AG25" s="15">
        <v>194.590958</v>
      </c>
      <c r="AH25" s="15">
        <v>194.54161099999999</v>
      </c>
      <c r="AI25" s="15">
        <v>194.78211999999999</v>
      </c>
      <c r="AJ25" s="15">
        <v>194.92269899999999</v>
      </c>
      <c r="AK25" s="15">
        <v>195.83270300000001</v>
      </c>
      <c r="AL25" s="15">
        <v>197.004639</v>
      </c>
      <c r="AM25" s="8">
        <v>4.3112999999999999E-2</v>
      </c>
    </row>
    <row r="26" spans="1:39" ht="15" customHeight="1" x14ac:dyDescent="0.25">
      <c r="A26" s="7" t="s">
        <v>973</v>
      </c>
      <c r="B26" s="9" t="s">
        <v>939</v>
      </c>
      <c r="C26" s="15">
        <v>36.691859999999998</v>
      </c>
      <c r="D26" s="15">
        <v>48.395766999999999</v>
      </c>
      <c r="E26" s="15">
        <v>41.413719</v>
      </c>
      <c r="F26" s="15">
        <v>82.651145999999997</v>
      </c>
      <c r="G26" s="15">
        <v>110.37844800000001</v>
      </c>
      <c r="H26" s="15">
        <v>139.03387499999999</v>
      </c>
      <c r="I26" s="15">
        <v>176.58989</v>
      </c>
      <c r="J26" s="15">
        <v>207.444275</v>
      </c>
      <c r="K26" s="15">
        <v>218.95172099999999</v>
      </c>
      <c r="L26" s="15">
        <v>237.22830200000001</v>
      </c>
      <c r="M26" s="15">
        <v>265.766907</v>
      </c>
      <c r="N26" s="15">
        <v>271.91845699999999</v>
      </c>
      <c r="O26" s="15">
        <v>281.16754200000003</v>
      </c>
      <c r="P26" s="15">
        <v>284.85565200000002</v>
      </c>
      <c r="Q26" s="15">
        <v>287.04229700000002</v>
      </c>
      <c r="R26" s="15">
        <v>294.08132899999998</v>
      </c>
      <c r="S26" s="15">
        <v>303.30636600000003</v>
      </c>
      <c r="T26" s="15">
        <v>305.10949699999998</v>
      </c>
      <c r="U26" s="15">
        <v>314.07202100000001</v>
      </c>
      <c r="V26" s="15">
        <v>327.07763699999998</v>
      </c>
      <c r="W26" s="15">
        <v>335.37866200000002</v>
      </c>
      <c r="X26" s="15">
        <v>344.40014600000001</v>
      </c>
      <c r="Y26" s="15">
        <v>352.782196</v>
      </c>
      <c r="Z26" s="15">
        <v>360.83752399999997</v>
      </c>
      <c r="AA26" s="15">
        <v>366.18460099999999</v>
      </c>
      <c r="AB26" s="15">
        <v>373.91717499999999</v>
      </c>
      <c r="AC26" s="15">
        <v>378.34243800000002</v>
      </c>
      <c r="AD26" s="15">
        <v>379.78790300000003</v>
      </c>
      <c r="AE26" s="15">
        <v>381.67440800000003</v>
      </c>
      <c r="AF26" s="15">
        <v>385.94888300000002</v>
      </c>
      <c r="AG26" s="15">
        <v>386.19769300000002</v>
      </c>
      <c r="AH26" s="15">
        <v>387.700378</v>
      </c>
      <c r="AI26" s="15">
        <v>389.041809</v>
      </c>
      <c r="AJ26" s="15">
        <v>389.92956500000003</v>
      </c>
      <c r="AK26" s="15">
        <v>392.94262700000002</v>
      </c>
      <c r="AL26" s="15">
        <v>397.16622899999999</v>
      </c>
      <c r="AM26" s="8">
        <v>6.3866999999999993E-2</v>
      </c>
    </row>
    <row r="27" spans="1:39" ht="15" customHeight="1" x14ac:dyDescent="0.25">
      <c r="A27" s="7" t="s">
        <v>972</v>
      </c>
      <c r="B27" s="9" t="s">
        <v>937</v>
      </c>
      <c r="C27" s="15">
        <v>0</v>
      </c>
      <c r="D27" s="15">
        <v>0</v>
      </c>
      <c r="E27" s="15">
        <v>0</v>
      </c>
      <c r="F27" s="15">
        <v>3.4033000000000001E-2</v>
      </c>
      <c r="G27" s="15">
        <v>0.11258700000000001</v>
      </c>
      <c r="H27" s="15">
        <v>0.21238699999999999</v>
      </c>
      <c r="I27" s="15">
        <v>1.455055</v>
      </c>
      <c r="J27" s="15">
        <v>6.9311949999999998</v>
      </c>
      <c r="K27" s="15">
        <v>14.437058</v>
      </c>
      <c r="L27" s="15">
        <v>20.275444</v>
      </c>
      <c r="M27" s="15">
        <v>24.916747999999998</v>
      </c>
      <c r="N27" s="15">
        <v>27.818123</v>
      </c>
      <c r="O27" s="15">
        <v>30.359567999999999</v>
      </c>
      <c r="P27" s="15">
        <v>31.989809000000001</v>
      </c>
      <c r="Q27" s="15">
        <v>32.746158999999999</v>
      </c>
      <c r="R27" s="15">
        <v>33.644024000000002</v>
      </c>
      <c r="S27" s="15">
        <v>35.152141999999998</v>
      </c>
      <c r="T27" s="15">
        <v>36.650573999999999</v>
      </c>
      <c r="U27" s="15">
        <v>38.026572999999999</v>
      </c>
      <c r="V27" s="15">
        <v>39.590088000000002</v>
      </c>
      <c r="W27" s="15">
        <v>40.754188999999997</v>
      </c>
      <c r="X27" s="15">
        <v>42.219096999999998</v>
      </c>
      <c r="Y27" s="15">
        <v>43.853470000000002</v>
      </c>
      <c r="Z27" s="15">
        <v>45.295029</v>
      </c>
      <c r="AA27" s="15">
        <v>45.679389999999998</v>
      </c>
      <c r="AB27" s="15">
        <v>46.655121000000001</v>
      </c>
      <c r="AC27" s="15">
        <v>47.956130999999999</v>
      </c>
      <c r="AD27" s="15">
        <v>48.507275</v>
      </c>
      <c r="AE27" s="15">
        <v>48.952049000000002</v>
      </c>
      <c r="AF27" s="15">
        <v>49.934249999999999</v>
      </c>
      <c r="AG27" s="15">
        <v>50.653725000000001</v>
      </c>
      <c r="AH27" s="15">
        <v>50.743744</v>
      </c>
      <c r="AI27" s="15">
        <v>49.978306000000003</v>
      </c>
      <c r="AJ27" s="15">
        <v>50.130856000000001</v>
      </c>
      <c r="AK27" s="15">
        <v>50.319729000000002</v>
      </c>
      <c r="AL27" s="15">
        <v>50.727961999999998</v>
      </c>
      <c r="AM27" s="8" t="s">
        <v>13</v>
      </c>
    </row>
    <row r="28" spans="1:39" ht="15" customHeight="1" x14ac:dyDescent="0.25">
      <c r="A28" s="7" t="s">
        <v>971</v>
      </c>
      <c r="B28" s="9" t="s">
        <v>935</v>
      </c>
      <c r="C28" s="15">
        <v>361.52966300000003</v>
      </c>
      <c r="D28" s="15">
        <v>335.45379600000001</v>
      </c>
      <c r="E28" s="15">
        <v>352.09167500000001</v>
      </c>
      <c r="F28" s="15">
        <v>387.62771600000002</v>
      </c>
      <c r="G28" s="15">
        <v>396.96011399999998</v>
      </c>
      <c r="H28" s="15">
        <v>420.60140999999999</v>
      </c>
      <c r="I28" s="15">
        <v>461.83300800000001</v>
      </c>
      <c r="J28" s="15">
        <v>475.847443</v>
      </c>
      <c r="K28" s="15">
        <v>485.067047</v>
      </c>
      <c r="L28" s="15">
        <v>500.73028599999998</v>
      </c>
      <c r="M28" s="15">
        <v>517.63885500000004</v>
      </c>
      <c r="N28" s="15">
        <v>522.87011700000005</v>
      </c>
      <c r="O28" s="15">
        <v>538.26428199999998</v>
      </c>
      <c r="P28" s="15">
        <v>549.94665499999996</v>
      </c>
      <c r="Q28" s="15">
        <v>557.16778599999998</v>
      </c>
      <c r="R28" s="15">
        <v>569.27313200000003</v>
      </c>
      <c r="S28" s="15">
        <v>584.44457999999997</v>
      </c>
      <c r="T28" s="15">
        <v>597.42834500000004</v>
      </c>
      <c r="U28" s="15">
        <v>608.15808100000004</v>
      </c>
      <c r="V28" s="15">
        <v>624.38781700000004</v>
      </c>
      <c r="W28" s="15">
        <v>632.84417699999995</v>
      </c>
      <c r="X28" s="15">
        <v>645.52911400000005</v>
      </c>
      <c r="Y28" s="15">
        <v>655.49877900000001</v>
      </c>
      <c r="Z28" s="15">
        <v>666.24530000000004</v>
      </c>
      <c r="AA28" s="15">
        <v>665.759277</v>
      </c>
      <c r="AB28" s="15">
        <v>670.54449499999998</v>
      </c>
      <c r="AC28" s="15">
        <v>680.93811000000005</v>
      </c>
      <c r="AD28" s="15">
        <v>680.34741199999996</v>
      </c>
      <c r="AE28" s="15">
        <v>680.54718000000003</v>
      </c>
      <c r="AF28" s="15">
        <v>687.01519800000005</v>
      </c>
      <c r="AG28" s="15">
        <v>692.24658199999999</v>
      </c>
      <c r="AH28" s="15">
        <v>695.31811500000003</v>
      </c>
      <c r="AI28" s="15">
        <v>691.92797900000005</v>
      </c>
      <c r="AJ28" s="15">
        <v>694.07049600000005</v>
      </c>
      <c r="AK28" s="15">
        <v>701.05487100000005</v>
      </c>
      <c r="AL28" s="15">
        <v>703.15545699999996</v>
      </c>
      <c r="AM28" s="8">
        <v>2.2006000000000001E-2</v>
      </c>
    </row>
    <row r="29" spans="1:39" ht="15" customHeight="1" x14ac:dyDescent="0.25">
      <c r="A29" s="7" t="s">
        <v>970</v>
      </c>
      <c r="B29" s="9" t="s">
        <v>933</v>
      </c>
      <c r="C29" s="15">
        <v>22.725159000000001</v>
      </c>
      <c r="D29" s="15">
        <v>25.396840999999998</v>
      </c>
      <c r="E29" s="15">
        <v>27.876242000000001</v>
      </c>
      <c r="F29" s="15">
        <v>34.482559000000002</v>
      </c>
      <c r="G29" s="15">
        <v>36.087645999999999</v>
      </c>
      <c r="H29" s="15">
        <v>37.432414999999999</v>
      </c>
      <c r="I29" s="15">
        <v>39.546249000000003</v>
      </c>
      <c r="J29" s="15">
        <v>39.656311000000002</v>
      </c>
      <c r="K29" s="15">
        <v>40.794593999999996</v>
      </c>
      <c r="L29" s="15">
        <v>40.608559</v>
      </c>
      <c r="M29" s="15">
        <v>39.392066999999997</v>
      </c>
      <c r="N29" s="15">
        <v>39.282874999999997</v>
      </c>
      <c r="O29" s="15">
        <v>39.859589</v>
      </c>
      <c r="P29" s="15">
        <v>39.630974000000002</v>
      </c>
      <c r="Q29" s="15">
        <v>39.404808000000003</v>
      </c>
      <c r="R29" s="15">
        <v>40.229263000000003</v>
      </c>
      <c r="S29" s="15">
        <v>40.259971999999998</v>
      </c>
      <c r="T29" s="15">
        <v>39.803142999999999</v>
      </c>
      <c r="U29" s="15">
        <v>40.060608000000002</v>
      </c>
      <c r="V29" s="15">
        <v>40.688721000000001</v>
      </c>
      <c r="W29" s="15">
        <v>40.74456</v>
      </c>
      <c r="X29" s="15">
        <v>40.719878999999999</v>
      </c>
      <c r="Y29" s="15">
        <v>40.878180999999998</v>
      </c>
      <c r="Z29" s="15">
        <v>41.050514</v>
      </c>
      <c r="AA29" s="15">
        <v>41.157288000000001</v>
      </c>
      <c r="AB29" s="15">
        <v>41.623443999999999</v>
      </c>
      <c r="AC29" s="15">
        <v>41.778613999999997</v>
      </c>
      <c r="AD29" s="15">
        <v>41.919006000000003</v>
      </c>
      <c r="AE29" s="15">
        <v>42.129688000000002</v>
      </c>
      <c r="AF29" s="15">
        <v>42.503563</v>
      </c>
      <c r="AG29" s="15">
        <v>42.191257</v>
      </c>
      <c r="AH29" s="15">
        <v>42.221004000000001</v>
      </c>
      <c r="AI29" s="15">
        <v>42.542160000000003</v>
      </c>
      <c r="AJ29" s="15">
        <v>42.614699999999999</v>
      </c>
      <c r="AK29" s="15">
        <v>42.790599999999998</v>
      </c>
      <c r="AL29" s="15">
        <v>43.236206000000003</v>
      </c>
      <c r="AM29" s="8">
        <v>1.5772000000000001E-2</v>
      </c>
    </row>
    <row r="30" spans="1:39" ht="15" customHeight="1" x14ac:dyDescent="0.25">
      <c r="A30" s="7" t="s">
        <v>969</v>
      </c>
      <c r="B30" s="9" t="s">
        <v>931</v>
      </c>
      <c r="C30" s="15">
        <v>13.79134</v>
      </c>
      <c r="D30" s="15">
        <v>12.529277</v>
      </c>
      <c r="E30" s="15">
        <v>12.689617999999999</v>
      </c>
      <c r="F30" s="15">
        <v>12.272349</v>
      </c>
      <c r="G30" s="15">
        <v>12.069324</v>
      </c>
      <c r="H30" s="15">
        <v>12.225782000000001</v>
      </c>
      <c r="I30" s="15">
        <v>12.653028000000001</v>
      </c>
      <c r="J30" s="15">
        <v>12.793809</v>
      </c>
      <c r="K30" s="15">
        <v>12.811934000000001</v>
      </c>
      <c r="L30" s="15">
        <v>13.204803</v>
      </c>
      <c r="M30" s="15">
        <v>13.323282000000001</v>
      </c>
      <c r="N30" s="15">
        <v>13.208394999999999</v>
      </c>
      <c r="O30" s="15">
        <v>13.434029000000001</v>
      </c>
      <c r="P30" s="15">
        <v>13.701301000000001</v>
      </c>
      <c r="Q30" s="15">
        <v>13.795218</v>
      </c>
      <c r="R30" s="15">
        <v>13.862074</v>
      </c>
      <c r="S30" s="15">
        <v>14.01506</v>
      </c>
      <c r="T30" s="15">
        <v>14.185337000000001</v>
      </c>
      <c r="U30" s="15">
        <v>14.312919000000001</v>
      </c>
      <c r="V30" s="15">
        <v>14.577223999999999</v>
      </c>
      <c r="W30" s="15">
        <v>14.672321999999999</v>
      </c>
      <c r="X30" s="15">
        <v>14.859659000000001</v>
      </c>
      <c r="Y30" s="15">
        <v>15.013412000000001</v>
      </c>
      <c r="Z30" s="15">
        <v>15.195266</v>
      </c>
      <c r="AA30" s="15">
        <v>15.114442</v>
      </c>
      <c r="AB30" s="15">
        <v>15.177702999999999</v>
      </c>
      <c r="AC30" s="15">
        <v>15.352349999999999</v>
      </c>
      <c r="AD30" s="15">
        <v>15.364833000000001</v>
      </c>
      <c r="AE30" s="15">
        <v>15.393646</v>
      </c>
      <c r="AF30" s="15">
        <v>15.573174</v>
      </c>
      <c r="AG30" s="15">
        <v>15.739234</v>
      </c>
      <c r="AH30" s="15">
        <v>15.833402</v>
      </c>
      <c r="AI30" s="15">
        <v>15.75229</v>
      </c>
      <c r="AJ30" s="15">
        <v>15.841619</v>
      </c>
      <c r="AK30" s="15">
        <v>16.029411</v>
      </c>
      <c r="AL30" s="15">
        <v>16.080307000000001</v>
      </c>
      <c r="AM30" s="8">
        <v>7.3660000000000002E-3</v>
      </c>
    </row>
    <row r="31" spans="1:39" ht="15" customHeight="1" x14ac:dyDescent="0.25">
      <c r="A31" s="7" t="s">
        <v>968</v>
      </c>
      <c r="B31" s="9" t="s">
        <v>929</v>
      </c>
      <c r="C31" s="15">
        <v>1.280756</v>
      </c>
      <c r="D31" s="15">
        <v>1.1925049999999999</v>
      </c>
      <c r="E31" s="15">
        <v>1.20486</v>
      </c>
      <c r="F31" s="15">
        <v>1.194426</v>
      </c>
      <c r="G31" s="15">
        <v>1.175224</v>
      </c>
      <c r="H31" s="15">
        <v>1.215576</v>
      </c>
      <c r="I31" s="15">
        <v>1.266405</v>
      </c>
      <c r="J31" s="15">
        <v>1.283644</v>
      </c>
      <c r="K31" s="15">
        <v>1.28983</v>
      </c>
      <c r="L31" s="15">
        <v>1.3313090000000001</v>
      </c>
      <c r="M31" s="15">
        <v>1.339869</v>
      </c>
      <c r="N31" s="15">
        <v>1.3361730000000001</v>
      </c>
      <c r="O31" s="15">
        <v>1.364309</v>
      </c>
      <c r="P31" s="15">
        <v>1.39506</v>
      </c>
      <c r="Q31" s="15">
        <v>1.407189</v>
      </c>
      <c r="R31" s="15">
        <v>1.417057</v>
      </c>
      <c r="S31" s="15">
        <v>1.4357770000000001</v>
      </c>
      <c r="T31" s="15">
        <v>1.4574609999999999</v>
      </c>
      <c r="U31" s="15">
        <v>1.4779040000000001</v>
      </c>
      <c r="V31" s="15">
        <v>1.5067809999999999</v>
      </c>
      <c r="W31" s="15">
        <v>1.5234890000000001</v>
      </c>
      <c r="X31" s="15">
        <v>1.5459210000000001</v>
      </c>
      <c r="Y31" s="15">
        <v>1.571712</v>
      </c>
      <c r="Z31" s="15">
        <v>1.5943179999999999</v>
      </c>
      <c r="AA31" s="15">
        <v>1.587558</v>
      </c>
      <c r="AB31" s="15">
        <v>1.6015410000000001</v>
      </c>
      <c r="AC31" s="15">
        <v>1.6249039999999999</v>
      </c>
      <c r="AD31" s="15">
        <v>1.632727</v>
      </c>
      <c r="AE31" s="15">
        <v>1.6411279999999999</v>
      </c>
      <c r="AF31" s="15">
        <v>1.6664669999999999</v>
      </c>
      <c r="AG31" s="15">
        <v>1.6922999999999999</v>
      </c>
      <c r="AH31" s="15">
        <v>1.709314</v>
      </c>
      <c r="AI31" s="15">
        <v>1.7073590000000001</v>
      </c>
      <c r="AJ31" s="15">
        <v>1.7247129999999999</v>
      </c>
      <c r="AK31" s="15">
        <v>1.7516370000000001</v>
      </c>
      <c r="AL31" s="15">
        <v>1.7643500000000001</v>
      </c>
      <c r="AM31" s="8">
        <v>1.1587999999999999E-2</v>
      </c>
    </row>
    <row r="32" spans="1:39" ht="15" customHeight="1" x14ac:dyDescent="0.25">
      <c r="A32" s="7" t="s">
        <v>967</v>
      </c>
      <c r="B32" s="9" t="s">
        <v>927</v>
      </c>
      <c r="C32" s="15">
        <v>2.2540499999999999</v>
      </c>
      <c r="D32" s="15">
        <v>2.05707</v>
      </c>
      <c r="E32" s="15">
        <v>2.087037</v>
      </c>
      <c r="F32" s="15">
        <v>2.0126529999999998</v>
      </c>
      <c r="G32" s="15">
        <v>1.9705859999999999</v>
      </c>
      <c r="H32" s="15">
        <v>2.0018959999999999</v>
      </c>
      <c r="I32" s="15">
        <v>2.0723919999999998</v>
      </c>
      <c r="J32" s="15">
        <v>2.0944889999999998</v>
      </c>
      <c r="K32" s="15">
        <v>2.0955539999999999</v>
      </c>
      <c r="L32" s="15">
        <v>2.1581899999999998</v>
      </c>
      <c r="M32" s="15">
        <v>2.1775350000000002</v>
      </c>
      <c r="N32" s="15">
        <v>2.157769</v>
      </c>
      <c r="O32" s="15">
        <v>2.194588</v>
      </c>
      <c r="P32" s="15">
        <v>2.2376529999999999</v>
      </c>
      <c r="Q32" s="15">
        <v>2.2529279999999998</v>
      </c>
      <c r="R32" s="15">
        <v>2.263458</v>
      </c>
      <c r="S32" s="15">
        <v>2.2873760000000001</v>
      </c>
      <c r="T32" s="15">
        <v>2.3144140000000002</v>
      </c>
      <c r="U32" s="15">
        <v>2.3346499999999999</v>
      </c>
      <c r="V32" s="15">
        <v>2.3769119999999999</v>
      </c>
      <c r="W32" s="15">
        <v>2.3923369999999999</v>
      </c>
      <c r="X32" s="15">
        <v>2.4220519999999999</v>
      </c>
      <c r="Y32" s="15">
        <v>2.4467159999999999</v>
      </c>
      <c r="Z32" s="15">
        <v>2.475285</v>
      </c>
      <c r="AA32" s="15">
        <v>2.4606810000000001</v>
      </c>
      <c r="AB32" s="15">
        <v>2.4701740000000001</v>
      </c>
      <c r="AC32" s="15">
        <v>2.4977100000000001</v>
      </c>
      <c r="AD32" s="15">
        <v>2.4993979999999998</v>
      </c>
      <c r="AE32" s="15">
        <v>2.5036170000000002</v>
      </c>
      <c r="AF32" s="15">
        <v>2.5324460000000002</v>
      </c>
      <c r="AG32" s="15">
        <v>2.5594030000000001</v>
      </c>
      <c r="AH32" s="15">
        <v>2.5742419999999999</v>
      </c>
      <c r="AI32" s="15">
        <v>2.560476</v>
      </c>
      <c r="AJ32" s="15">
        <v>2.574592</v>
      </c>
      <c r="AK32" s="15">
        <v>2.6048260000000001</v>
      </c>
      <c r="AL32" s="15">
        <v>2.6125289999999999</v>
      </c>
      <c r="AM32" s="8">
        <v>7.0549999999999996E-3</v>
      </c>
    </row>
    <row r="33" spans="1:39" ht="15" customHeight="1" x14ac:dyDescent="0.25">
      <c r="A33" s="7" t="s">
        <v>966</v>
      </c>
      <c r="B33" s="9" t="s">
        <v>925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8" t="s">
        <v>13</v>
      </c>
    </row>
    <row r="34" spans="1:39" ht="15" customHeight="1" x14ac:dyDescent="0.25">
      <c r="A34" s="7" t="s">
        <v>965</v>
      </c>
      <c r="B34" s="9" t="s">
        <v>923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8" t="s">
        <v>13</v>
      </c>
    </row>
    <row r="35" spans="1:39" ht="15" customHeight="1" x14ac:dyDescent="0.25">
      <c r="A35" s="7" t="s">
        <v>964</v>
      </c>
      <c r="B35" s="9" t="s">
        <v>921</v>
      </c>
      <c r="C35" s="15">
        <v>1.613184</v>
      </c>
      <c r="D35" s="15">
        <v>2.1478609999999998</v>
      </c>
      <c r="E35" s="15">
        <v>2.434294</v>
      </c>
      <c r="F35" s="15">
        <v>5.3233470000000001</v>
      </c>
      <c r="G35" s="15">
        <v>11.277850000000001</v>
      </c>
      <c r="H35" s="15">
        <v>17.908241</v>
      </c>
      <c r="I35" s="15">
        <v>25.252002999999998</v>
      </c>
      <c r="J35" s="15">
        <v>31.522031999999999</v>
      </c>
      <c r="K35" s="15">
        <v>39.023955999999998</v>
      </c>
      <c r="L35" s="15">
        <v>44.945396000000002</v>
      </c>
      <c r="M35" s="15">
        <v>49.460621000000003</v>
      </c>
      <c r="N35" s="15">
        <v>49.382579999999997</v>
      </c>
      <c r="O35" s="15">
        <v>50.123626999999999</v>
      </c>
      <c r="P35" s="15">
        <v>49.625686999999999</v>
      </c>
      <c r="Q35" s="15">
        <v>49.258857999999996</v>
      </c>
      <c r="R35" s="15">
        <v>50.505634000000001</v>
      </c>
      <c r="S35" s="15">
        <v>50.491889999999998</v>
      </c>
      <c r="T35" s="15">
        <v>49.725990000000003</v>
      </c>
      <c r="U35" s="15">
        <v>50.099575000000002</v>
      </c>
      <c r="V35" s="15">
        <v>50.947246999999997</v>
      </c>
      <c r="W35" s="15">
        <v>51.07246</v>
      </c>
      <c r="X35" s="15">
        <v>51.016289</v>
      </c>
      <c r="Y35" s="15">
        <v>51.292538</v>
      </c>
      <c r="Z35" s="15">
        <v>51.592734999999998</v>
      </c>
      <c r="AA35" s="15">
        <v>52.000332</v>
      </c>
      <c r="AB35" s="15">
        <v>52.874760000000002</v>
      </c>
      <c r="AC35" s="15">
        <v>53.231273999999999</v>
      </c>
      <c r="AD35" s="15">
        <v>53.720097000000003</v>
      </c>
      <c r="AE35" s="15">
        <v>54.332400999999997</v>
      </c>
      <c r="AF35" s="15">
        <v>55.122695999999998</v>
      </c>
      <c r="AG35" s="15">
        <v>54.894401999999999</v>
      </c>
      <c r="AH35" s="15">
        <v>55.279021999999998</v>
      </c>
      <c r="AI35" s="15">
        <v>56.248966000000003</v>
      </c>
      <c r="AJ35" s="15">
        <v>56.754452000000001</v>
      </c>
      <c r="AK35" s="15">
        <v>57.385162000000001</v>
      </c>
      <c r="AL35" s="15">
        <v>58.569674999999997</v>
      </c>
      <c r="AM35" s="8">
        <v>0.10211099999999999</v>
      </c>
    </row>
    <row r="36" spans="1:39" ht="15" customHeight="1" x14ac:dyDescent="0.25">
      <c r="A36" s="7" t="s">
        <v>963</v>
      </c>
      <c r="B36" s="9" t="s">
        <v>962</v>
      </c>
      <c r="C36" s="15">
        <v>880.73742700000003</v>
      </c>
      <c r="D36" s="15">
        <v>781.93090800000004</v>
      </c>
      <c r="E36" s="15">
        <v>825.11138900000003</v>
      </c>
      <c r="F36" s="15">
        <v>910.33325200000002</v>
      </c>
      <c r="G36" s="15">
        <v>1045.6632079999999</v>
      </c>
      <c r="H36" s="15">
        <v>1204.319336</v>
      </c>
      <c r="I36" s="15">
        <v>1420.157837</v>
      </c>
      <c r="J36" s="15">
        <v>1592.593384</v>
      </c>
      <c r="K36" s="15">
        <v>1741.235107</v>
      </c>
      <c r="L36" s="15">
        <v>1893.244629</v>
      </c>
      <c r="M36" s="15">
        <v>2051.5783689999998</v>
      </c>
      <c r="N36" s="15">
        <v>2063.2692870000001</v>
      </c>
      <c r="O36" s="15">
        <v>2112.7983399999998</v>
      </c>
      <c r="P36" s="15">
        <v>2136.611328</v>
      </c>
      <c r="Q36" s="15">
        <v>2149.693115</v>
      </c>
      <c r="R36" s="15">
        <v>2206.0551759999998</v>
      </c>
      <c r="S36" s="15">
        <v>2241.685547</v>
      </c>
      <c r="T36" s="15">
        <v>2264.8996579999998</v>
      </c>
      <c r="U36" s="15">
        <v>2306.6059570000002</v>
      </c>
      <c r="V36" s="15">
        <v>2372.8020019999999</v>
      </c>
      <c r="W36" s="15">
        <v>2405.9916990000002</v>
      </c>
      <c r="X36" s="15">
        <v>2443.7954100000002</v>
      </c>
      <c r="Y36" s="15">
        <v>2477.4379880000001</v>
      </c>
      <c r="Z36" s="15">
        <v>2511.850586</v>
      </c>
      <c r="AA36" s="15">
        <v>2528.7565920000002</v>
      </c>
      <c r="AB36" s="15">
        <v>2567.163086</v>
      </c>
      <c r="AC36" s="15">
        <v>2601.1752929999998</v>
      </c>
      <c r="AD36" s="15">
        <v>2613.580078</v>
      </c>
      <c r="AE36" s="15">
        <v>2629.5341800000001</v>
      </c>
      <c r="AF36" s="15">
        <v>2665.3095699999999</v>
      </c>
      <c r="AG36" s="15">
        <v>2684.0153810000002</v>
      </c>
      <c r="AH36" s="15">
        <v>2704.0500489999999</v>
      </c>
      <c r="AI36" s="15">
        <v>2711.3291020000001</v>
      </c>
      <c r="AJ36" s="15">
        <v>2726.810547</v>
      </c>
      <c r="AK36" s="15">
        <v>2758.8940429999998</v>
      </c>
      <c r="AL36" s="15">
        <v>2787.8378910000001</v>
      </c>
      <c r="AM36" s="8">
        <v>3.8098E-2</v>
      </c>
    </row>
    <row r="38" spans="1:39" ht="15" customHeight="1" x14ac:dyDescent="0.25">
      <c r="A38" s="7" t="s">
        <v>961</v>
      </c>
      <c r="B38" s="9" t="s">
        <v>960</v>
      </c>
      <c r="C38" s="15">
        <v>11.554436000000001</v>
      </c>
      <c r="D38" s="15">
        <v>11.327017</v>
      </c>
      <c r="E38" s="15">
        <v>11.827845999999999</v>
      </c>
      <c r="F38" s="15">
        <v>13.571851000000001</v>
      </c>
      <c r="G38" s="15">
        <v>15.899537</v>
      </c>
      <c r="H38" s="15">
        <v>17.965796999999998</v>
      </c>
      <c r="I38" s="15">
        <v>20.516617</v>
      </c>
      <c r="J38" s="15">
        <v>22.793737</v>
      </c>
      <c r="K38" s="15">
        <v>24.906562999999998</v>
      </c>
      <c r="L38" s="15">
        <v>26.271045999999998</v>
      </c>
      <c r="M38" s="15">
        <v>28.179068000000001</v>
      </c>
      <c r="N38" s="15">
        <v>28.609729999999999</v>
      </c>
      <c r="O38" s="15">
        <v>28.800471999999999</v>
      </c>
      <c r="P38" s="15">
        <v>28.555313000000002</v>
      </c>
      <c r="Q38" s="15">
        <v>28.534212</v>
      </c>
      <c r="R38" s="15">
        <v>29.146633000000001</v>
      </c>
      <c r="S38" s="15">
        <v>29.305059</v>
      </c>
      <c r="T38" s="15">
        <v>29.265605999999998</v>
      </c>
      <c r="U38" s="15">
        <v>29.544331</v>
      </c>
      <c r="V38" s="15">
        <v>29.846488999999998</v>
      </c>
      <c r="W38" s="15">
        <v>30.071670999999998</v>
      </c>
      <c r="X38" s="15">
        <v>30.174472999999999</v>
      </c>
      <c r="Y38" s="15">
        <v>30.283688999999999</v>
      </c>
      <c r="Z38" s="15">
        <v>30.344173000000001</v>
      </c>
      <c r="AA38" s="15">
        <v>30.724126999999999</v>
      </c>
      <c r="AB38" s="15">
        <v>31.073834999999999</v>
      </c>
      <c r="AC38" s="15">
        <v>31.137308000000001</v>
      </c>
      <c r="AD38" s="15">
        <v>31.266673999999998</v>
      </c>
      <c r="AE38" s="15">
        <v>31.404724000000002</v>
      </c>
      <c r="AF38" s="15">
        <v>31.472038000000001</v>
      </c>
      <c r="AG38" s="15">
        <v>31.366104</v>
      </c>
      <c r="AH38" s="15">
        <v>31.421119999999998</v>
      </c>
      <c r="AI38" s="15">
        <v>31.678829</v>
      </c>
      <c r="AJ38" s="15">
        <v>31.681111999999999</v>
      </c>
      <c r="AK38" s="15">
        <v>31.686904999999999</v>
      </c>
      <c r="AL38" s="15">
        <v>31.932652000000001</v>
      </c>
      <c r="AM38" s="8">
        <v>3.0953000000000001E-2</v>
      </c>
    </row>
    <row r="39" spans="1:39" ht="15" customHeight="1" x14ac:dyDescent="0.2">
      <c r="A39" s="7" t="s">
        <v>959</v>
      </c>
      <c r="B39" s="6" t="s">
        <v>958</v>
      </c>
      <c r="C39" s="34">
        <v>7622.5048829999996</v>
      </c>
      <c r="D39" s="34">
        <v>6903.2382809999999</v>
      </c>
      <c r="E39" s="34">
        <v>6976.0073240000002</v>
      </c>
      <c r="F39" s="34">
        <v>6707.5097660000001</v>
      </c>
      <c r="G39" s="34">
        <v>6576.689453</v>
      </c>
      <c r="H39" s="34">
        <v>6703.4008789999998</v>
      </c>
      <c r="I39" s="34">
        <v>6921.9887699999999</v>
      </c>
      <c r="J39" s="34">
        <v>6986.9780270000001</v>
      </c>
      <c r="K39" s="34">
        <v>6991.0693359999996</v>
      </c>
      <c r="L39" s="34">
        <v>7206.5825199999999</v>
      </c>
      <c r="M39" s="34">
        <v>7280.5048829999996</v>
      </c>
      <c r="N39" s="34">
        <v>7211.7753910000001</v>
      </c>
      <c r="O39" s="34">
        <v>7335.9848629999997</v>
      </c>
      <c r="P39" s="34">
        <v>7482.3598629999997</v>
      </c>
      <c r="Q39" s="34">
        <v>7533.7392579999996</v>
      </c>
      <c r="R39" s="34">
        <v>7568.8168949999999</v>
      </c>
      <c r="S39" s="34">
        <v>7649.4829099999997</v>
      </c>
      <c r="T39" s="34">
        <v>7739.1171880000002</v>
      </c>
      <c r="U39" s="34">
        <v>7807.2709960000002</v>
      </c>
      <c r="V39" s="34">
        <v>7950.0205079999996</v>
      </c>
      <c r="W39" s="34">
        <v>8000.8583980000003</v>
      </c>
      <c r="X39" s="34">
        <v>8098.8837890000004</v>
      </c>
      <c r="Y39" s="34">
        <v>8180.7666019999997</v>
      </c>
      <c r="Z39" s="34">
        <v>8277.8681639999995</v>
      </c>
      <c r="AA39" s="34">
        <v>8230.5244139999995</v>
      </c>
      <c r="AB39" s="34">
        <v>8261.4941409999992</v>
      </c>
      <c r="AC39" s="34">
        <v>8353.8857420000004</v>
      </c>
      <c r="AD39" s="34">
        <v>8358.9960940000001</v>
      </c>
      <c r="AE39" s="34">
        <v>8373.0527340000008</v>
      </c>
      <c r="AF39" s="34">
        <v>8468.8173829999996</v>
      </c>
      <c r="AG39" s="34">
        <v>8557.0566409999992</v>
      </c>
      <c r="AH39" s="34">
        <v>8605.8359380000002</v>
      </c>
      <c r="AI39" s="34">
        <v>8558.8046880000002</v>
      </c>
      <c r="AJ39" s="34">
        <v>8607.0546880000002</v>
      </c>
      <c r="AK39" s="34">
        <v>8706.7324219999991</v>
      </c>
      <c r="AL39" s="34">
        <v>8730.3671880000002</v>
      </c>
      <c r="AM39" s="33">
        <v>6.9300000000000004E-3</v>
      </c>
    </row>
    <row r="41" spans="1:39" ht="15" customHeight="1" x14ac:dyDescent="0.2">
      <c r="B41" s="6" t="s">
        <v>957</v>
      </c>
    </row>
    <row r="42" spans="1:39" ht="15" customHeight="1" x14ac:dyDescent="0.2">
      <c r="B42" s="6" t="s">
        <v>956</v>
      </c>
    </row>
    <row r="43" spans="1:39" ht="15" customHeight="1" x14ac:dyDescent="0.25">
      <c r="A43" s="7" t="s">
        <v>955</v>
      </c>
      <c r="B43" s="9" t="s">
        <v>954</v>
      </c>
      <c r="C43" s="15">
        <v>6798.4111329999996</v>
      </c>
      <c r="D43" s="15">
        <v>7417.8251950000003</v>
      </c>
      <c r="E43" s="15">
        <v>7826.0722660000001</v>
      </c>
      <c r="F43" s="15">
        <v>7913.8955079999996</v>
      </c>
      <c r="G43" s="15">
        <v>7488.3789059999999</v>
      </c>
      <c r="H43" s="15">
        <v>7311.0043949999999</v>
      </c>
      <c r="I43" s="15">
        <v>7299.7148440000001</v>
      </c>
      <c r="J43" s="15">
        <v>7094.7456050000001</v>
      </c>
      <c r="K43" s="15">
        <v>6960.2617190000001</v>
      </c>
      <c r="L43" s="15">
        <v>7093.6176759999998</v>
      </c>
      <c r="M43" s="15">
        <v>7017.2612300000001</v>
      </c>
      <c r="N43" s="15">
        <v>6878.4179690000001</v>
      </c>
      <c r="O43" s="15">
        <v>6872.5</v>
      </c>
      <c r="P43" s="15">
        <v>6982.3466799999997</v>
      </c>
      <c r="Q43" s="15">
        <v>6971.8798829999996</v>
      </c>
      <c r="R43" s="15">
        <v>6904.4921880000002</v>
      </c>
      <c r="S43" s="15">
        <v>6884.5117190000001</v>
      </c>
      <c r="T43" s="15">
        <v>6861.5053710000002</v>
      </c>
      <c r="U43" s="15">
        <v>6874.861328</v>
      </c>
      <c r="V43" s="15">
        <v>6927.6132809999999</v>
      </c>
      <c r="W43" s="15">
        <v>6924.8686520000001</v>
      </c>
      <c r="X43" s="15">
        <v>6938.2783200000003</v>
      </c>
      <c r="Y43" s="15">
        <v>6995.2270509999998</v>
      </c>
      <c r="Z43" s="15">
        <v>7082.451172</v>
      </c>
      <c r="AA43" s="15">
        <v>7002.1875</v>
      </c>
      <c r="AB43" s="15">
        <v>6996.2036129999997</v>
      </c>
      <c r="AC43" s="15">
        <v>7058.8764650000003</v>
      </c>
      <c r="AD43" s="15">
        <v>7055.6689450000003</v>
      </c>
      <c r="AE43" s="15">
        <v>7066.4472660000001</v>
      </c>
      <c r="AF43" s="15">
        <v>7149.1191410000001</v>
      </c>
      <c r="AG43" s="15">
        <v>7233.3032229999999</v>
      </c>
      <c r="AH43" s="15">
        <v>7282.2006840000004</v>
      </c>
      <c r="AI43" s="15">
        <v>7244.0981449999999</v>
      </c>
      <c r="AJ43" s="15">
        <v>7325.5317379999997</v>
      </c>
      <c r="AK43" s="15">
        <v>7425.1044920000004</v>
      </c>
      <c r="AL43" s="15">
        <v>7409.2026370000003</v>
      </c>
      <c r="AM43" s="8">
        <v>-3.4E-5</v>
      </c>
    </row>
    <row r="44" spans="1:39" ht="15" customHeight="1" x14ac:dyDescent="0.25">
      <c r="A44" s="7" t="s">
        <v>953</v>
      </c>
      <c r="B44" s="9" t="s">
        <v>952</v>
      </c>
      <c r="C44" s="15">
        <v>51.820498999999998</v>
      </c>
      <c r="D44" s="15">
        <v>145.498932</v>
      </c>
      <c r="E44" s="15">
        <v>171.96298200000001</v>
      </c>
      <c r="F44" s="15">
        <v>162.40441899999999</v>
      </c>
      <c r="G44" s="15">
        <v>187.88072199999999</v>
      </c>
      <c r="H44" s="15">
        <v>192.04557800000001</v>
      </c>
      <c r="I44" s="15">
        <v>204.991409</v>
      </c>
      <c r="J44" s="15">
        <v>213.40373199999999</v>
      </c>
      <c r="K44" s="15">
        <v>215.71167</v>
      </c>
      <c r="L44" s="15">
        <v>224.434708</v>
      </c>
      <c r="M44" s="15">
        <v>221.251678</v>
      </c>
      <c r="N44" s="15">
        <v>213.423813</v>
      </c>
      <c r="O44" s="15">
        <v>208.98556500000001</v>
      </c>
      <c r="P44" s="15">
        <v>210.38537600000001</v>
      </c>
      <c r="Q44" s="15">
        <v>208.63739000000001</v>
      </c>
      <c r="R44" s="15">
        <v>204.39408900000001</v>
      </c>
      <c r="S44" s="15">
        <v>203.447372</v>
      </c>
      <c r="T44" s="15">
        <v>201.79896500000001</v>
      </c>
      <c r="U44" s="15">
        <v>201.63504</v>
      </c>
      <c r="V44" s="15">
        <v>204.13938899999999</v>
      </c>
      <c r="W44" s="15">
        <v>204.08871500000001</v>
      </c>
      <c r="X44" s="15">
        <v>206.07008400000001</v>
      </c>
      <c r="Y44" s="15">
        <v>209.16593900000001</v>
      </c>
      <c r="Z44" s="15">
        <v>213.58422899999999</v>
      </c>
      <c r="AA44" s="15">
        <v>212.095764</v>
      </c>
      <c r="AB44" s="15">
        <v>213.257294</v>
      </c>
      <c r="AC44" s="15">
        <v>218.34343000000001</v>
      </c>
      <c r="AD44" s="15">
        <v>219.86979700000001</v>
      </c>
      <c r="AE44" s="15">
        <v>222.05006399999999</v>
      </c>
      <c r="AF44" s="15">
        <v>227.14299</v>
      </c>
      <c r="AG44" s="15">
        <v>229.58914200000001</v>
      </c>
      <c r="AH44" s="15">
        <v>228.64820900000001</v>
      </c>
      <c r="AI44" s="15">
        <v>223.58702099999999</v>
      </c>
      <c r="AJ44" s="15">
        <v>225.06558200000001</v>
      </c>
      <c r="AK44" s="15">
        <v>225.56868</v>
      </c>
      <c r="AL44" s="15">
        <v>227.52088900000001</v>
      </c>
      <c r="AM44" s="8">
        <v>1.3236E-2</v>
      </c>
    </row>
    <row r="45" spans="1:39" ht="15" customHeight="1" x14ac:dyDescent="0.25">
      <c r="A45" s="7" t="s">
        <v>951</v>
      </c>
      <c r="B45" s="9" t="s">
        <v>950</v>
      </c>
      <c r="C45" s="15">
        <v>6850.2314450000003</v>
      </c>
      <c r="D45" s="15">
        <v>7563.3242190000001</v>
      </c>
      <c r="E45" s="15">
        <v>7998.0351559999999</v>
      </c>
      <c r="F45" s="15">
        <v>8076.2998049999997</v>
      </c>
      <c r="G45" s="15">
        <v>7676.2597660000001</v>
      </c>
      <c r="H45" s="15">
        <v>7503.0498049999997</v>
      </c>
      <c r="I45" s="15">
        <v>7504.7060549999997</v>
      </c>
      <c r="J45" s="15">
        <v>7308.1494140000004</v>
      </c>
      <c r="K45" s="15">
        <v>7175.9736329999996</v>
      </c>
      <c r="L45" s="15">
        <v>7318.0522460000002</v>
      </c>
      <c r="M45" s="15">
        <v>7238.5126950000003</v>
      </c>
      <c r="N45" s="15">
        <v>7091.841797</v>
      </c>
      <c r="O45" s="15">
        <v>7081.4853519999997</v>
      </c>
      <c r="P45" s="15">
        <v>7192.7319340000004</v>
      </c>
      <c r="Q45" s="15">
        <v>7180.5170900000003</v>
      </c>
      <c r="R45" s="15">
        <v>7108.8862300000001</v>
      </c>
      <c r="S45" s="15">
        <v>7087.9589839999999</v>
      </c>
      <c r="T45" s="15">
        <v>7063.3041990000002</v>
      </c>
      <c r="U45" s="15">
        <v>7076.4965819999998</v>
      </c>
      <c r="V45" s="15">
        <v>7131.7524409999996</v>
      </c>
      <c r="W45" s="15">
        <v>7128.9575199999999</v>
      </c>
      <c r="X45" s="15">
        <v>7144.3486329999996</v>
      </c>
      <c r="Y45" s="15">
        <v>7204.3930659999996</v>
      </c>
      <c r="Z45" s="15">
        <v>7296.0351559999999</v>
      </c>
      <c r="AA45" s="15">
        <v>7214.283203</v>
      </c>
      <c r="AB45" s="15">
        <v>7209.4609380000002</v>
      </c>
      <c r="AC45" s="15">
        <v>7277.2197269999997</v>
      </c>
      <c r="AD45" s="15">
        <v>7275.5385740000002</v>
      </c>
      <c r="AE45" s="15">
        <v>7288.4975590000004</v>
      </c>
      <c r="AF45" s="15">
        <v>7376.2622069999998</v>
      </c>
      <c r="AG45" s="15">
        <v>7462.892578</v>
      </c>
      <c r="AH45" s="15">
        <v>7510.8491210000002</v>
      </c>
      <c r="AI45" s="15">
        <v>7467.6850590000004</v>
      </c>
      <c r="AJ45" s="15">
        <v>7550.5971680000002</v>
      </c>
      <c r="AK45" s="15">
        <v>7650.6733400000003</v>
      </c>
      <c r="AL45" s="15">
        <v>7636.7236329999996</v>
      </c>
      <c r="AM45" s="8">
        <v>2.8400000000000002E-4</v>
      </c>
    </row>
    <row r="47" spans="1:39" ht="15" customHeight="1" x14ac:dyDescent="0.2">
      <c r="B47" s="6" t="s">
        <v>949</v>
      </c>
    </row>
    <row r="48" spans="1:39" ht="15" customHeight="1" x14ac:dyDescent="0.25">
      <c r="A48" s="7" t="s">
        <v>948</v>
      </c>
      <c r="B48" s="9" t="s">
        <v>947</v>
      </c>
      <c r="C48" s="15">
        <v>1675.7982179999999</v>
      </c>
      <c r="D48" s="15">
        <v>1795.528687</v>
      </c>
      <c r="E48" s="15">
        <v>1901.5261230000001</v>
      </c>
      <c r="F48" s="15">
        <v>1929.5089109999999</v>
      </c>
      <c r="G48" s="15">
        <v>1839.5610349999999</v>
      </c>
      <c r="H48" s="15">
        <v>1806.877808</v>
      </c>
      <c r="I48" s="15">
        <v>1818.89978</v>
      </c>
      <c r="J48" s="15">
        <v>1780.440918</v>
      </c>
      <c r="K48" s="15">
        <v>1757.7066649999999</v>
      </c>
      <c r="L48" s="15">
        <v>1800.3120120000001</v>
      </c>
      <c r="M48" s="15">
        <v>1786.3698730000001</v>
      </c>
      <c r="N48" s="15">
        <v>1752.640625</v>
      </c>
      <c r="O48" s="15">
        <v>1751.4993899999999</v>
      </c>
      <c r="P48" s="15">
        <v>1776.1807859999999</v>
      </c>
      <c r="Q48" s="15">
        <v>1772.22522</v>
      </c>
      <c r="R48" s="15">
        <v>1766.044922</v>
      </c>
      <c r="S48" s="15">
        <v>1772.044189</v>
      </c>
      <c r="T48" s="15">
        <v>1776.877563</v>
      </c>
      <c r="U48" s="15">
        <v>1799.209961</v>
      </c>
      <c r="V48" s="15">
        <v>1846.4169919999999</v>
      </c>
      <c r="W48" s="15">
        <v>1863.4647219999999</v>
      </c>
      <c r="X48" s="15">
        <v>1846.959106</v>
      </c>
      <c r="Y48" s="15">
        <v>1837.4176030000001</v>
      </c>
      <c r="Z48" s="15">
        <v>1827.2250979999999</v>
      </c>
      <c r="AA48" s="15">
        <v>1780.61499</v>
      </c>
      <c r="AB48" s="15">
        <v>1773.0146480000001</v>
      </c>
      <c r="AC48" s="15">
        <v>1787.6929929999999</v>
      </c>
      <c r="AD48" s="15">
        <v>1786.4910890000001</v>
      </c>
      <c r="AE48" s="15">
        <v>1788.93103</v>
      </c>
      <c r="AF48" s="15">
        <v>1808.8857419999999</v>
      </c>
      <c r="AG48" s="15">
        <v>1826.7889399999999</v>
      </c>
      <c r="AH48" s="15">
        <v>1837.9907229999999</v>
      </c>
      <c r="AI48" s="15">
        <v>1829.0760499999999</v>
      </c>
      <c r="AJ48" s="15">
        <v>1847.930664</v>
      </c>
      <c r="AK48" s="15">
        <v>1871.5900879999999</v>
      </c>
      <c r="AL48" s="15">
        <v>1868.2410890000001</v>
      </c>
      <c r="AM48" s="8">
        <v>1.168E-3</v>
      </c>
    </row>
    <row r="49" spans="1:39" ht="15" customHeight="1" x14ac:dyDescent="0.25">
      <c r="A49" s="7" t="s">
        <v>946</v>
      </c>
      <c r="B49" s="9" t="s">
        <v>945</v>
      </c>
      <c r="C49" s="15">
        <v>7.6767029999999998</v>
      </c>
      <c r="D49" s="15">
        <v>9.2790879999999998</v>
      </c>
      <c r="E49" s="15">
        <v>10.475163</v>
      </c>
      <c r="F49" s="15">
        <v>9.0922929999999997</v>
      </c>
      <c r="G49" s="15">
        <v>15.992036000000001</v>
      </c>
      <c r="H49" s="15">
        <v>23.957729</v>
      </c>
      <c r="I49" s="15">
        <v>33.155472000000003</v>
      </c>
      <c r="J49" s="15">
        <v>40.816558999999998</v>
      </c>
      <c r="K49" s="15">
        <v>49.923175999999998</v>
      </c>
      <c r="L49" s="15">
        <v>57.333312999999997</v>
      </c>
      <c r="M49" s="15">
        <v>62.725178</v>
      </c>
      <c r="N49" s="15">
        <v>62.641159000000002</v>
      </c>
      <c r="O49" s="15">
        <v>63.520893000000001</v>
      </c>
      <c r="P49" s="15">
        <v>62.924191</v>
      </c>
      <c r="Q49" s="15">
        <v>62.475245999999999</v>
      </c>
      <c r="R49" s="15">
        <v>63.957110999999998</v>
      </c>
      <c r="S49" s="15">
        <v>63.906028999999997</v>
      </c>
      <c r="T49" s="15">
        <v>62.934657999999999</v>
      </c>
      <c r="U49" s="15">
        <v>63.313445999999999</v>
      </c>
      <c r="V49" s="15">
        <v>64.309723000000005</v>
      </c>
      <c r="W49" s="15">
        <v>64.358481999999995</v>
      </c>
      <c r="X49" s="15">
        <v>64.191428999999999</v>
      </c>
      <c r="Y49" s="15">
        <v>64.370284999999996</v>
      </c>
      <c r="Z49" s="15">
        <v>64.588813999999999</v>
      </c>
      <c r="AA49" s="15">
        <v>64.862647999999993</v>
      </c>
      <c r="AB49" s="15">
        <v>65.678825000000003</v>
      </c>
      <c r="AC49" s="15">
        <v>65.844948000000002</v>
      </c>
      <c r="AD49" s="15">
        <v>66.119300999999993</v>
      </c>
      <c r="AE49" s="15">
        <v>66.520477</v>
      </c>
      <c r="AF49" s="15">
        <v>67.111900000000006</v>
      </c>
      <c r="AG49" s="15">
        <v>66.446280999999999</v>
      </c>
      <c r="AH49" s="15">
        <v>66.470009000000005</v>
      </c>
      <c r="AI49" s="15">
        <v>67.147354000000007</v>
      </c>
      <c r="AJ49" s="15">
        <v>67.233810000000005</v>
      </c>
      <c r="AK49" s="15">
        <v>67.457458000000003</v>
      </c>
      <c r="AL49" s="15">
        <v>68.274544000000006</v>
      </c>
      <c r="AM49" s="8">
        <v>6.0456000000000003E-2</v>
      </c>
    </row>
    <row r="50" spans="1:39" ht="15" customHeight="1" x14ac:dyDescent="0.25">
      <c r="A50" s="7" t="s">
        <v>944</v>
      </c>
      <c r="B50" s="9" t="s">
        <v>943</v>
      </c>
      <c r="C50" s="15">
        <v>4.8385559999999996</v>
      </c>
      <c r="D50" s="15">
        <v>6.442361</v>
      </c>
      <c r="E50" s="15">
        <v>7.3008329999999999</v>
      </c>
      <c r="F50" s="15">
        <v>5.3606819999999997</v>
      </c>
      <c r="G50" s="15">
        <v>11.362897999999999</v>
      </c>
      <c r="H50" s="15">
        <v>18.266895000000002</v>
      </c>
      <c r="I50" s="15">
        <v>25.967352000000002</v>
      </c>
      <c r="J50" s="15">
        <v>32.474578999999999</v>
      </c>
      <c r="K50" s="15">
        <v>40.201003999999998</v>
      </c>
      <c r="L50" s="15">
        <v>46.494338999999997</v>
      </c>
      <c r="M50" s="15">
        <v>51.225600999999997</v>
      </c>
      <c r="N50" s="15">
        <v>51.358333999999999</v>
      </c>
      <c r="O50" s="15">
        <v>52.283557999999999</v>
      </c>
      <c r="P50" s="15">
        <v>51.955920999999996</v>
      </c>
      <c r="Q50" s="15">
        <v>51.754916999999999</v>
      </c>
      <c r="R50" s="15">
        <v>53.180748000000001</v>
      </c>
      <c r="S50" s="15">
        <v>53.337856000000002</v>
      </c>
      <c r="T50" s="15">
        <v>52.731997999999997</v>
      </c>
      <c r="U50" s="15">
        <v>53.256171999999999</v>
      </c>
      <c r="V50" s="15">
        <v>54.288963000000003</v>
      </c>
      <c r="W50" s="15">
        <v>54.533011999999999</v>
      </c>
      <c r="X50" s="15">
        <v>54.588031999999998</v>
      </c>
      <c r="Y50" s="15">
        <v>54.946133000000003</v>
      </c>
      <c r="Z50" s="15">
        <v>55.317141999999997</v>
      </c>
      <c r="AA50" s="15">
        <v>55.699523999999997</v>
      </c>
      <c r="AB50" s="15">
        <v>56.535862000000002</v>
      </c>
      <c r="AC50" s="15">
        <v>56.761200000000002</v>
      </c>
      <c r="AD50" s="15">
        <v>57.046421000000002</v>
      </c>
      <c r="AE50" s="15">
        <v>57.432980000000001</v>
      </c>
      <c r="AF50" s="15">
        <v>57.989806999999999</v>
      </c>
      <c r="AG50" s="15">
        <v>57.493220999999998</v>
      </c>
      <c r="AH50" s="15">
        <v>57.572631999999999</v>
      </c>
      <c r="AI50" s="15">
        <v>58.181789000000002</v>
      </c>
      <c r="AJ50" s="15">
        <v>58.309131999999998</v>
      </c>
      <c r="AK50" s="15">
        <v>58.555835999999999</v>
      </c>
      <c r="AL50" s="15">
        <v>59.298850999999999</v>
      </c>
      <c r="AM50" s="8">
        <v>6.7462999999999995E-2</v>
      </c>
    </row>
    <row r="51" spans="1:39" ht="15" customHeight="1" x14ac:dyDescent="0.25">
      <c r="A51" s="7" t="s">
        <v>942</v>
      </c>
      <c r="B51" s="9" t="s">
        <v>941</v>
      </c>
      <c r="C51" s="15">
        <v>10.919738000000001</v>
      </c>
      <c r="D51" s="15">
        <v>14.714501</v>
      </c>
      <c r="E51" s="15">
        <v>16.73028</v>
      </c>
      <c r="F51" s="15">
        <v>16.583998000000001</v>
      </c>
      <c r="G51" s="15">
        <v>20.136880999999999</v>
      </c>
      <c r="H51" s="15">
        <v>23.966753000000001</v>
      </c>
      <c r="I51" s="15">
        <v>28.248505000000002</v>
      </c>
      <c r="J51" s="15">
        <v>34.887974</v>
      </c>
      <c r="K51" s="15">
        <v>36.075668</v>
      </c>
      <c r="L51" s="15">
        <v>39.209583000000002</v>
      </c>
      <c r="M51" s="15">
        <v>41.127819000000002</v>
      </c>
      <c r="N51" s="15">
        <v>41.262829000000004</v>
      </c>
      <c r="O51" s="15">
        <v>42.043315999999997</v>
      </c>
      <c r="P51" s="15">
        <v>41.876038000000001</v>
      </c>
      <c r="Q51" s="15">
        <v>41.767792</v>
      </c>
      <c r="R51" s="15">
        <v>42.837605000000003</v>
      </c>
      <c r="S51" s="15">
        <v>42.806652</v>
      </c>
      <c r="T51" s="15">
        <v>42.194884999999999</v>
      </c>
      <c r="U51" s="15">
        <v>42.464241000000001</v>
      </c>
      <c r="V51" s="15">
        <v>43.119598000000003</v>
      </c>
      <c r="W51" s="15">
        <v>43.149231</v>
      </c>
      <c r="X51" s="15">
        <v>43.013396999999998</v>
      </c>
      <c r="Y51" s="15">
        <v>43.134438000000003</v>
      </c>
      <c r="Z51" s="15">
        <v>43.277706000000002</v>
      </c>
      <c r="AA51" s="15">
        <v>43.442509000000001</v>
      </c>
      <c r="AB51" s="15">
        <v>43.986027</v>
      </c>
      <c r="AC51" s="15">
        <v>44.102210999999997</v>
      </c>
      <c r="AD51" s="15">
        <v>44.273125</v>
      </c>
      <c r="AE51" s="15">
        <v>44.529099000000002</v>
      </c>
      <c r="AF51" s="15">
        <v>44.917670999999999</v>
      </c>
      <c r="AG51" s="15">
        <v>44.473503000000001</v>
      </c>
      <c r="AH51" s="15">
        <v>44.480376999999997</v>
      </c>
      <c r="AI51" s="15">
        <v>44.912849000000001</v>
      </c>
      <c r="AJ51" s="15">
        <v>44.981273999999999</v>
      </c>
      <c r="AK51" s="15">
        <v>45.123942999999997</v>
      </c>
      <c r="AL51" s="15">
        <v>45.637977999999997</v>
      </c>
      <c r="AM51" s="8">
        <v>3.3852E-2</v>
      </c>
    </row>
    <row r="52" spans="1:39" ht="15" customHeight="1" x14ac:dyDescent="0.25">
      <c r="A52" s="7" t="s">
        <v>940</v>
      </c>
      <c r="B52" s="9" t="s">
        <v>939</v>
      </c>
      <c r="C52" s="15">
        <v>8.6767640000000004</v>
      </c>
      <c r="D52" s="15">
        <v>10.583958000000001</v>
      </c>
      <c r="E52" s="15">
        <v>11.994391</v>
      </c>
      <c r="F52" s="15">
        <v>11.003075000000001</v>
      </c>
      <c r="G52" s="15">
        <v>13.980397999999999</v>
      </c>
      <c r="H52" s="15">
        <v>17.283545</v>
      </c>
      <c r="I52" s="15">
        <v>21.276833</v>
      </c>
      <c r="J52" s="15">
        <v>26.642745999999999</v>
      </c>
      <c r="K52" s="15">
        <v>27.478064</v>
      </c>
      <c r="L52" s="15">
        <v>29.810846000000002</v>
      </c>
      <c r="M52" s="15">
        <v>31.283871000000001</v>
      </c>
      <c r="N52" s="15">
        <v>31.259615</v>
      </c>
      <c r="O52" s="15">
        <v>31.754173000000002</v>
      </c>
      <c r="P52" s="15">
        <v>31.49633</v>
      </c>
      <c r="Q52" s="15">
        <v>31.321850000000001</v>
      </c>
      <c r="R52" s="15">
        <v>32.128433000000001</v>
      </c>
      <c r="S52" s="15">
        <v>32.138317000000001</v>
      </c>
      <c r="T52" s="15">
        <v>31.696569</v>
      </c>
      <c r="U52" s="15">
        <v>31.941272999999999</v>
      </c>
      <c r="V52" s="15">
        <v>32.491374999999998</v>
      </c>
      <c r="W52" s="15">
        <v>32.564590000000003</v>
      </c>
      <c r="X52" s="15">
        <v>32.526867000000003</v>
      </c>
      <c r="Y52" s="15">
        <v>32.667926999999999</v>
      </c>
      <c r="Z52" s="15">
        <v>32.816135000000003</v>
      </c>
      <c r="AA52" s="15">
        <v>33.005614999999999</v>
      </c>
      <c r="AB52" s="15">
        <v>33.468215999999998</v>
      </c>
      <c r="AC52" s="15">
        <v>33.579891000000003</v>
      </c>
      <c r="AD52" s="15">
        <v>33.731380000000001</v>
      </c>
      <c r="AE52" s="15">
        <v>33.943320999999997</v>
      </c>
      <c r="AF52" s="15">
        <v>34.249583999999999</v>
      </c>
      <c r="AG52" s="15">
        <v>33.908447000000002</v>
      </c>
      <c r="AH52" s="15">
        <v>33.922722</v>
      </c>
      <c r="AI52" s="15">
        <v>34.277172</v>
      </c>
      <c r="AJ52" s="15">
        <v>34.323600999999996</v>
      </c>
      <c r="AK52" s="15">
        <v>34.434897999999997</v>
      </c>
      <c r="AL52" s="15">
        <v>34.858829</v>
      </c>
      <c r="AM52" s="8">
        <v>3.5680000000000003E-2</v>
      </c>
    </row>
    <row r="53" spans="1:39" ht="15" customHeight="1" x14ac:dyDescent="0.25">
      <c r="A53" s="7" t="s">
        <v>938</v>
      </c>
      <c r="B53" s="9" t="s">
        <v>937</v>
      </c>
      <c r="C53" s="15">
        <v>0</v>
      </c>
      <c r="D53" s="15">
        <v>0</v>
      </c>
      <c r="E53" s="15">
        <v>0</v>
      </c>
      <c r="F53" s="15">
        <v>0.115926</v>
      </c>
      <c r="G53" s="15">
        <v>0.27912700000000001</v>
      </c>
      <c r="H53" s="15">
        <v>0.52452299999999996</v>
      </c>
      <c r="I53" s="15">
        <v>0.82736399999999999</v>
      </c>
      <c r="J53" s="15">
        <v>1.0133939999999999</v>
      </c>
      <c r="K53" s="15">
        <v>1.1414329999999999</v>
      </c>
      <c r="L53" s="15">
        <v>1.297293</v>
      </c>
      <c r="M53" s="15">
        <v>1.303175</v>
      </c>
      <c r="N53" s="15">
        <v>1.3641749999999999</v>
      </c>
      <c r="O53" s="15">
        <v>1.4242239999999999</v>
      </c>
      <c r="P53" s="15">
        <v>1.4854039999999999</v>
      </c>
      <c r="Q53" s="15">
        <v>1.5291939999999999</v>
      </c>
      <c r="R53" s="15">
        <v>1.5640849999999999</v>
      </c>
      <c r="S53" s="15">
        <v>1.60283</v>
      </c>
      <c r="T53" s="15">
        <v>1.6360479999999999</v>
      </c>
      <c r="U53" s="15">
        <v>1.666841</v>
      </c>
      <c r="V53" s="15">
        <v>1.710456</v>
      </c>
      <c r="W53" s="15">
        <v>1.7337480000000001</v>
      </c>
      <c r="X53" s="15">
        <v>1.765361</v>
      </c>
      <c r="Y53" s="15">
        <v>1.7998639999999999</v>
      </c>
      <c r="Z53" s="15">
        <v>1.8390629999999999</v>
      </c>
      <c r="AA53" s="15">
        <v>1.844314</v>
      </c>
      <c r="AB53" s="15">
        <v>1.870287</v>
      </c>
      <c r="AC53" s="15">
        <v>1.9092</v>
      </c>
      <c r="AD53" s="15">
        <v>1.9244889999999999</v>
      </c>
      <c r="AE53" s="15">
        <v>1.941794</v>
      </c>
      <c r="AF53" s="15">
        <v>1.9757690000000001</v>
      </c>
      <c r="AG53" s="15">
        <v>1.999117</v>
      </c>
      <c r="AH53" s="15">
        <v>2.0026269999999999</v>
      </c>
      <c r="AI53" s="15">
        <v>1.982308</v>
      </c>
      <c r="AJ53" s="15">
        <v>1.994068</v>
      </c>
      <c r="AK53" s="15">
        <v>2.0063610000000001</v>
      </c>
      <c r="AL53" s="15">
        <v>2.019819</v>
      </c>
      <c r="AM53" s="8" t="s">
        <v>13</v>
      </c>
    </row>
    <row r="54" spans="1:39" ht="15" customHeight="1" x14ac:dyDescent="0.25">
      <c r="A54" s="7" t="s">
        <v>936</v>
      </c>
      <c r="B54" s="9" t="s">
        <v>935</v>
      </c>
      <c r="C54" s="15">
        <v>21.994651999999999</v>
      </c>
      <c r="D54" s="15">
        <v>31.237991000000001</v>
      </c>
      <c r="E54" s="15">
        <v>33.365760999999999</v>
      </c>
      <c r="F54" s="15">
        <v>47.012096</v>
      </c>
      <c r="G54" s="15">
        <v>49.083159999999999</v>
      </c>
      <c r="H54" s="15">
        <v>50.866351999999999</v>
      </c>
      <c r="I54" s="15">
        <v>53.443409000000003</v>
      </c>
      <c r="J54" s="15">
        <v>53.580151000000001</v>
      </c>
      <c r="K54" s="15">
        <v>55.235115</v>
      </c>
      <c r="L54" s="15">
        <v>55.557034000000002</v>
      </c>
      <c r="M54" s="15">
        <v>54.337783999999999</v>
      </c>
      <c r="N54" s="15">
        <v>54.528454000000004</v>
      </c>
      <c r="O54" s="15">
        <v>55.542999000000002</v>
      </c>
      <c r="P54" s="15">
        <v>55.669494999999998</v>
      </c>
      <c r="Q54" s="15">
        <v>55.717441999999998</v>
      </c>
      <c r="R54" s="15">
        <v>56.980998999999997</v>
      </c>
      <c r="S54" s="15">
        <v>57.213191999999999</v>
      </c>
      <c r="T54" s="15">
        <v>56.798896999999997</v>
      </c>
      <c r="U54" s="15">
        <v>57.271144999999997</v>
      </c>
      <c r="V54" s="15">
        <v>58.270690999999999</v>
      </c>
      <c r="W54" s="15">
        <v>58.453716</v>
      </c>
      <c r="X54" s="15">
        <v>58.543151999999999</v>
      </c>
      <c r="Y54" s="15">
        <v>58.865810000000003</v>
      </c>
      <c r="Z54" s="15">
        <v>59.272658999999997</v>
      </c>
      <c r="AA54" s="15">
        <v>59.381931000000002</v>
      </c>
      <c r="AB54" s="15">
        <v>60.001637000000002</v>
      </c>
      <c r="AC54" s="15">
        <v>60.261676999999999</v>
      </c>
      <c r="AD54" s="15">
        <v>60.412086000000002</v>
      </c>
      <c r="AE54" s="15">
        <v>60.682006999999999</v>
      </c>
      <c r="AF54" s="15">
        <v>61.242592000000002</v>
      </c>
      <c r="AG54" s="15">
        <v>60.962542999999997</v>
      </c>
      <c r="AH54" s="15">
        <v>61.071784999999998</v>
      </c>
      <c r="AI54" s="15">
        <v>61.437168</v>
      </c>
      <c r="AJ54" s="15">
        <v>61.635207999999999</v>
      </c>
      <c r="AK54" s="15">
        <v>61.998299000000003</v>
      </c>
      <c r="AL54" s="15">
        <v>62.527617999999997</v>
      </c>
      <c r="AM54" s="8">
        <v>2.0621E-2</v>
      </c>
    </row>
    <row r="55" spans="1:39" ht="15" customHeight="1" x14ac:dyDescent="0.25">
      <c r="A55" s="7" t="s">
        <v>934</v>
      </c>
      <c r="B55" s="9" t="s">
        <v>933</v>
      </c>
      <c r="C55" s="15">
        <v>20.583641</v>
      </c>
      <c r="D55" s="15">
        <v>24.577375</v>
      </c>
      <c r="E55" s="15">
        <v>27.389945999999998</v>
      </c>
      <c r="F55" s="15">
        <v>34.956242000000003</v>
      </c>
      <c r="G55" s="15">
        <v>36.373848000000002</v>
      </c>
      <c r="H55" s="15">
        <v>37.503849000000002</v>
      </c>
      <c r="I55" s="15">
        <v>39.480637000000002</v>
      </c>
      <c r="J55" s="15">
        <v>39.441715000000002</v>
      </c>
      <c r="K55" s="15">
        <v>40.534367000000003</v>
      </c>
      <c r="L55" s="15">
        <v>40.313599000000004</v>
      </c>
      <c r="M55" s="15">
        <v>39.009253999999999</v>
      </c>
      <c r="N55" s="15">
        <v>38.843788000000004</v>
      </c>
      <c r="O55" s="15">
        <v>39.299079999999996</v>
      </c>
      <c r="P55" s="15">
        <v>39.018039999999999</v>
      </c>
      <c r="Q55" s="15">
        <v>38.730567999999998</v>
      </c>
      <c r="R55" s="15">
        <v>39.478737000000002</v>
      </c>
      <c r="S55" s="15">
        <v>39.425114000000001</v>
      </c>
      <c r="T55" s="15">
        <v>38.868400999999999</v>
      </c>
      <c r="U55" s="15">
        <v>39.083911999999998</v>
      </c>
      <c r="V55" s="15">
        <v>39.654964</v>
      </c>
      <c r="W55" s="15">
        <v>39.670467000000002</v>
      </c>
      <c r="X55" s="15">
        <v>39.555489000000001</v>
      </c>
      <c r="Y55" s="15">
        <v>39.667717000000003</v>
      </c>
      <c r="Z55" s="15">
        <v>39.80574</v>
      </c>
      <c r="AA55" s="15">
        <v>39.872920999999998</v>
      </c>
      <c r="AB55" s="15">
        <v>40.305897000000002</v>
      </c>
      <c r="AC55" s="15">
        <v>40.434044</v>
      </c>
      <c r="AD55" s="15">
        <v>40.568435999999998</v>
      </c>
      <c r="AE55" s="15">
        <v>40.778751</v>
      </c>
      <c r="AF55" s="15">
        <v>41.139946000000002</v>
      </c>
      <c r="AG55" s="15">
        <v>40.814812000000003</v>
      </c>
      <c r="AH55" s="15">
        <v>40.840485000000001</v>
      </c>
      <c r="AI55" s="15">
        <v>41.174563999999997</v>
      </c>
      <c r="AJ55" s="15">
        <v>41.272533000000003</v>
      </c>
      <c r="AK55" s="15">
        <v>41.444012000000001</v>
      </c>
      <c r="AL55" s="15">
        <v>41.861595000000001</v>
      </c>
      <c r="AM55" s="8">
        <v>1.5786000000000001E-2</v>
      </c>
    </row>
    <row r="56" spans="1:39" ht="15" customHeight="1" x14ac:dyDescent="0.25">
      <c r="A56" s="7" t="s">
        <v>932</v>
      </c>
      <c r="B56" s="9" t="s">
        <v>931</v>
      </c>
      <c r="C56" s="15">
        <v>13.814477999999999</v>
      </c>
      <c r="D56" s="15">
        <v>15.323236</v>
      </c>
      <c r="E56" s="15">
        <v>16.268751000000002</v>
      </c>
      <c r="F56" s="15">
        <v>16.514762999999999</v>
      </c>
      <c r="G56" s="15">
        <v>15.771499</v>
      </c>
      <c r="H56" s="15">
        <v>15.416365000000001</v>
      </c>
      <c r="I56" s="15">
        <v>15.535439</v>
      </c>
      <c r="J56" s="15">
        <v>15.219582000000001</v>
      </c>
      <c r="K56" s="15">
        <v>15.017288000000001</v>
      </c>
      <c r="L56" s="15">
        <v>15.352854000000001</v>
      </c>
      <c r="M56" s="15">
        <v>15.220584000000001</v>
      </c>
      <c r="N56" s="15">
        <v>14.935093</v>
      </c>
      <c r="O56" s="15">
        <v>14.925452999999999</v>
      </c>
      <c r="P56" s="15">
        <v>15.142828</v>
      </c>
      <c r="Q56" s="15">
        <v>15.114174999999999</v>
      </c>
      <c r="R56" s="15">
        <v>15.0024</v>
      </c>
      <c r="S56" s="15">
        <v>14.981464000000001</v>
      </c>
      <c r="T56" s="15">
        <v>14.944456000000001</v>
      </c>
      <c r="U56" s="15">
        <v>15.006582</v>
      </c>
      <c r="V56" s="15">
        <v>15.184172</v>
      </c>
      <c r="W56" s="15">
        <v>15.209294</v>
      </c>
      <c r="X56" s="15">
        <v>15.211058</v>
      </c>
      <c r="Y56" s="15">
        <v>15.296851999999999</v>
      </c>
      <c r="Z56" s="15">
        <v>15.434341</v>
      </c>
      <c r="AA56" s="15">
        <v>15.231259</v>
      </c>
      <c r="AB56" s="15">
        <v>15.221304</v>
      </c>
      <c r="AC56" s="15">
        <v>15.360021</v>
      </c>
      <c r="AD56" s="15">
        <v>15.359163000000001</v>
      </c>
      <c r="AE56" s="15">
        <v>15.389453</v>
      </c>
      <c r="AF56" s="15">
        <v>15.572551000000001</v>
      </c>
      <c r="AG56" s="15">
        <v>15.740235999999999</v>
      </c>
      <c r="AH56" s="15">
        <v>15.839789</v>
      </c>
      <c r="AI56" s="15">
        <v>15.763420999999999</v>
      </c>
      <c r="AJ56" s="15">
        <v>15.931262</v>
      </c>
      <c r="AK56" s="15">
        <v>16.138701999999999</v>
      </c>
      <c r="AL56" s="15">
        <v>16.122216999999999</v>
      </c>
      <c r="AM56" s="8">
        <v>1.4959999999999999E-3</v>
      </c>
    </row>
    <row r="57" spans="1:39" ht="15" customHeight="1" x14ac:dyDescent="0.25">
      <c r="A57" s="7" t="s">
        <v>930</v>
      </c>
      <c r="B57" s="9" t="s">
        <v>929</v>
      </c>
      <c r="C57" s="15">
        <v>7.955654</v>
      </c>
      <c r="D57" s="15">
        <v>8.8611819999999994</v>
      </c>
      <c r="E57" s="15">
        <v>9.7641519999999993</v>
      </c>
      <c r="F57" s="15">
        <v>9.9343170000000001</v>
      </c>
      <c r="G57" s="15">
        <v>9.7582540000000009</v>
      </c>
      <c r="H57" s="15">
        <v>9.6493640000000003</v>
      </c>
      <c r="I57" s="15">
        <v>9.8203239999999994</v>
      </c>
      <c r="J57" s="15">
        <v>9.7008179999999999</v>
      </c>
      <c r="K57" s="15">
        <v>9.5585900000000006</v>
      </c>
      <c r="L57" s="15">
        <v>9.7671790000000005</v>
      </c>
      <c r="M57" s="15">
        <v>9.7753239999999995</v>
      </c>
      <c r="N57" s="15">
        <v>9.6761219999999994</v>
      </c>
      <c r="O57" s="15">
        <v>9.7050959999999993</v>
      </c>
      <c r="P57" s="15">
        <v>9.8712400000000002</v>
      </c>
      <c r="Q57" s="15">
        <v>9.9103159999999999</v>
      </c>
      <c r="R57" s="15">
        <v>9.8984179999999995</v>
      </c>
      <c r="S57" s="15">
        <v>9.923508</v>
      </c>
      <c r="T57" s="15">
        <v>9.9467339999999993</v>
      </c>
      <c r="U57" s="15">
        <v>10.014042999999999</v>
      </c>
      <c r="V57" s="15">
        <v>10.177782000000001</v>
      </c>
      <c r="W57" s="15">
        <v>10.242105</v>
      </c>
      <c r="X57" s="15">
        <v>10.32413</v>
      </c>
      <c r="Y57" s="15">
        <v>10.432169</v>
      </c>
      <c r="Z57" s="15">
        <v>10.573029999999999</v>
      </c>
      <c r="AA57" s="15">
        <v>10.490675</v>
      </c>
      <c r="AB57" s="15">
        <v>10.547596</v>
      </c>
      <c r="AC57" s="15">
        <v>10.684150000000001</v>
      </c>
      <c r="AD57" s="15">
        <v>10.728389999999999</v>
      </c>
      <c r="AE57" s="15">
        <v>10.796618</v>
      </c>
      <c r="AF57" s="15">
        <v>10.979075</v>
      </c>
      <c r="AG57" s="15">
        <v>11.16572</v>
      </c>
      <c r="AH57" s="15">
        <v>11.295199</v>
      </c>
      <c r="AI57" s="15">
        <v>11.303570000000001</v>
      </c>
      <c r="AJ57" s="15">
        <v>11.453607999999999</v>
      </c>
      <c r="AK57" s="15">
        <v>11.678841</v>
      </c>
      <c r="AL57" s="15">
        <v>11.76412</v>
      </c>
      <c r="AM57" s="8">
        <v>8.3689999999999997E-3</v>
      </c>
    </row>
    <row r="58" spans="1:39" ht="15" customHeight="1" x14ac:dyDescent="0.25">
      <c r="A58" s="7" t="s">
        <v>928</v>
      </c>
      <c r="B58" s="9" t="s">
        <v>927</v>
      </c>
      <c r="C58" s="15">
        <v>35.493232999999996</v>
      </c>
      <c r="D58" s="15">
        <v>40.043751</v>
      </c>
      <c r="E58" s="15">
        <v>42.646796999999999</v>
      </c>
      <c r="F58" s="15">
        <v>43.728465999999997</v>
      </c>
      <c r="G58" s="15">
        <v>41.832248999999997</v>
      </c>
      <c r="H58" s="15">
        <v>40.395980999999999</v>
      </c>
      <c r="I58" s="15">
        <v>40.854621999999999</v>
      </c>
      <c r="J58" s="15">
        <v>40.070141</v>
      </c>
      <c r="K58" s="15">
        <v>39.577232000000002</v>
      </c>
      <c r="L58" s="15">
        <v>40.433337999999999</v>
      </c>
      <c r="M58" s="15">
        <v>40.028422999999997</v>
      </c>
      <c r="N58" s="15">
        <v>39.306175000000003</v>
      </c>
      <c r="O58" s="15">
        <v>39.291702000000001</v>
      </c>
      <c r="P58" s="15">
        <v>39.864314999999998</v>
      </c>
      <c r="Q58" s="15">
        <v>39.777797999999997</v>
      </c>
      <c r="R58" s="15">
        <v>39.474933999999998</v>
      </c>
      <c r="S58" s="15">
        <v>39.420994</v>
      </c>
      <c r="T58" s="15">
        <v>39.318378000000003</v>
      </c>
      <c r="U58" s="15">
        <v>39.479751999999998</v>
      </c>
      <c r="V58" s="15">
        <v>39.94173</v>
      </c>
      <c r="W58" s="15">
        <v>40.006504</v>
      </c>
      <c r="X58" s="15">
        <v>40.002150999999998</v>
      </c>
      <c r="Y58" s="15">
        <v>40.225155000000001</v>
      </c>
      <c r="Z58" s="15">
        <v>40.581558000000001</v>
      </c>
      <c r="AA58" s="15">
        <v>40.038699999999999</v>
      </c>
      <c r="AB58" s="15">
        <v>40.005851999999997</v>
      </c>
      <c r="AC58" s="15">
        <v>40.365509000000003</v>
      </c>
      <c r="AD58" s="15">
        <v>40.360565000000001</v>
      </c>
      <c r="AE58" s="15">
        <v>40.437041999999998</v>
      </c>
      <c r="AF58" s="15">
        <v>40.914485999999997</v>
      </c>
      <c r="AG58" s="15">
        <v>41.351317999999999</v>
      </c>
      <c r="AH58" s="15">
        <v>41.608291999999999</v>
      </c>
      <c r="AI58" s="15">
        <v>41.401843999999997</v>
      </c>
      <c r="AJ58" s="15">
        <v>41.843353</v>
      </c>
      <c r="AK58" s="15">
        <v>42.382832000000001</v>
      </c>
      <c r="AL58" s="15">
        <v>42.329948000000002</v>
      </c>
      <c r="AM58" s="8">
        <v>1.634E-3</v>
      </c>
    </row>
    <row r="59" spans="1:39" ht="15" customHeight="1" x14ac:dyDescent="0.25">
      <c r="A59" s="7" t="s">
        <v>926</v>
      </c>
      <c r="B59" s="9" t="s">
        <v>925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8" t="s">
        <v>13</v>
      </c>
    </row>
    <row r="60" spans="1:39" ht="15" customHeight="1" x14ac:dyDescent="0.25">
      <c r="A60" s="7" t="s">
        <v>924</v>
      </c>
      <c r="B60" s="9" t="s">
        <v>923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8" t="s">
        <v>13</v>
      </c>
    </row>
    <row r="61" spans="1:39" ht="15" customHeight="1" x14ac:dyDescent="0.25">
      <c r="A61" s="7" t="s">
        <v>922</v>
      </c>
      <c r="B61" s="9" t="s">
        <v>921</v>
      </c>
      <c r="C61" s="15">
        <v>1.6129469999999999</v>
      </c>
      <c r="D61" s="15">
        <v>2.1476009999999999</v>
      </c>
      <c r="E61" s="15">
        <v>2.4338850000000001</v>
      </c>
      <c r="F61" s="15">
        <v>5.3225610000000003</v>
      </c>
      <c r="G61" s="15">
        <v>11.276443</v>
      </c>
      <c r="H61" s="15">
        <v>17.905237</v>
      </c>
      <c r="I61" s="15">
        <v>25.247505</v>
      </c>
      <c r="J61" s="15">
        <v>31.513639000000001</v>
      </c>
      <c r="K61" s="15">
        <v>39.009529000000001</v>
      </c>
      <c r="L61" s="15">
        <v>44.928466999999998</v>
      </c>
      <c r="M61" s="15">
        <v>49.437564999999999</v>
      </c>
      <c r="N61" s="15">
        <v>49.355488000000001</v>
      </c>
      <c r="O61" s="15">
        <v>50.090721000000002</v>
      </c>
      <c r="P61" s="15">
        <v>49.589165000000001</v>
      </c>
      <c r="Q61" s="15">
        <v>49.219692000000002</v>
      </c>
      <c r="R61" s="15">
        <v>50.460560000000001</v>
      </c>
      <c r="S61" s="15">
        <v>50.439143999999999</v>
      </c>
      <c r="T61" s="15">
        <v>49.662658999999998</v>
      </c>
      <c r="U61" s="15">
        <v>50.0242</v>
      </c>
      <c r="V61" s="15">
        <v>50.861626000000001</v>
      </c>
      <c r="W61" s="15">
        <v>50.978133999999997</v>
      </c>
      <c r="X61" s="15">
        <v>50.918143999999998</v>
      </c>
      <c r="Y61" s="15">
        <v>51.187655999999997</v>
      </c>
      <c r="Z61" s="15">
        <v>51.489967</v>
      </c>
      <c r="AA61" s="15">
        <v>51.907814000000002</v>
      </c>
      <c r="AB61" s="15">
        <v>52.795597000000001</v>
      </c>
      <c r="AC61" s="15">
        <v>53.172569000000003</v>
      </c>
      <c r="AD61" s="15">
        <v>53.687176000000001</v>
      </c>
      <c r="AE61" s="15">
        <v>54.338974</v>
      </c>
      <c r="AF61" s="15">
        <v>55.181941999999999</v>
      </c>
      <c r="AG61" s="15">
        <v>55.027115000000002</v>
      </c>
      <c r="AH61" s="15">
        <v>55.499020000000002</v>
      </c>
      <c r="AI61" s="15">
        <v>56.566916999999997</v>
      </c>
      <c r="AJ61" s="15">
        <v>57.194392999999998</v>
      </c>
      <c r="AK61" s="15">
        <v>57.987465</v>
      </c>
      <c r="AL61" s="15">
        <v>59.338512000000001</v>
      </c>
      <c r="AM61" s="8">
        <v>0.102538</v>
      </c>
    </row>
    <row r="62" spans="1:39" ht="15" customHeight="1" x14ac:dyDescent="0.25">
      <c r="A62" s="7" t="s">
        <v>920</v>
      </c>
      <c r="B62" s="9" t="s">
        <v>919</v>
      </c>
      <c r="C62" s="15">
        <v>1809.3645019999999</v>
      </c>
      <c r="D62" s="15">
        <v>1958.739746</v>
      </c>
      <c r="E62" s="15">
        <v>2079.8959960000002</v>
      </c>
      <c r="F62" s="15">
        <v>2129.1333009999998</v>
      </c>
      <c r="G62" s="15">
        <v>2065.4077149999998</v>
      </c>
      <c r="H62" s="15">
        <v>2062.6145019999999</v>
      </c>
      <c r="I62" s="15">
        <v>2112.7573240000002</v>
      </c>
      <c r="J62" s="15">
        <v>2105.8022460000002</v>
      </c>
      <c r="K62" s="15">
        <v>2111.4582519999999</v>
      </c>
      <c r="L62" s="15">
        <v>2180.8095699999999</v>
      </c>
      <c r="M62" s="15">
        <v>2181.844482</v>
      </c>
      <c r="N62" s="15">
        <v>2147.1716310000002</v>
      </c>
      <c r="O62" s="15">
        <v>2151.380615</v>
      </c>
      <c r="P62" s="15">
        <v>2175.0737300000001</v>
      </c>
      <c r="Q62" s="15">
        <v>2169.5444339999999</v>
      </c>
      <c r="R62" s="15">
        <v>2171.008789</v>
      </c>
      <c r="S62" s="15">
        <v>2177.2392580000001</v>
      </c>
      <c r="T62" s="15">
        <v>2177.611328</v>
      </c>
      <c r="U62" s="15">
        <v>2202.7319339999999</v>
      </c>
      <c r="V62" s="15">
        <v>2256.4277339999999</v>
      </c>
      <c r="W62" s="15">
        <v>2274.3637699999999</v>
      </c>
      <c r="X62" s="15">
        <v>2257.5983890000002</v>
      </c>
      <c r="Y62" s="15">
        <v>2250.0114749999998</v>
      </c>
      <c r="Z62" s="15">
        <v>2242.2211910000001</v>
      </c>
      <c r="AA62" s="15">
        <v>2196.3930660000001</v>
      </c>
      <c r="AB62" s="15">
        <v>2193.4316410000001</v>
      </c>
      <c r="AC62" s="15">
        <v>2210.1684570000002</v>
      </c>
      <c r="AD62" s="15">
        <v>2210.701172</v>
      </c>
      <c r="AE62" s="15">
        <v>2215.7214359999998</v>
      </c>
      <c r="AF62" s="15">
        <v>2240.1608890000002</v>
      </c>
      <c r="AG62" s="15">
        <v>2256.171143</v>
      </c>
      <c r="AH62" s="15">
        <v>2268.5939939999998</v>
      </c>
      <c r="AI62" s="15">
        <v>2263.2248540000001</v>
      </c>
      <c r="AJ62" s="15">
        <v>2284.102539</v>
      </c>
      <c r="AK62" s="15">
        <v>2310.798828</v>
      </c>
      <c r="AL62" s="15">
        <v>2312.2751459999999</v>
      </c>
      <c r="AM62" s="8">
        <v>4.8919999999999996E-3</v>
      </c>
    </row>
    <row r="64" spans="1:39" ht="15" customHeight="1" x14ac:dyDescent="0.25">
      <c r="A64" s="7" t="s">
        <v>918</v>
      </c>
      <c r="B64" s="9" t="s">
        <v>917</v>
      </c>
      <c r="C64" s="15">
        <v>20.894328999999999</v>
      </c>
      <c r="D64" s="15">
        <v>20.570536000000001</v>
      </c>
      <c r="E64" s="15">
        <v>20.638123</v>
      </c>
      <c r="F64" s="15">
        <v>20.862741</v>
      </c>
      <c r="G64" s="15">
        <v>21.201788000000001</v>
      </c>
      <c r="H64" s="15">
        <v>21.562688999999999</v>
      </c>
      <c r="I64" s="15">
        <v>21.967928000000001</v>
      </c>
      <c r="J64" s="15">
        <v>22.368952</v>
      </c>
      <c r="K64" s="15">
        <v>22.734577000000002</v>
      </c>
      <c r="L64" s="15">
        <v>22.958642999999999</v>
      </c>
      <c r="M64" s="15">
        <v>23.160952000000002</v>
      </c>
      <c r="N64" s="15">
        <v>23.240271</v>
      </c>
      <c r="O64" s="15">
        <v>23.301331000000001</v>
      </c>
      <c r="P64" s="15">
        <v>23.218605</v>
      </c>
      <c r="Q64" s="15">
        <v>23.203531000000002</v>
      </c>
      <c r="R64" s="15">
        <v>23.394757999999999</v>
      </c>
      <c r="S64" s="15">
        <v>23.499110999999999</v>
      </c>
      <c r="T64" s="15">
        <v>23.564886000000001</v>
      </c>
      <c r="U64" s="15">
        <v>23.738308</v>
      </c>
      <c r="V64" s="15">
        <v>24.034775</v>
      </c>
      <c r="W64" s="15">
        <v>24.186813000000001</v>
      </c>
      <c r="X64" s="15">
        <v>24.012029999999999</v>
      </c>
      <c r="Y64" s="15">
        <v>23.798552999999998</v>
      </c>
      <c r="Z64" s="15">
        <v>23.507666</v>
      </c>
      <c r="AA64" s="15">
        <v>23.339376000000001</v>
      </c>
      <c r="AB64" s="15">
        <v>23.327202</v>
      </c>
      <c r="AC64" s="15">
        <v>23.295856000000001</v>
      </c>
      <c r="AD64" s="15">
        <v>23.304293000000001</v>
      </c>
      <c r="AE64" s="15">
        <v>23.313030000000001</v>
      </c>
      <c r="AF64" s="15">
        <v>23.295158000000001</v>
      </c>
      <c r="AG64" s="15">
        <v>23.213873</v>
      </c>
      <c r="AH64" s="15">
        <v>23.197578</v>
      </c>
      <c r="AI64" s="15">
        <v>23.258101</v>
      </c>
      <c r="AJ64" s="15">
        <v>23.224936</v>
      </c>
      <c r="AK64" s="15">
        <v>23.197361000000001</v>
      </c>
      <c r="AL64" s="15">
        <v>23.241285000000001</v>
      </c>
      <c r="AM64" s="8">
        <v>3.5969999999999999E-3</v>
      </c>
    </row>
    <row r="65" spans="1:39" ht="15" customHeight="1" x14ac:dyDescent="0.2">
      <c r="A65" s="7" t="s">
        <v>916</v>
      </c>
      <c r="B65" s="6" t="s">
        <v>915</v>
      </c>
      <c r="C65" s="34">
        <v>8659.5957030000009</v>
      </c>
      <c r="D65" s="34">
        <v>9522.0644530000009</v>
      </c>
      <c r="E65" s="34">
        <v>10077.931640999999</v>
      </c>
      <c r="F65" s="34">
        <v>10205.433594</v>
      </c>
      <c r="G65" s="34">
        <v>9741.6679690000001</v>
      </c>
      <c r="H65" s="34">
        <v>9565.6640619999998</v>
      </c>
      <c r="I65" s="34">
        <v>9617.4628909999992</v>
      </c>
      <c r="J65" s="34">
        <v>9413.9511719999991</v>
      </c>
      <c r="K65" s="34">
        <v>9287.4316409999992</v>
      </c>
      <c r="L65" s="34">
        <v>9498.8613280000009</v>
      </c>
      <c r="M65" s="34">
        <v>9420.3574219999991</v>
      </c>
      <c r="N65" s="34">
        <v>9239.0136719999991</v>
      </c>
      <c r="O65" s="34">
        <v>9232.8662110000005</v>
      </c>
      <c r="P65" s="34">
        <v>9367.8056639999995</v>
      </c>
      <c r="Q65" s="34">
        <v>9350.0615230000003</v>
      </c>
      <c r="R65" s="34">
        <v>9279.8945309999999</v>
      </c>
      <c r="S65" s="34">
        <v>9265.1982420000004</v>
      </c>
      <c r="T65" s="34">
        <v>9240.9160159999992</v>
      </c>
      <c r="U65" s="34">
        <v>9279.2285159999992</v>
      </c>
      <c r="V65" s="34">
        <v>9388.1796880000002</v>
      </c>
      <c r="W65" s="34">
        <v>9403.3212889999995</v>
      </c>
      <c r="X65" s="34">
        <v>9401.9472659999992</v>
      </c>
      <c r="Y65" s="34">
        <v>9454.4042969999991</v>
      </c>
      <c r="Z65" s="34">
        <v>9538.2558590000008</v>
      </c>
      <c r="AA65" s="34">
        <v>9410.6757809999999</v>
      </c>
      <c r="AB65" s="34">
        <v>9402.8925780000009</v>
      </c>
      <c r="AC65" s="34">
        <v>9487.3886719999991</v>
      </c>
      <c r="AD65" s="34">
        <v>9486.2402340000008</v>
      </c>
      <c r="AE65" s="34">
        <v>9504.21875</v>
      </c>
      <c r="AF65" s="34">
        <v>9616.4228519999997</v>
      </c>
      <c r="AG65" s="34">
        <v>9719.0634769999997</v>
      </c>
      <c r="AH65" s="34">
        <v>9779.4433590000008</v>
      </c>
      <c r="AI65" s="34">
        <v>9730.9101559999999</v>
      </c>
      <c r="AJ65" s="34">
        <v>9834.6992190000001</v>
      </c>
      <c r="AK65" s="34">
        <v>9961.4726559999999</v>
      </c>
      <c r="AL65" s="34">
        <v>9948.9990230000003</v>
      </c>
      <c r="AM65" s="33">
        <v>1.291E-3</v>
      </c>
    </row>
    <row r="67" spans="1:39" ht="15" customHeight="1" x14ac:dyDescent="0.25">
      <c r="A67" s="7" t="s">
        <v>914</v>
      </c>
      <c r="B67" s="9" t="s">
        <v>913</v>
      </c>
      <c r="C67" s="15">
        <v>16.521837000000001</v>
      </c>
      <c r="D67" s="15">
        <v>16.685661</v>
      </c>
      <c r="E67" s="15">
        <v>17.034229</v>
      </c>
      <c r="F67" s="15">
        <v>17.971243000000001</v>
      </c>
      <c r="G67" s="15">
        <v>19.064854</v>
      </c>
      <c r="H67" s="15">
        <v>20.080652000000001</v>
      </c>
      <c r="I67" s="15">
        <v>21.360533</v>
      </c>
      <c r="J67" s="15">
        <v>22.549913</v>
      </c>
      <c r="K67" s="15">
        <v>23.667376000000001</v>
      </c>
      <c r="L67" s="15">
        <v>24.387587</v>
      </c>
      <c r="M67" s="15">
        <v>25.348531999999999</v>
      </c>
      <c r="N67" s="15">
        <v>25.594159999999999</v>
      </c>
      <c r="O67" s="15">
        <v>25.73612</v>
      </c>
      <c r="P67" s="15">
        <v>25.588387000000001</v>
      </c>
      <c r="Q67" s="15">
        <v>25.582139999999999</v>
      </c>
      <c r="R67" s="15">
        <v>25.978634</v>
      </c>
      <c r="S67" s="15">
        <v>26.124790000000001</v>
      </c>
      <c r="T67" s="15">
        <v>26.163143000000002</v>
      </c>
      <c r="U67" s="15">
        <v>26.391235000000002</v>
      </c>
      <c r="V67" s="15">
        <v>26.6996</v>
      </c>
      <c r="W67" s="15">
        <v>26.892128</v>
      </c>
      <c r="X67" s="15">
        <v>26.863828999999999</v>
      </c>
      <c r="Y67" s="15">
        <v>26.806941999999999</v>
      </c>
      <c r="Z67" s="15">
        <v>26.684099</v>
      </c>
      <c r="AA67" s="15">
        <v>26.784737</v>
      </c>
      <c r="AB67" s="15">
        <v>26.950240999999998</v>
      </c>
      <c r="AC67" s="15">
        <v>26.967495</v>
      </c>
      <c r="AD67" s="15">
        <v>27.033996999999999</v>
      </c>
      <c r="AE67" s="15">
        <v>27.102882000000001</v>
      </c>
      <c r="AF67" s="15">
        <v>27.124162999999999</v>
      </c>
      <c r="AG67" s="15">
        <v>27.030828</v>
      </c>
      <c r="AH67" s="15">
        <v>27.046880999999999</v>
      </c>
      <c r="AI67" s="15">
        <v>27.198637000000002</v>
      </c>
      <c r="AJ67" s="15">
        <v>27.171564</v>
      </c>
      <c r="AK67" s="15">
        <v>27.156829999999999</v>
      </c>
      <c r="AL67" s="15">
        <v>27.303457000000002</v>
      </c>
      <c r="AM67" s="8">
        <v>1.4590000000000001E-2</v>
      </c>
    </row>
    <row r="68" spans="1:39" ht="15" customHeight="1" x14ac:dyDescent="0.25">
      <c r="A68" s="7" t="s">
        <v>912</v>
      </c>
      <c r="B68" s="9" t="s">
        <v>911</v>
      </c>
      <c r="C68" s="15">
        <v>180.83407600000001</v>
      </c>
      <c r="D68" s="15">
        <v>199.27134699999999</v>
      </c>
      <c r="E68" s="15">
        <v>212.83200099999999</v>
      </c>
      <c r="F68" s="15">
        <v>211.459473</v>
      </c>
      <c r="G68" s="15">
        <v>224.21826200000001</v>
      </c>
      <c r="H68" s="15">
        <v>251.388992</v>
      </c>
      <c r="I68" s="15">
        <v>290.06085200000001</v>
      </c>
      <c r="J68" s="15">
        <v>319.38482699999997</v>
      </c>
      <c r="K68" s="15">
        <v>342.43545499999999</v>
      </c>
      <c r="L68" s="15">
        <v>366.227509</v>
      </c>
      <c r="M68" s="15">
        <v>376.66247600000003</v>
      </c>
      <c r="N68" s="15">
        <v>372.55542000000003</v>
      </c>
      <c r="O68" s="15">
        <v>375.676849</v>
      </c>
      <c r="P68" s="15">
        <v>374.00259399999999</v>
      </c>
      <c r="Q68" s="15">
        <v>371.600616</v>
      </c>
      <c r="R68" s="15">
        <v>376.590485</v>
      </c>
      <c r="S68" s="15">
        <v>375.83889799999997</v>
      </c>
      <c r="T68" s="15">
        <v>371.743652</v>
      </c>
      <c r="U68" s="15">
        <v>373.16546599999998</v>
      </c>
      <c r="V68" s="15">
        <v>378.41146900000001</v>
      </c>
      <c r="W68" s="15">
        <v>378.54205300000001</v>
      </c>
      <c r="X68" s="15">
        <v>377.71957400000002</v>
      </c>
      <c r="Y68" s="15">
        <v>378.74954200000002</v>
      </c>
      <c r="Z68" s="15">
        <v>380.08694500000001</v>
      </c>
      <c r="AA68" s="15">
        <v>379.43862899999999</v>
      </c>
      <c r="AB68" s="15">
        <v>382.36737099999999</v>
      </c>
      <c r="AC68" s="15">
        <v>384.01293900000002</v>
      </c>
      <c r="AD68" s="15">
        <v>384.481537</v>
      </c>
      <c r="AE68" s="15">
        <v>385.96392800000001</v>
      </c>
      <c r="AF68" s="15">
        <v>389.51718099999999</v>
      </c>
      <c r="AG68" s="15">
        <v>387.86425800000001</v>
      </c>
      <c r="AH68" s="15">
        <v>388.41329999999999</v>
      </c>
      <c r="AI68" s="15">
        <v>390.14355499999999</v>
      </c>
      <c r="AJ68" s="15">
        <v>391.56802399999998</v>
      </c>
      <c r="AK68" s="15">
        <v>393.94607500000001</v>
      </c>
      <c r="AL68" s="15">
        <v>396.96673600000003</v>
      </c>
      <c r="AM68" s="8">
        <v>2.0476999999999999E-2</v>
      </c>
    </row>
    <row r="69" spans="1:39" ht="15" customHeight="1" x14ac:dyDescent="0.25">
      <c r="A69" s="7" t="s">
        <v>910</v>
      </c>
      <c r="B69" s="9" t="s">
        <v>909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8" t="s">
        <v>13</v>
      </c>
    </row>
    <row r="71" spans="1:39" ht="15" customHeight="1" x14ac:dyDescent="0.2">
      <c r="B71" s="6" t="s">
        <v>908</v>
      </c>
    </row>
    <row r="72" spans="1:39" ht="15" customHeight="1" x14ac:dyDescent="0.25">
      <c r="A72" s="7" t="s">
        <v>907</v>
      </c>
      <c r="B72" s="9" t="s">
        <v>906</v>
      </c>
      <c r="C72" s="15">
        <v>13370.735352</v>
      </c>
      <c r="D72" s="15">
        <v>13534.648438</v>
      </c>
      <c r="E72" s="15">
        <v>13965.946289</v>
      </c>
      <c r="F72" s="15">
        <v>13692.123046999999</v>
      </c>
      <c r="G72" s="15">
        <v>12993.202148</v>
      </c>
      <c r="H72" s="15">
        <v>12770.788086</v>
      </c>
      <c r="I72" s="15">
        <v>12752.899414</v>
      </c>
      <c r="J72" s="15">
        <v>12431.602539</v>
      </c>
      <c r="K72" s="15">
        <v>12143.268555000001</v>
      </c>
      <c r="L72" s="15">
        <v>12327.713867</v>
      </c>
      <c r="M72" s="15">
        <v>12152.658203000001</v>
      </c>
      <c r="N72" s="15">
        <v>11915.746094</v>
      </c>
      <c r="O72" s="15">
        <v>11961.841796999999</v>
      </c>
      <c r="P72" s="15">
        <v>12171.943359000001</v>
      </c>
      <c r="Q72" s="15">
        <v>12184.942383</v>
      </c>
      <c r="R72" s="15">
        <v>12084.999023</v>
      </c>
      <c r="S72" s="15">
        <v>12107.373046999999</v>
      </c>
      <c r="T72" s="15">
        <v>12147.668944999999</v>
      </c>
      <c r="U72" s="15">
        <v>12186.833984000001</v>
      </c>
      <c r="V72" s="15">
        <v>12308.506836</v>
      </c>
      <c r="W72" s="15">
        <v>12322.950194999999</v>
      </c>
      <c r="X72" s="15">
        <v>12394.959961</v>
      </c>
      <c r="Y72" s="15">
        <v>12497.539062</v>
      </c>
      <c r="Z72" s="15">
        <v>12645.330078000001</v>
      </c>
      <c r="AA72" s="15">
        <v>12502.554688</v>
      </c>
      <c r="AB72" s="15">
        <v>12488.094727</v>
      </c>
      <c r="AC72" s="15">
        <v>12605.458008</v>
      </c>
      <c r="AD72" s="15">
        <v>12593.673828000001</v>
      </c>
      <c r="AE72" s="15">
        <v>12601.220703000001</v>
      </c>
      <c r="AF72" s="15">
        <v>12740.603515999999</v>
      </c>
      <c r="AG72" s="15">
        <v>12892.360352</v>
      </c>
      <c r="AH72" s="15">
        <v>12970.348633</v>
      </c>
      <c r="AI72" s="15">
        <v>12881.095703000001</v>
      </c>
      <c r="AJ72" s="15">
        <v>12994.590819999999</v>
      </c>
      <c r="AK72" s="15">
        <v>13161.581055000001</v>
      </c>
      <c r="AL72" s="15">
        <v>13138.903319999999</v>
      </c>
      <c r="AM72" s="8">
        <v>-8.7200000000000005E-4</v>
      </c>
    </row>
    <row r="73" spans="1:39" ht="15" customHeight="1" x14ac:dyDescent="0.25">
      <c r="A73" s="7" t="s">
        <v>905</v>
      </c>
      <c r="B73" s="9" t="s">
        <v>904</v>
      </c>
      <c r="C73" s="15">
        <v>221.26492300000001</v>
      </c>
      <c r="D73" s="15">
        <v>149.98348999999999</v>
      </c>
      <c r="E73" s="15">
        <v>182.98559599999999</v>
      </c>
      <c r="F73" s="15">
        <v>181.35214199999999</v>
      </c>
      <c r="G73" s="15">
        <v>214.083405</v>
      </c>
      <c r="H73" s="15">
        <v>231.34330700000001</v>
      </c>
      <c r="I73" s="15">
        <v>253.63812300000001</v>
      </c>
      <c r="J73" s="15">
        <v>270.93179300000003</v>
      </c>
      <c r="K73" s="15">
        <v>282.53842200000003</v>
      </c>
      <c r="L73" s="15">
        <v>303.67584199999999</v>
      </c>
      <c r="M73" s="15">
        <v>314.78048699999999</v>
      </c>
      <c r="N73" s="15">
        <v>324.60266100000001</v>
      </c>
      <c r="O73" s="15">
        <v>342.83084100000002</v>
      </c>
      <c r="P73" s="15">
        <v>366.53616299999999</v>
      </c>
      <c r="Q73" s="15">
        <v>379.62103300000001</v>
      </c>
      <c r="R73" s="15">
        <v>386.64840700000002</v>
      </c>
      <c r="S73" s="15">
        <v>388.38317899999998</v>
      </c>
      <c r="T73" s="15">
        <v>389.85287499999998</v>
      </c>
      <c r="U73" s="15">
        <v>390.32656900000001</v>
      </c>
      <c r="V73" s="15">
        <v>400.46386699999999</v>
      </c>
      <c r="W73" s="15">
        <v>400.87408399999998</v>
      </c>
      <c r="X73" s="15">
        <v>404.47616599999998</v>
      </c>
      <c r="Y73" s="15">
        <v>410.18139600000001</v>
      </c>
      <c r="Z73" s="15">
        <v>416.72271699999999</v>
      </c>
      <c r="AA73" s="15">
        <v>413.49603300000001</v>
      </c>
      <c r="AB73" s="15">
        <v>415.69680799999998</v>
      </c>
      <c r="AC73" s="15">
        <v>424.472351</v>
      </c>
      <c r="AD73" s="15">
        <v>427.28060900000003</v>
      </c>
      <c r="AE73" s="15">
        <v>430.79422</v>
      </c>
      <c r="AF73" s="15">
        <v>439.166901</v>
      </c>
      <c r="AG73" s="15">
        <v>443.573486</v>
      </c>
      <c r="AH73" s="15">
        <v>442.28643799999998</v>
      </c>
      <c r="AI73" s="15">
        <v>434.064728</v>
      </c>
      <c r="AJ73" s="15">
        <v>436.25103799999999</v>
      </c>
      <c r="AK73" s="15">
        <v>436.93060300000002</v>
      </c>
      <c r="AL73" s="15">
        <v>440.34930400000002</v>
      </c>
      <c r="AM73" s="8">
        <v>3.2184999999999998E-2</v>
      </c>
    </row>
    <row r="74" spans="1:39" ht="15" customHeight="1" x14ac:dyDescent="0.25">
      <c r="A74" s="7" t="s">
        <v>903</v>
      </c>
      <c r="B74" s="9" t="s">
        <v>902</v>
      </c>
      <c r="C74" s="15">
        <v>1944.434448</v>
      </c>
      <c r="D74" s="15">
        <v>2034.8070070000001</v>
      </c>
      <c r="E74" s="15">
        <v>2131.3395999999998</v>
      </c>
      <c r="F74" s="15">
        <v>2123.5573730000001</v>
      </c>
      <c r="G74" s="15">
        <v>2027.0920410000001</v>
      </c>
      <c r="H74" s="15">
        <v>1996.5345460000001</v>
      </c>
      <c r="I74" s="15">
        <v>2011.550659</v>
      </c>
      <c r="J74" s="15">
        <v>1972.533081</v>
      </c>
      <c r="K74" s="15">
        <v>1948.236328</v>
      </c>
      <c r="L74" s="15">
        <v>1994.705933</v>
      </c>
      <c r="M74" s="15">
        <v>1978.447144</v>
      </c>
      <c r="N74" s="15">
        <v>1941.047241</v>
      </c>
      <c r="O74" s="15">
        <v>1940.065186</v>
      </c>
      <c r="P74" s="15">
        <v>1965.7382809999999</v>
      </c>
      <c r="Q74" s="15">
        <v>1960.6429439999999</v>
      </c>
      <c r="R74" s="15">
        <v>1952.9461670000001</v>
      </c>
      <c r="S74" s="15">
        <v>1960.3029790000001</v>
      </c>
      <c r="T74" s="15">
        <v>1967.029419</v>
      </c>
      <c r="U74" s="15">
        <v>1991.318481</v>
      </c>
      <c r="V74" s="15">
        <v>2042.917236</v>
      </c>
      <c r="W74" s="15">
        <v>2061.5065920000002</v>
      </c>
      <c r="X74" s="15">
        <v>2044.8743899999999</v>
      </c>
      <c r="Y74" s="15">
        <v>2034.6517329999999</v>
      </c>
      <c r="Z74" s="15">
        <v>2023.791504</v>
      </c>
      <c r="AA74" s="15">
        <v>1973.2299800000001</v>
      </c>
      <c r="AB74" s="15">
        <v>1965.0146480000001</v>
      </c>
      <c r="AC74" s="15">
        <v>1981.08313</v>
      </c>
      <c r="AD74" s="15">
        <v>1979.4692379999999</v>
      </c>
      <c r="AE74" s="15">
        <v>1981.7146</v>
      </c>
      <c r="AF74" s="15">
        <v>2003.3481449999999</v>
      </c>
      <c r="AG74" s="15">
        <v>2022.778564</v>
      </c>
      <c r="AH74" s="15">
        <v>2034.6138920000001</v>
      </c>
      <c r="AI74" s="15">
        <v>2024.1461179999999</v>
      </c>
      <c r="AJ74" s="15">
        <v>2043.7769780000001</v>
      </c>
      <c r="AK74" s="15">
        <v>2069.2697750000002</v>
      </c>
      <c r="AL74" s="15">
        <v>2065.7341310000002</v>
      </c>
      <c r="AM74" s="8">
        <v>4.44E-4</v>
      </c>
    </row>
    <row r="75" spans="1:39" ht="15" customHeight="1" x14ac:dyDescent="0.25">
      <c r="A75" s="7" t="s">
        <v>901</v>
      </c>
      <c r="B75" s="9" t="s">
        <v>900</v>
      </c>
      <c r="C75" s="15">
        <v>138.303268</v>
      </c>
      <c r="D75" s="15">
        <v>84.296447999999998</v>
      </c>
      <c r="E75" s="15">
        <v>126.759308</v>
      </c>
      <c r="F75" s="15">
        <v>146.00592</v>
      </c>
      <c r="G75" s="15">
        <v>240.15593000000001</v>
      </c>
      <c r="H75" s="15">
        <v>335.91235399999999</v>
      </c>
      <c r="I75" s="15">
        <v>440.16784699999999</v>
      </c>
      <c r="J75" s="15">
        <v>544.84777799999995</v>
      </c>
      <c r="K75" s="15">
        <v>658.21276899999998</v>
      </c>
      <c r="L75" s="15">
        <v>754.43194600000004</v>
      </c>
      <c r="M75" s="15">
        <v>860.74121100000002</v>
      </c>
      <c r="N75" s="15">
        <v>863.20825200000002</v>
      </c>
      <c r="O75" s="15">
        <v>886.16570999999999</v>
      </c>
      <c r="P75" s="15">
        <v>895.46295199999997</v>
      </c>
      <c r="Q75" s="15">
        <v>903.83819600000004</v>
      </c>
      <c r="R75" s="15">
        <v>935.83471699999996</v>
      </c>
      <c r="S75" s="15">
        <v>944.84020999999996</v>
      </c>
      <c r="T75" s="15">
        <v>948.01959199999999</v>
      </c>
      <c r="U75" s="15">
        <v>966.41980000000001</v>
      </c>
      <c r="V75" s="15">
        <v>995.70971699999996</v>
      </c>
      <c r="W75" s="15">
        <v>1010.426514</v>
      </c>
      <c r="X75" s="15">
        <v>1026.021851</v>
      </c>
      <c r="Y75" s="15">
        <v>1040.963135</v>
      </c>
      <c r="Z75" s="15">
        <v>1055.7380370000001</v>
      </c>
      <c r="AA75" s="15">
        <v>1072.9361570000001</v>
      </c>
      <c r="AB75" s="15">
        <v>1098.4110109999999</v>
      </c>
      <c r="AC75" s="15">
        <v>1114.4626459999999</v>
      </c>
      <c r="AD75" s="15">
        <v>1126.056519</v>
      </c>
      <c r="AE75" s="15">
        <v>1139.322144</v>
      </c>
      <c r="AF75" s="15">
        <v>1160.085327</v>
      </c>
      <c r="AG75" s="15">
        <v>1171.200073</v>
      </c>
      <c r="AH75" s="15">
        <v>1185.548706</v>
      </c>
      <c r="AI75" s="15">
        <v>1197.046875</v>
      </c>
      <c r="AJ75" s="15">
        <v>1207.943726</v>
      </c>
      <c r="AK75" s="15">
        <v>1226.515991</v>
      </c>
      <c r="AL75" s="15">
        <v>1247.6007079999999</v>
      </c>
      <c r="AM75" s="8">
        <v>8.2478999999999997E-2</v>
      </c>
    </row>
    <row r="76" spans="1:39" ht="15" customHeight="1" x14ac:dyDescent="0.25">
      <c r="A76" s="7" t="s">
        <v>899</v>
      </c>
      <c r="B76" s="9" t="s">
        <v>898</v>
      </c>
      <c r="C76" s="15">
        <v>102.715683</v>
      </c>
      <c r="D76" s="15">
        <v>120.598663</v>
      </c>
      <c r="E76" s="15">
        <v>116.65554</v>
      </c>
      <c r="F76" s="15">
        <v>169.37190200000001</v>
      </c>
      <c r="G76" s="15">
        <v>219.795242</v>
      </c>
      <c r="H76" s="15">
        <v>270.62738000000002</v>
      </c>
      <c r="I76" s="15">
        <v>351.90905800000002</v>
      </c>
      <c r="J76" s="15">
        <v>420.346405</v>
      </c>
      <c r="K76" s="15">
        <v>450.65072600000002</v>
      </c>
      <c r="L76" s="15">
        <v>494.01299999999998</v>
      </c>
      <c r="M76" s="15">
        <v>536.87347399999999</v>
      </c>
      <c r="N76" s="15">
        <v>542.120544</v>
      </c>
      <c r="O76" s="15">
        <v>552.06890899999996</v>
      </c>
      <c r="P76" s="15">
        <v>551.31622300000004</v>
      </c>
      <c r="Q76" s="15">
        <v>548.72399900000005</v>
      </c>
      <c r="R76" s="15">
        <v>564.22851600000001</v>
      </c>
      <c r="S76" s="15">
        <v>572.688354</v>
      </c>
      <c r="T76" s="15">
        <v>574.72082499999999</v>
      </c>
      <c r="U76" s="15">
        <v>584.58252000000005</v>
      </c>
      <c r="V76" s="15">
        <v>600.72699</v>
      </c>
      <c r="W76" s="15">
        <v>608.12512200000003</v>
      </c>
      <c r="X76" s="15">
        <v>615.86566200000004</v>
      </c>
      <c r="Y76" s="15">
        <v>623.80468800000006</v>
      </c>
      <c r="Z76" s="15">
        <v>632.09741199999996</v>
      </c>
      <c r="AA76" s="15">
        <v>636.45648200000005</v>
      </c>
      <c r="AB76" s="15">
        <v>645.47351100000003</v>
      </c>
      <c r="AC76" s="15">
        <v>650.23168899999996</v>
      </c>
      <c r="AD76" s="15">
        <v>651.72460899999999</v>
      </c>
      <c r="AE76" s="15">
        <v>654.35455300000001</v>
      </c>
      <c r="AF76" s="15">
        <v>660.68261700000005</v>
      </c>
      <c r="AG76" s="15">
        <v>659.17059300000005</v>
      </c>
      <c r="AH76" s="15">
        <v>660.645081</v>
      </c>
      <c r="AI76" s="15">
        <v>663.01391599999999</v>
      </c>
      <c r="AJ76" s="15">
        <v>664.157104</v>
      </c>
      <c r="AK76" s="15">
        <v>668.33416699999998</v>
      </c>
      <c r="AL76" s="15">
        <v>674.66766399999995</v>
      </c>
      <c r="AM76" s="8">
        <v>5.1943999999999997E-2</v>
      </c>
    </row>
    <row r="77" spans="1:39" ht="15" customHeight="1" x14ac:dyDescent="0.25">
      <c r="A77" s="7" t="s">
        <v>897</v>
      </c>
      <c r="B77" s="9" t="s">
        <v>896</v>
      </c>
      <c r="C77" s="15">
        <v>383.524292</v>
      </c>
      <c r="D77" s="15">
        <v>366.69180299999999</v>
      </c>
      <c r="E77" s="15">
        <v>385.45742799999999</v>
      </c>
      <c r="F77" s="15">
        <v>434.78976399999999</v>
      </c>
      <c r="G77" s="15">
        <v>446.43499800000001</v>
      </c>
      <c r="H77" s="15">
        <v>472.20468099999999</v>
      </c>
      <c r="I77" s="15">
        <v>517.55883800000004</v>
      </c>
      <c r="J77" s="15">
        <v>537.37219200000004</v>
      </c>
      <c r="K77" s="15">
        <v>555.88061500000003</v>
      </c>
      <c r="L77" s="15">
        <v>577.85998500000005</v>
      </c>
      <c r="M77" s="15">
        <v>598.196594</v>
      </c>
      <c r="N77" s="15">
        <v>606.58093299999996</v>
      </c>
      <c r="O77" s="15">
        <v>625.59112500000003</v>
      </c>
      <c r="P77" s="15">
        <v>639.09136999999998</v>
      </c>
      <c r="Q77" s="15">
        <v>647.16058299999997</v>
      </c>
      <c r="R77" s="15">
        <v>661.46215800000004</v>
      </c>
      <c r="S77" s="15">
        <v>678.41272000000004</v>
      </c>
      <c r="T77" s="15">
        <v>692.51379399999996</v>
      </c>
      <c r="U77" s="15">
        <v>705.12261999999998</v>
      </c>
      <c r="V77" s="15">
        <v>723.95904499999995</v>
      </c>
      <c r="W77" s="15">
        <v>733.78582800000004</v>
      </c>
      <c r="X77" s="15">
        <v>748.05670199999997</v>
      </c>
      <c r="Y77" s="15">
        <v>760.01794400000006</v>
      </c>
      <c r="Z77" s="15">
        <v>772.65203899999995</v>
      </c>
      <c r="AA77" s="15">
        <v>772.66491699999995</v>
      </c>
      <c r="AB77" s="15">
        <v>779.07153300000004</v>
      </c>
      <c r="AC77" s="15">
        <v>791.06512499999997</v>
      </c>
      <c r="AD77" s="15">
        <v>791.191284</v>
      </c>
      <c r="AE77" s="15">
        <v>792.12304700000004</v>
      </c>
      <c r="AF77" s="15">
        <v>800.16778599999998</v>
      </c>
      <c r="AG77" s="15">
        <v>805.86193800000001</v>
      </c>
      <c r="AH77" s="15">
        <v>809.13629200000003</v>
      </c>
      <c r="AI77" s="15">
        <v>805.32574499999998</v>
      </c>
      <c r="AJ77" s="15">
        <v>807.83062700000005</v>
      </c>
      <c r="AK77" s="15">
        <v>815.37927200000001</v>
      </c>
      <c r="AL77" s="15">
        <v>818.43084699999997</v>
      </c>
      <c r="AM77" s="8">
        <v>2.3895E-2</v>
      </c>
    </row>
    <row r="78" spans="1:39" ht="15" customHeight="1" x14ac:dyDescent="0.25">
      <c r="A78" s="7" t="s">
        <v>895</v>
      </c>
      <c r="B78" s="9" t="s">
        <v>894</v>
      </c>
      <c r="C78" s="15">
        <v>117.89830000000001</v>
      </c>
      <c r="D78" s="15">
        <v>129.98121599999999</v>
      </c>
      <c r="E78" s="15">
        <v>139.92739900000001</v>
      </c>
      <c r="F78" s="15">
        <v>155.09577899999999</v>
      </c>
      <c r="G78" s="15">
        <v>155.03862000000001</v>
      </c>
      <c r="H78" s="15">
        <v>155.84123199999999</v>
      </c>
      <c r="I78" s="15">
        <v>161.22911099999999</v>
      </c>
      <c r="J78" s="15">
        <v>160.260513</v>
      </c>
      <c r="K78" s="15">
        <v>161.679382</v>
      </c>
      <c r="L78" s="15">
        <v>163.16982999999999</v>
      </c>
      <c r="M78" s="15">
        <v>160.26634200000001</v>
      </c>
      <c r="N78" s="15">
        <v>158.746399</v>
      </c>
      <c r="O78" s="15">
        <v>160.073837</v>
      </c>
      <c r="P78" s="15">
        <v>160.86142000000001</v>
      </c>
      <c r="Q78" s="15">
        <v>160.393021</v>
      </c>
      <c r="R78" s="15">
        <v>161.62634299999999</v>
      </c>
      <c r="S78" s="15">
        <v>161.74923699999999</v>
      </c>
      <c r="T78" s="15">
        <v>160.83833300000001</v>
      </c>
      <c r="U78" s="15">
        <v>161.770355</v>
      </c>
      <c r="V78" s="15">
        <v>164.108261</v>
      </c>
      <c r="W78" s="15">
        <v>164.46107499999999</v>
      </c>
      <c r="X78" s="15">
        <v>164.64035000000001</v>
      </c>
      <c r="Y78" s="15">
        <v>165.53192100000001</v>
      </c>
      <c r="Z78" s="15">
        <v>166.71005199999999</v>
      </c>
      <c r="AA78" s="15">
        <v>165.95352199999999</v>
      </c>
      <c r="AB78" s="15">
        <v>166.95352199999999</v>
      </c>
      <c r="AC78" s="15">
        <v>168.09728999999999</v>
      </c>
      <c r="AD78" s="15">
        <v>168.432526</v>
      </c>
      <c r="AE78" s="15">
        <v>169.06994599999999</v>
      </c>
      <c r="AF78" s="15">
        <v>170.881699</v>
      </c>
      <c r="AG78" s="15">
        <v>171.25427199999999</v>
      </c>
      <c r="AH78" s="15">
        <v>171.92172199999999</v>
      </c>
      <c r="AI78" s="15">
        <v>172.20568800000001</v>
      </c>
      <c r="AJ78" s="15">
        <v>173.256393</v>
      </c>
      <c r="AK78" s="15">
        <v>174.82086200000001</v>
      </c>
      <c r="AL78" s="15">
        <v>175.771286</v>
      </c>
      <c r="AM78" s="8">
        <v>8.9160000000000003E-3</v>
      </c>
    </row>
    <row r="79" spans="1:39" ht="15" customHeight="1" x14ac:dyDescent="0.25">
      <c r="A79" s="7" t="s">
        <v>893</v>
      </c>
      <c r="B79" s="9" t="s">
        <v>892</v>
      </c>
      <c r="C79" s="15">
        <v>3.2261310000000001</v>
      </c>
      <c r="D79" s="15">
        <v>4.2954629999999998</v>
      </c>
      <c r="E79" s="15">
        <v>4.8681789999999996</v>
      </c>
      <c r="F79" s="15">
        <v>10.645906999999999</v>
      </c>
      <c r="G79" s="15">
        <v>22.554293000000001</v>
      </c>
      <c r="H79" s="15">
        <v>35.813479999999998</v>
      </c>
      <c r="I79" s="15">
        <v>50.499507999999999</v>
      </c>
      <c r="J79" s="15">
        <v>63.035666999999997</v>
      </c>
      <c r="K79" s="15">
        <v>78.033493000000007</v>
      </c>
      <c r="L79" s="15">
        <v>89.873863</v>
      </c>
      <c r="M79" s="15">
        <v>98.898185999999995</v>
      </c>
      <c r="N79" s="15">
        <v>98.738067999999998</v>
      </c>
      <c r="O79" s="15">
        <v>100.214348</v>
      </c>
      <c r="P79" s="15">
        <v>99.214850999999996</v>
      </c>
      <c r="Q79" s="15">
        <v>98.478554000000003</v>
      </c>
      <c r="R79" s="15">
        <v>100.966194</v>
      </c>
      <c r="S79" s="15">
        <v>100.93103000000001</v>
      </c>
      <c r="T79" s="15">
        <v>99.388641000000007</v>
      </c>
      <c r="U79" s="15">
        <v>100.123779</v>
      </c>
      <c r="V79" s="15">
        <v>101.808876</v>
      </c>
      <c r="W79" s="15">
        <v>102.05059799999999</v>
      </c>
      <c r="X79" s="15">
        <v>101.934433</v>
      </c>
      <c r="Y79" s="15">
        <v>102.480194</v>
      </c>
      <c r="Z79" s="15">
        <v>103.082703</v>
      </c>
      <c r="AA79" s="15">
        <v>103.90815000000001</v>
      </c>
      <c r="AB79" s="15">
        <v>105.670357</v>
      </c>
      <c r="AC79" s="15">
        <v>106.403839</v>
      </c>
      <c r="AD79" s="15">
        <v>107.40727200000001</v>
      </c>
      <c r="AE79" s="15">
        <v>108.67137099999999</v>
      </c>
      <c r="AF79" s="15">
        <v>110.304642</v>
      </c>
      <c r="AG79" s="15">
        <v>109.921516</v>
      </c>
      <c r="AH79" s="15">
        <v>110.778046</v>
      </c>
      <c r="AI79" s="15">
        <v>112.815887</v>
      </c>
      <c r="AJ79" s="15">
        <v>113.94884500000001</v>
      </c>
      <c r="AK79" s="15">
        <v>115.37262699999999</v>
      </c>
      <c r="AL79" s="15">
        <v>117.90819500000001</v>
      </c>
      <c r="AM79" s="8">
        <v>0.102325</v>
      </c>
    </row>
    <row r="80" spans="1:39" ht="15" customHeight="1" x14ac:dyDescent="0.2">
      <c r="A80" s="7" t="s">
        <v>891</v>
      </c>
      <c r="B80" s="6" t="s">
        <v>890</v>
      </c>
      <c r="C80" s="34">
        <v>16282.100586</v>
      </c>
      <c r="D80" s="34">
        <v>16425.302734000001</v>
      </c>
      <c r="E80" s="34">
        <v>17053.939452999999</v>
      </c>
      <c r="F80" s="34">
        <v>16912.943359000001</v>
      </c>
      <c r="G80" s="34">
        <v>16318.357421999999</v>
      </c>
      <c r="H80" s="34">
        <v>16269.064453000001</v>
      </c>
      <c r="I80" s="34">
        <v>16539.451172000001</v>
      </c>
      <c r="J80" s="34">
        <v>16400.929688</v>
      </c>
      <c r="K80" s="34">
        <v>16278.500977</v>
      </c>
      <c r="L80" s="34">
        <v>16705.443359000001</v>
      </c>
      <c r="M80" s="34">
        <v>16700.863281000002</v>
      </c>
      <c r="N80" s="34">
        <v>16450.789062</v>
      </c>
      <c r="O80" s="34">
        <v>16568.851562</v>
      </c>
      <c r="P80" s="34">
        <v>16850.166015999999</v>
      </c>
      <c r="Q80" s="34">
        <v>16883.800781000002</v>
      </c>
      <c r="R80" s="34">
        <v>16848.710938</v>
      </c>
      <c r="S80" s="34">
        <v>16914.681640999999</v>
      </c>
      <c r="T80" s="34">
        <v>16980.033202999999</v>
      </c>
      <c r="U80" s="34">
        <v>17086.5</v>
      </c>
      <c r="V80" s="34">
        <v>17338.199218999998</v>
      </c>
      <c r="W80" s="34">
        <v>17404.179688</v>
      </c>
      <c r="X80" s="34">
        <v>17500.832031000002</v>
      </c>
      <c r="Y80" s="34">
        <v>17635.171875</v>
      </c>
      <c r="Z80" s="34">
        <v>17816.125</v>
      </c>
      <c r="AA80" s="34">
        <v>17641.199218999998</v>
      </c>
      <c r="AB80" s="34">
        <v>17664.386718999998</v>
      </c>
      <c r="AC80" s="34">
        <v>17841.273438</v>
      </c>
      <c r="AD80" s="34">
        <v>17845.236327999999</v>
      </c>
      <c r="AE80" s="34">
        <v>17877.271484000001</v>
      </c>
      <c r="AF80" s="34">
        <v>18085.240234000001</v>
      </c>
      <c r="AG80" s="34">
        <v>18276.121093999998</v>
      </c>
      <c r="AH80" s="34">
        <v>18385.279297000001</v>
      </c>
      <c r="AI80" s="34">
        <v>18289.714843999998</v>
      </c>
      <c r="AJ80" s="34">
        <v>18441.753906000002</v>
      </c>
      <c r="AK80" s="34">
        <v>18668.205077999999</v>
      </c>
      <c r="AL80" s="34">
        <v>18679.367188</v>
      </c>
      <c r="AM80" s="33">
        <v>3.7889999999999998E-3</v>
      </c>
    </row>
    <row r="82" spans="1:39" ht="15" customHeight="1" x14ac:dyDescent="0.25">
      <c r="A82" s="7" t="s">
        <v>889</v>
      </c>
      <c r="B82" s="9" t="s">
        <v>888</v>
      </c>
      <c r="C82" s="15">
        <v>677.61224400000003</v>
      </c>
      <c r="D82" s="15">
        <v>796.24475099999995</v>
      </c>
      <c r="E82" s="15">
        <v>839.97985800000004</v>
      </c>
      <c r="F82" s="15">
        <v>915.14502000000005</v>
      </c>
      <c r="G82" s="15">
        <v>1149.261841</v>
      </c>
      <c r="H82" s="15">
        <v>1373.4304199999999</v>
      </c>
      <c r="I82" s="15">
        <v>1926.9506839999999</v>
      </c>
      <c r="J82" s="15">
        <v>2175.26001</v>
      </c>
      <c r="K82" s="15">
        <v>2427.491211</v>
      </c>
      <c r="L82" s="15">
        <v>2857.138672</v>
      </c>
      <c r="M82" s="15">
        <v>3105.5913089999999</v>
      </c>
      <c r="N82" s="15">
        <v>3043.672607</v>
      </c>
      <c r="O82" s="15">
        <v>3066.7062989999999</v>
      </c>
      <c r="P82" s="15">
        <v>3120.6289059999999</v>
      </c>
      <c r="Q82" s="15">
        <v>3121.9448240000002</v>
      </c>
      <c r="R82" s="15">
        <v>3095.2609859999998</v>
      </c>
      <c r="S82" s="15">
        <v>3099.453857</v>
      </c>
      <c r="T82" s="15">
        <v>3107.7551269999999</v>
      </c>
      <c r="U82" s="15">
        <v>3120.015625</v>
      </c>
      <c r="V82" s="15">
        <v>3151.90625</v>
      </c>
      <c r="W82" s="15">
        <v>3158.76001</v>
      </c>
      <c r="X82" s="15">
        <v>3176.9704590000001</v>
      </c>
      <c r="Y82" s="15">
        <v>3207.431885</v>
      </c>
      <c r="Z82" s="15">
        <v>3247.1232909999999</v>
      </c>
      <c r="AA82" s="15">
        <v>3211.9101559999999</v>
      </c>
      <c r="AB82" s="15">
        <v>3207.3671880000002</v>
      </c>
      <c r="AC82" s="15">
        <v>3235.4670409999999</v>
      </c>
      <c r="AD82" s="15">
        <v>3232.78125</v>
      </c>
      <c r="AE82" s="15">
        <v>3234.796875</v>
      </c>
      <c r="AF82" s="15">
        <v>3270.7639159999999</v>
      </c>
      <c r="AG82" s="15">
        <v>3309.5778810000002</v>
      </c>
      <c r="AH82" s="15">
        <v>3329.744385</v>
      </c>
      <c r="AI82" s="15">
        <v>3307.344971</v>
      </c>
      <c r="AJ82" s="15">
        <v>3338.2116700000001</v>
      </c>
      <c r="AK82" s="15">
        <v>3380.6176759999998</v>
      </c>
      <c r="AL82" s="15">
        <v>3373.967529</v>
      </c>
      <c r="AM82" s="8">
        <v>4.3382999999999998E-2</v>
      </c>
    </row>
    <row r="83" spans="1:39" ht="15" customHeight="1" x14ac:dyDescent="0.25">
      <c r="A83" s="7" t="s">
        <v>887</v>
      </c>
      <c r="B83" s="9" t="s">
        <v>886</v>
      </c>
      <c r="C83" s="15">
        <v>13.209759999999999</v>
      </c>
      <c r="D83" s="15">
        <v>7.176895</v>
      </c>
      <c r="E83" s="15">
        <v>9.3536990000000007</v>
      </c>
      <c r="F83" s="15">
        <v>10.479889</v>
      </c>
      <c r="G83" s="15">
        <v>15.469117000000001</v>
      </c>
      <c r="H83" s="15">
        <v>21.573153000000001</v>
      </c>
      <c r="I83" s="15">
        <v>34.322605000000003</v>
      </c>
      <c r="J83" s="15">
        <v>44.664893999999997</v>
      </c>
      <c r="K83" s="15">
        <v>54.838389999999997</v>
      </c>
      <c r="L83" s="15">
        <v>69.999618999999996</v>
      </c>
      <c r="M83" s="15">
        <v>79.611785999999995</v>
      </c>
      <c r="N83" s="15">
        <v>81.571724000000003</v>
      </c>
      <c r="O83" s="15">
        <v>85.867087999999995</v>
      </c>
      <c r="P83" s="15">
        <v>91.373847999999995</v>
      </c>
      <c r="Q83" s="15">
        <v>94.275176999999999</v>
      </c>
      <c r="R83" s="15">
        <v>95.716239999999999</v>
      </c>
      <c r="S83" s="15">
        <v>96.085166999999998</v>
      </c>
      <c r="T83" s="15">
        <v>96.373588999999996</v>
      </c>
      <c r="U83" s="15">
        <v>96.575667999999993</v>
      </c>
      <c r="V83" s="15">
        <v>99.042548999999994</v>
      </c>
      <c r="W83" s="15">
        <v>99.268112000000002</v>
      </c>
      <c r="X83" s="15">
        <v>100.18750799999999</v>
      </c>
      <c r="Y83" s="15">
        <v>101.833382</v>
      </c>
      <c r="Z83" s="15">
        <v>103.595184</v>
      </c>
      <c r="AA83" s="15">
        <v>102.909744</v>
      </c>
      <c r="AB83" s="15">
        <v>103.563934</v>
      </c>
      <c r="AC83" s="15">
        <v>105.83425099999999</v>
      </c>
      <c r="AD83" s="15">
        <v>106.605782</v>
      </c>
      <c r="AE83" s="15">
        <v>107.54331999999999</v>
      </c>
      <c r="AF83" s="15">
        <v>109.662109</v>
      </c>
      <c r="AG83" s="15">
        <v>110.78836800000001</v>
      </c>
      <c r="AH83" s="15">
        <v>110.482719</v>
      </c>
      <c r="AI83" s="15">
        <v>108.39260899999999</v>
      </c>
      <c r="AJ83" s="15">
        <v>108.98841899999999</v>
      </c>
      <c r="AK83" s="15">
        <v>109.149742</v>
      </c>
      <c r="AL83" s="15">
        <v>110.010147</v>
      </c>
      <c r="AM83" s="8">
        <v>8.3596000000000004E-2</v>
      </c>
    </row>
    <row r="85" spans="1:39" ht="15" customHeight="1" x14ac:dyDescent="0.2">
      <c r="A85" s="7" t="s">
        <v>885</v>
      </c>
      <c r="B85" s="6" t="s">
        <v>884</v>
      </c>
      <c r="C85" s="34">
        <v>3588.9794919999999</v>
      </c>
      <c r="D85" s="34">
        <v>3686.8984380000002</v>
      </c>
      <c r="E85" s="34">
        <v>3927.9736330000001</v>
      </c>
      <c r="F85" s="34">
        <v>4135.9628910000001</v>
      </c>
      <c r="G85" s="34">
        <v>4474.4169920000004</v>
      </c>
      <c r="H85" s="34">
        <v>4871.7060549999997</v>
      </c>
      <c r="I85" s="34">
        <v>5713.5029299999997</v>
      </c>
      <c r="J85" s="34">
        <v>6144.5869140000004</v>
      </c>
      <c r="K85" s="34">
        <v>6562.7236329999996</v>
      </c>
      <c r="L85" s="34">
        <v>7234.8701170000004</v>
      </c>
      <c r="M85" s="34">
        <v>7653.794922</v>
      </c>
      <c r="N85" s="34">
        <v>7578.716797</v>
      </c>
      <c r="O85" s="34">
        <v>7673.716797</v>
      </c>
      <c r="P85" s="34">
        <v>7798.8496089999999</v>
      </c>
      <c r="Q85" s="34">
        <v>7820.8037109999996</v>
      </c>
      <c r="R85" s="34">
        <v>7858.9736329999996</v>
      </c>
      <c r="S85" s="34">
        <v>7906.7597660000001</v>
      </c>
      <c r="T85" s="34">
        <v>7940.1201170000004</v>
      </c>
      <c r="U85" s="34">
        <v>8019.6777339999999</v>
      </c>
      <c r="V85" s="34">
        <v>8181.6005859999996</v>
      </c>
      <c r="W85" s="34">
        <v>8239.9892579999996</v>
      </c>
      <c r="X85" s="34">
        <v>8282.8408199999994</v>
      </c>
      <c r="Y85" s="34">
        <v>8345.0625</v>
      </c>
      <c r="Z85" s="34">
        <v>8417.9179690000001</v>
      </c>
      <c r="AA85" s="34">
        <v>8350.5566409999992</v>
      </c>
      <c r="AB85" s="34">
        <v>8383.6572269999997</v>
      </c>
      <c r="AC85" s="34">
        <v>8471.2841800000006</v>
      </c>
      <c r="AD85" s="34">
        <v>8484.34375</v>
      </c>
      <c r="AE85" s="34">
        <v>8510.8476559999999</v>
      </c>
      <c r="AF85" s="34">
        <v>8615.4023440000001</v>
      </c>
      <c r="AG85" s="34">
        <v>8693.3369139999995</v>
      </c>
      <c r="AH85" s="34">
        <v>8744.6728519999997</v>
      </c>
      <c r="AI85" s="34">
        <v>8715.9648440000001</v>
      </c>
      <c r="AJ85" s="34">
        <v>8785.3740230000003</v>
      </c>
      <c r="AK85" s="34">
        <v>8887.2412110000005</v>
      </c>
      <c r="AL85" s="34">
        <v>8914.4287110000005</v>
      </c>
      <c r="AM85" s="33">
        <v>2.6307000000000001E-2</v>
      </c>
    </row>
    <row r="86" spans="1:39" ht="15" customHeight="1" thickBot="1" x14ac:dyDescent="0.25"/>
    <row r="87" spans="1:39" ht="15" customHeight="1" x14ac:dyDescent="0.2">
      <c r="B87" s="32" t="s">
        <v>883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</row>
    <row r="88" spans="1:39" ht="15" customHeight="1" x14ac:dyDescent="0.2">
      <c r="B88" s="5" t="s">
        <v>882</v>
      </c>
    </row>
    <row r="89" spans="1:39" ht="15" customHeight="1" x14ac:dyDescent="0.2">
      <c r="B89" s="5" t="s">
        <v>881</v>
      </c>
    </row>
    <row r="90" spans="1:39" ht="15" customHeight="1" x14ac:dyDescent="0.2">
      <c r="B90" s="5" t="s">
        <v>880</v>
      </c>
    </row>
    <row r="91" spans="1:39" ht="15" customHeight="1" x14ac:dyDescent="0.2">
      <c r="B91" s="5" t="s">
        <v>879</v>
      </c>
    </row>
    <row r="92" spans="1:39" ht="15" customHeight="1" x14ac:dyDescent="0.2">
      <c r="B92" s="5" t="s">
        <v>878</v>
      </c>
    </row>
    <row r="93" spans="1:39" ht="15" customHeight="1" x14ac:dyDescent="0.2">
      <c r="B93" s="5" t="s">
        <v>877</v>
      </c>
    </row>
    <row r="94" spans="1:39" ht="15" customHeight="1" x14ac:dyDescent="0.2">
      <c r="B94" s="5" t="s">
        <v>876</v>
      </c>
    </row>
    <row r="95" spans="1:39" ht="15" customHeight="1" x14ac:dyDescent="0.2">
      <c r="B95" s="5" t="s">
        <v>875</v>
      </c>
    </row>
    <row r="96" spans="1:39" ht="15" customHeight="1" x14ac:dyDescent="0.2">
      <c r="B96" s="5" t="s">
        <v>874</v>
      </c>
    </row>
    <row r="97" spans="2:2" ht="15" customHeight="1" x14ac:dyDescent="0.2">
      <c r="B97" s="5" t="s">
        <v>873</v>
      </c>
    </row>
  </sheetData>
  <mergeCells count="1">
    <mergeCell ref="B87:AM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F4" sqref="F4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B4*('BNVP-LDVs-psgr'!B2/'BNVP-LDVs-psgr'!B4)</f>
        <v>11244.326209988347</v>
      </c>
      <c r="C2" s="16">
        <f>C4*('BNVP-LDVs-psgr'!C2/'BNVP-LDVs-psgr'!C4)</f>
        <v>10908.562831029083</v>
      </c>
      <c r="D2" s="16">
        <f>D4*('BNVP-LDVs-psgr'!D2/'BNVP-LDVs-psgr'!D4)</f>
        <v>10526.305757659351</v>
      </c>
      <c r="E2" s="16">
        <f>E4*('BNVP-LDVs-psgr'!E2/'BNVP-LDVs-psgr'!E4)</f>
        <v>10251.918495121663</v>
      </c>
      <c r="F2" s="16">
        <f>F4*('BNVP-LDVs-psgr'!F2/'BNVP-LDVs-psgr'!F4)</f>
        <v>10022.959328362174</v>
      </c>
      <c r="G2" s="16">
        <f>G4*('BNVP-LDVs-psgr'!G2/'BNVP-LDVs-psgr'!G4)</f>
        <v>9817.5721164586339</v>
      </c>
      <c r="H2" s="16">
        <f>H4*('BNVP-LDVs-psgr'!H2/'BNVP-LDVs-psgr'!H4)</f>
        <v>9637.0247985327951</v>
      </c>
      <c r="I2" s="16">
        <f>I4*('BNVP-LDVs-psgr'!I2/'BNVP-LDVs-psgr'!I4)</f>
        <v>9443.13100880395</v>
      </c>
      <c r="J2" s="16">
        <f>J4*('BNVP-LDVs-psgr'!J2/'BNVP-LDVs-psgr'!J4)</f>
        <v>9269.7862115863973</v>
      </c>
      <c r="K2" s="16">
        <f>K4*('BNVP-LDVs-psgr'!K2/'BNVP-LDVs-psgr'!K4)</f>
        <v>9076.2747580547148</v>
      </c>
      <c r="L2" s="16">
        <f>L4*('BNVP-LDVs-psgr'!L2/'BNVP-LDVs-psgr'!L4)</f>
        <v>9007.8112648559163</v>
      </c>
      <c r="M2" s="16">
        <f>M4*('BNVP-LDVs-psgr'!M2/'BNVP-LDVs-psgr'!M4)</f>
        <v>8952.2044253685272</v>
      </c>
      <c r="N2" s="16">
        <f>N4*('BNVP-LDVs-psgr'!N2/'BNVP-LDVs-psgr'!N4)</f>
        <v>8897.3407987228184</v>
      </c>
      <c r="O2" s="16">
        <f>O4*('BNVP-LDVs-psgr'!O2/'BNVP-LDVs-psgr'!O4)</f>
        <v>8849.2979071219015</v>
      </c>
      <c r="P2" s="16">
        <f>P4*('BNVP-LDVs-psgr'!P2/'BNVP-LDVs-psgr'!P4)</f>
        <v>8806.6054104417562</v>
      </c>
      <c r="Q2" s="16">
        <f>Q4*('BNVP-LDVs-psgr'!Q2/'BNVP-LDVs-psgr'!Q4)</f>
        <v>8773.3790264324707</v>
      </c>
      <c r="R2" s="16">
        <f>R4*('BNVP-LDVs-psgr'!R2/'BNVP-LDVs-psgr'!R4)</f>
        <v>8746.6193757027013</v>
      </c>
      <c r="S2" s="16">
        <f>S4*('BNVP-LDVs-psgr'!S2/'BNVP-LDVs-psgr'!S4)</f>
        <v>8715.1678220668564</v>
      </c>
      <c r="T2" s="16">
        <f>T4*('BNVP-LDVs-psgr'!T2/'BNVP-LDVs-psgr'!T4)</f>
        <v>8688.3231732739587</v>
      </c>
      <c r="U2" s="16">
        <f>U4*('BNVP-LDVs-psgr'!U2/'BNVP-LDVs-psgr'!U4)</f>
        <v>8663.2729432050473</v>
      </c>
      <c r="V2" s="16">
        <f>V4*('BNVP-LDVs-psgr'!V2/'BNVP-LDVs-psgr'!V4)</f>
        <v>8644.6605512279257</v>
      </c>
      <c r="W2" s="16">
        <f>W4*('BNVP-LDVs-psgr'!W2/'BNVP-LDVs-psgr'!W4)</f>
        <v>8622.7660857983155</v>
      </c>
      <c r="X2" s="16">
        <f>X4*('BNVP-LDVs-psgr'!X2/'BNVP-LDVs-psgr'!X4)</f>
        <v>8602.0275729861805</v>
      </c>
      <c r="Y2" s="16">
        <f>Y4*('BNVP-LDVs-psgr'!Y2/'BNVP-LDVs-psgr'!Y4)</f>
        <v>8584.7533416794304</v>
      </c>
      <c r="Z2" s="16">
        <f>Z4*('BNVP-LDVs-psgr'!Z2/'BNVP-LDVs-psgr'!Z4)</f>
        <v>8569.6586132333578</v>
      </c>
      <c r="AA2" s="16">
        <f>AA4*('BNVP-LDVs-psgr'!AA2/'BNVP-LDVs-psgr'!AA4)</f>
        <v>8565.4527930931363</v>
      </c>
      <c r="AB2" s="16">
        <f>AB4*('BNVP-LDVs-psgr'!AB2/'BNVP-LDVs-psgr'!AB4)</f>
        <v>8560.0372873352826</v>
      </c>
      <c r="AC2" s="16">
        <f>AC4*('BNVP-LDVs-psgr'!AC2/'BNVP-LDVs-psgr'!AC4)</f>
        <v>8554.0854945616793</v>
      </c>
      <c r="AD2" s="16">
        <f>AD4*('BNVP-LDVs-psgr'!AD2/'BNVP-LDVs-psgr'!AD4)</f>
        <v>8549.1262210423229</v>
      </c>
      <c r="AE2" s="16">
        <f>AE4*('BNVP-LDVs-psgr'!AE2/'BNVP-LDVs-psgr'!AE4)</f>
        <v>8544.9916797379392</v>
      </c>
      <c r="AF2" s="16">
        <f>AF4*('BNVP-LDVs-psgr'!AF2/'BNVP-LDVs-psgr'!AF4)</f>
        <v>8539.8712984676586</v>
      </c>
      <c r="AG2" s="16">
        <f>AG4*('BNVP-LDVs-psgr'!AG2/'BNVP-LDVs-psgr'!AG4)</f>
        <v>8534.1943210191967</v>
      </c>
      <c r="AH2" s="16">
        <f>AH4*('BNVP-LDVs-psgr'!AH2/'BNVP-LDVs-psgr'!AH4)</f>
        <v>8527.4556961445596</v>
      </c>
      <c r="AI2" s="16">
        <f>AI4*('BNVP-LDVs-psgr'!AI2/'BNVP-LDVs-psgr'!AI4)</f>
        <v>8522.8929122062345</v>
      </c>
      <c r="AJ2" s="16">
        <f>AJ4*('BNVP-LDVs-psgr'!AJ2/'BNVP-LDVs-psgr'!AJ4)</f>
        <v>8520.2341525559204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 s="25">
        <f>AVERAGE(Motorbikes!C3:C12)</f>
        <v>8980</v>
      </c>
      <c r="C4">
        <f>$B4</f>
        <v>8980</v>
      </c>
      <c r="D4">
        <f t="shared" ref="D4:AJ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"/>
    <row r="3" spans="1:39" ht="15" customHeight="1" x14ac:dyDescent="0.2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25">
      <c r="A10" s="7" t="s">
        <v>1123</v>
      </c>
      <c r="B10" s="13" t="s">
        <v>1122</v>
      </c>
    </row>
    <row r="11" spans="1:39" ht="15" customHeight="1" x14ac:dyDescent="0.2">
      <c r="B11" s="12" t="s">
        <v>15</v>
      </c>
    </row>
    <row r="12" spans="1:39" ht="15" customHeight="1" x14ac:dyDescent="0.2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25">
      <c r="B13" s="10" t="s">
        <v>1121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"/>
    <row r="15" spans="1:39" ht="15" customHeight="1" x14ac:dyDescent="0.2">
      <c r="B15" s="6" t="s">
        <v>1120</v>
      </c>
    </row>
    <row r="16" spans="1:39" ht="15" customHeight="1" x14ac:dyDescent="0.2">
      <c r="B16" s="6" t="s">
        <v>1064</v>
      </c>
    </row>
    <row r="17" spans="1:39" ht="15" customHeight="1" x14ac:dyDescent="0.2">
      <c r="B17" s="6" t="s">
        <v>1119</v>
      </c>
    </row>
    <row r="18" spans="1:39" ht="15" customHeight="1" x14ac:dyDescent="0.25">
      <c r="A18" s="7" t="s">
        <v>1118</v>
      </c>
      <c r="B18" s="9" t="s">
        <v>1091</v>
      </c>
      <c r="C18" s="15">
        <v>36.202274000000003</v>
      </c>
      <c r="D18" s="15">
        <v>36.47287</v>
      </c>
      <c r="E18" s="15">
        <v>37.044246999999999</v>
      </c>
      <c r="F18" s="15">
        <v>37.745060000000002</v>
      </c>
      <c r="G18" s="15">
        <v>39.152782000000002</v>
      </c>
      <c r="H18" s="15">
        <v>40.643943999999998</v>
      </c>
      <c r="I18" s="15">
        <v>42.240546999999999</v>
      </c>
      <c r="J18" s="15">
        <v>43.921126999999998</v>
      </c>
      <c r="K18" s="15">
        <v>45.685890000000001</v>
      </c>
      <c r="L18" s="15">
        <v>46.971657</v>
      </c>
      <c r="M18" s="15">
        <v>49.636806</v>
      </c>
      <c r="N18" s="15">
        <v>49.790168999999999</v>
      </c>
      <c r="O18" s="15">
        <v>50.033141999999998</v>
      </c>
      <c r="P18" s="15">
        <v>50.118355000000001</v>
      </c>
      <c r="Q18" s="15">
        <v>50.219890999999997</v>
      </c>
      <c r="R18" s="15">
        <v>50.290638000000001</v>
      </c>
      <c r="S18" s="15">
        <v>50.265025999999999</v>
      </c>
      <c r="T18" s="15">
        <v>50.141044999999998</v>
      </c>
      <c r="U18" s="15">
        <v>50.117415999999999</v>
      </c>
      <c r="V18" s="15">
        <v>50.100563000000001</v>
      </c>
      <c r="W18" s="15">
        <v>50.086536000000002</v>
      </c>
      <c r="X18" s="15">
        <v>50.074570000000001</v>
      </c>
      <c r="Y18" s="15">
        <v>50.053393999999997</v>
      </c>
      <c r="Z18" s="15">
        <v>50.023277</v>
      </c>
      <c r="AA18" s="15">
        <v>50.011299000000001</v>
      </c>
      <c r="AB18" s="15">
        <v>49.983116000000003</v>
      </c>
      <c r="AC18" s="15">
        <v>49.965083999999997</v>
      </c>
      <c r="AD18" s="15">
        <v>49.943030999999998</v>
      </c>
      <c r="AE18" s="15">
        <v>49.920985999999999</v>
      </c>
      <c r="AF18" s="15">
        <v>49.889194000000003</v>
      </c>
      <c r="AG18" s="15">
        <v>49.863312000000001</v>
      </c>
      <c r="AH18" s="15">
        <v>49.839516000000003</v>
      </c>
      <c r="AI18" s="15">
        <v>49.812550000000002</v>
      </c>
      <c r="AJ18" s="15">
        <v>49.783999999999999</v>
      </c>
      <c r="AK18" s="15">
        <v>49.760795999999999</v>
      </c>
      <c r="AL18" s="15">
        <v>49.745922</v>
      </c>
      <c r="AM18" s="8">
        <v>9.1699999999999993E-3</v>
      </c>
    </row>
    <row r="19" spans="1:39" ht="15" customHeight="1" x14ac:dyDescent="0.25">
      <c r="A19" s="7" t="s">
        <v>1117</v>
      </c>
      <c r="B19" s="9" t="s">
        <v>1089</v>
      </c>
      <c r="C19" s="15">
        <v>34.398453000000003</v>
      </c>
      <c r="D19" s="15">
        <v>33.936584000000003</v>
      </c>
      <c r="E19" s="15">
        <v>34.520992</v>
      </c>
      <c r="F19" s="15">
        <v>35.339953999999999</v>
      </c>
      <c r="G19" s="15">
        <v>37.114468000000002</v>
      </c>
      <c r="H19" s="15">
        <v>38.205635000000001</v>
      </c>
      <c r="I19" s="15">
        <v>39.691574000000003</v>
      </c>
      <c r="J19" s="15">
        <v>41.552337999999999</v>
      </c>
      <c r="K19" s="15">
        <v>43.763061999999998</v>
      </c>
      <c r="L19" s="15">
        <v>45.161724</v>
      </c>
      <c r="M19" s="15">
        <v>47.464993</v>
      </c>
      <c r="N19" s="15">
        <v>47.503627999999999</v>
      </c>
      <c r="O19" s="15">
        <v>47.518172999999997</v>
      </c>
      <c r="P19" s="15">
        <v>47.436317000000003</v>
      </c>
      <c r="Q19" s="15">
        <v>47.325096000000002</v>
      </c>
      <c r="R19" s="15">
        <v>47.236499999999999</v>
      </c>
      <c r="S19" s="15">
        <v>47.169510000000002</v>
      </c>
      <c r="T19" s="15">
        <v>47.105854000000001</v>
      </c>
      <c r="U19" s="15">
        <v>47.017155000000002</v>
      </c>
      <c r="V19" s="15">
        <v>46.941032</v>
      </c>
      <c r="W19" s="15">
        <v>46.864403000000003</v>
      </c>
      <c r="X19" s="15">
        <v>46.805419999999998</v>
      </c>
      <c r="Y19" s="15">
        <v>46.727874999999997</v>
      </c>
      <c r="Z19" s="15">
        <v>46.647320000000001</v>
      </c>
      <c r="AA19" s="15">
        <v>46.589503999999998</v>
      </c>
      <c r="AB19" s="15">
        <v>46.523792</v>
      </c>
      <c r="AC19" s="15">
        <v>46.463791000000001</v>
      </c>
      <c r="AD19" s="15">
        <v>46.397480000000002</v>
      </c>
      <c r="AE19" s="15">
        <v>46.332756000000003</v>
      </c>
      <c r="AF19" s="15">
        <v>46.264026999999999</v>
      </c>
      <c r="AG19" s="15">
        <v>46.200122999999998</v>
      </c>
      <c r="AH19" s="15">
        <v>46.138415999999999</v>
      </c>
      <c r="AI19" s="15">
        <v>46.080067</v>
      </c>
      <c r="AJ19" s="15">
        <v>46.019081</v>
      </c>
      <c r="AK19" s="15">
        <v>45.964787000000001</v>
      </c>
      <c r="AL19" s="15">
        <v>45.9221</v>
      </c>
      <c r="AM19" s="8">
        <v>8.9350000000000002E-3</v>
      </c>
    </row>
    <row r="20" spans="1:39" ht="15" customHeight="1" x14ac:dyDescent="0.25">
      <c r="A20" s="7" t="s">
        <v>1116</v>
      </c>
      <c r="B20" s="9" t="s">
        <v>1087</v>
      </c>
      <c r="C20" s="15">
        <v>39.188991999999999</v>
      </c>
      <c r="D20" s="15">
        <v>38.848998999999999</v>
      </c>
      <c r="E20" s="15">
        <v>39.386684000000002</v>
      </c>
      <c r="F20" s="15">
        <v>39.767941</v>
      </c>
      <c r="G20" s="15">
        <v>40.598038000000003</v>
      </c>
      <c r="H20" s="15">
        <v>42.093013999999997</v>
      </c>
      <c r="I20" s="15">
        <v>42.986697999999997</v>
      </c>
      <c r="J20" s="15">
        <v>44.398494999999997</v>
      </c>
      <c r="K20" s="15">
        <v>45.920623999999997</v>
      </c>
      <c r="L20" s="15">
        <v>46.640754999999999</v>
      </c>
      <c r="M20" s="15">
        <v>49.322871999999997</v>
      </c>
      <c r="N20" s="15">
        <v>49.447566999999999</v>
      </c>
      <c r="O20" s="15">
        <v>49.550525999999998</v>
      </c>
      <c r="P20" s="15">
        <v>49.495907000000003</v>
      </c>
      <c r="Q20" s="15">
        <v>49.468853000000003</v>
      </c>
      <c r="R20" s="15">
        <v>49.396278000000002</v>
      </c>
      <c r="S20" s="15">
        <v>49.314411</v>
      </c>
      <c r="T20" s="15">
        <v>49.235840000000003</v>
      </c>
      <c r="U20" s="15">
        <v>49.128307</v>
      </c>
      <c r="V20" s="15">
        <v>49.036586999999997</v>
      </c>
      <c r="W20" s="15">
        <v>48.944026999999998</v>
      </c>
      <c r="X20" s="15">
        <v>48.873221999999998</v>
      </c>
      <c r="Y20" s="15">
        <v>48.780890999999997</v>
      </c>
      <c r="Z20" s="15">
        <v>48.685901999999999</v>
      </c>
      <c r="AA20" s="15">
        <v>48.621864000000002</v>
      </c>
      <c r="AB20" s="15">
        <v>48.546474000000003</v>
      </c>
      <c r="AC20" s="15">
        <v>48.479244000000001</v>
      </c>
      <c r="AD20" s="15">
        <v>48.404209000000002</v>
      </c>
      <c r="AE20" s="15">
        <v>48.330371999999997</v>
      </c>
      <c r="AF20" s="15">
        <v>48.250636999999998</v>
      </c>
      <c r="AG20" s="15">
        <v>48.177436999999998</v>
      </c>
      <c r="AH20" s="15">
        <v>48.106655000000003</v>
      </c>
      <c r="AI20" s="15">
        <v>48.038764999999998</v>
      </c>
      <c r="AJ20" s="15">
        <v>47.968268999999999</v>
      </c>
      <c r="AK20" s="15">
        <v>47.905631999999997</v>
      </c>
      <c r="AL20" s="15">
        <v>47.856819000000002</v>
      </c>
      <c r="AM20" s="8">
        <v>6.1520000000000004E-3</v>
      </c>
    </row>
    <row r="21" spans="1:39" ht="15" customHeight="1" x14ac:dyDescent="0.25">
      <c r="A21" s="7" t="s">
        <v>1115</v>
      </c>
      <c r="B21" s="9" t="s">
        <v>1085</v>
      </c>
      <c r="C21" s="15">
        <v>37.783638000000003</v>
      </c>
      <c r="D21" s="15">
        <v>37.899261000000003</v>
      </c>
      <c r="E21" s="15">
        <v>38.476978000000003</v>
      </c>
      <c r="F21" s="15">
        <v>38.975425999999999</v>
      </c>
      <c r="G21" s="15">
        <v>40.118201999999997</v>
      </c>
      <c r="H21" s="15">
        <v>41.664619000000002</v>
      </c>
      <c r="I21" s="15">
        <v>42.598557</v>
      </c>
      <c r="J21" s="15">
        <v>43.947380000000003</v>
      </c>
      <c r="K21" s="15">
        <v>45.506118999999998</v>
      </c>
      <c r="L21" s="15">
        <v>46.344898000000001</v>
      </c>
      <c r="M21" s="15">
        <v>49.352665000000002</v>
      </c>
      <c r="N21" s="15">
        <v>49.50629</v>
      </c>
      <c r="O21" s="15">
        <v>49.601844999999997</v>
      </c>
      <c r="P21" s="15">
        <v>49.525494000000002</v>
      </c>
      <c r="Q21" s="15">
        <v>49.499881999999999</v>
      </c>
      <c r="R21" s="15">
        <v>49.423267000000003</v>
      </c>
      <c r="S21" s="15">
        <v>49.344890999999997</v>
      </c>
      <c r="T21" s="15">
        <v>49.270020000000002</v>
      </c>
      <c r="U21" s="15">
        <v>49.168712999999997</v>
      </c>
      <c r="V21" s="15">
        <v>49.082512000000001</v>
      </c>
      <c r="W21" s="15">
        <v>48.996147000000001</v>
      </c>
      <c r="X21" s="15">
        <v>48.930134000000002</v>
      </c>
      <c r="Y21" s="15">
        <v>48.844386999999998</v>
      </c>
      <c r="Z21" s="15">
        <v>48.756031</v>
      </c>
      <c r="AA21" s="15">
        <v>48.695438000000003</v>
      </c>
      <c r="AB21" s="15">
        <v>48.625453999999998</v>
      </c>
      <c r="AC21" s="15">
        <v>48.563637</v>
      </c>
      <c r="AD21" s="15">
        <v>48.494644000000001</v>
      </c>
      <c r="AE21" s="15">
        <v>48.426743000000002</v>
      </c>
      <c r="AF21" s="15">
        <v>48.352848000000002</v>
      </c>
      <c r="AG21" s="15">
        <v>48.285407999999997</v>
      </c>
      <c r="AH21" s="15">
        <v>48.220184000000003</v>
      </c>
      <c r="AI21" s="15">
        <v>48.157310000000003</v>
      </c>
      <c r="AJ21" s="15">
        <v>48.091900000000003</v>
      </c>
      <c r="AK21" s="15">
        <v>48.033985000000001</v>
      </c>
      <c r="AL21" s="15">
        <v>47.989024999999998</v>
      </c>
      <c r="AM21" s="8">
        <v>6.966E-3</v>
      </c>
    </row>
    <row r="22" spans="1:39" ht="15" customHeight="1" x14ac:dyDescent="0.25">
      <c r="A22" s="7" t="s">
        <v>1114</v>
      </c>
      <c r="B22" s="9" t="s">
        <v>1083</v>
      </c>
      <c r="C22" s="15">
        <v>29.247237999999999</v>
      </c>
      <c r="D22" s="15">
        <v>29.605179</v>
      </c>
      <c r="E22" s="15">
        <v>30.272949000000001</v>
      </c>
      <c r="F22" s="15">
        <v>30.935061000000001</v>
      </c>
      <c r="G22" s="15">
        <v>32.310547</v>
      </c>
      <c r="H22" s="15">
        <v>33.474967999999997</v>
      </c>
      <c r="I22" s="15">
        <v>35.319721000000001</v>
      </c>
      <c r="J22" s="15">
        <v>37.436363</v>
      </c>
      <c r="K22" s="15">
        <v>39.524273000000001</v>
      </c>
      <c r="L22" s="15">
        <v>40.882041999999998</v>
      </c>
      <c r="M22" s="15">
        <v>43.928440000000002</v>
      </c>
      <c r="N22" s="15">
        <v>44.060302999999998</v>
      </c>
      <c r="O22" s="15">
        <v>44.172649</v>
      </c>
      <c r="P22" s="15">
        <v>44.188896</v>
      </c>
      <c r="Q22" s="15">
        <v>44.110084999999998</v>
      </c>
      <c r="R22" s="15">
        <v>44.045527999999997</v>
      </c>
      <c r="S22" s="15">
        <v>43.988807999999999</v>
      </c>
      <c r="T22" s="15">
        <v>43.935851999999997</v>
      </c>
      <c r="U22" s="15">
        <v>43.874336</v>
      </c>
      <c r="V22" s="15">
        <v>43.833663999999999</v>
      </c>
      <c r="W22" s="15">
        <v>43.797829</v>
      </c>
      <c r="X22" s="15">
        <v>43.767136000000001</v>
      </c>
      <c r="Y22" s="15">
        <v>43.720291000000003</v>
      </c>
      <c r="Z22" s="15">
        <v>43.659962</v>
      </c>
      <c r="AA22" s="15">
        <v>43.629623000000002</v>
      </c>
      <c r="AB22" s="15">
        <v>43.577548999999998</v>
      </c>
      <c r="AC22" s="15">
        <v>43.541325000000001</v>
      </c>
      <c r="AD22" s="15">
        <v>43.497849000000002</v>
      </c>
      <c r="AE22" s="15">
        <v>43.454514000000003</v>
      </c>
      <c r="AF22" s="15">
        <v>43.397708999999999</v>
      </c>
      <c r="AG22" s="15">
        <v>43.350422000000002</v>
      </c>
      <c r="AH22" s="15">
        <v>43.30518</v>
      </c>
      <c r="AI22" s="15">
        <v>43.257075999999998</v>
      </c>
      <c r="AJ22" s="15">
        <v>43.208672</v>
      </c>
      <c r="AK22" s="15">
        <v>43.167641000000003</v>
      </c>
      <c r="AL22" s="15">
        <v>43.138947000000002</v>
      </c>
      <c r="AM22" s="8">
        <v>1.1134E-2</v>
      </c>
    </row>
    <row r="23" spans="1:39" ht="15" customHeight="1" x14ac:dyDescent="0.25">
      <c r="A23" s="7" t="s">
        <v>1113</v>
      </c>
      <c r="B23" s="9" t="s">
        <v>1081</v>
      </c>
      <c r="C23" s="15">
        <v>28.657793000000002</v>
      </c>
      <c r="D23" s="15">
        <v>29.066859999999998</v>
      </c>
      <c r="E23" s="15">
        <v>29.698702000000001</v>
      </c>
      <c r="F23" s="15">
        <v>30.340672000000001</v>
      </c>
      <c r="G23" s="15">
        <v>31.582782999999999</v>
      </c>
      <c r="H23" s="15">
        <v>32.765414999999997</v>
      </c>
      <c r="I23" s="15">
        <v>34.157550999999998</v>
      </c>
      <c r="J23" s="15">
        <v>35.963425000000001</v>
      </c>
      <c r="K23" s="15">
        <v>37.962024999999997</v>
      </c>
      <c r="L23" s="15">
        <v>39.569588000000003</v>
      </c>
      <c r="M23" s="15">
        <v>41.549281999999998</v>
      </c>
      <c r="N23" s="15">
        <v>41.695872999999999</v>
      </c>
      <c r="O23" s="15">
        <v>41.892071000000001</v>
      </c>
      <c r="P23" s="15">
        <v>41.913048000000003</v>
      </c>
      <c r="Q23" s="15">
        <v>41.850318999999999</v>
      </c>
      <c r="R23" s="15">
        <v>41.790393999999999</v>
      </c>
      <c r="S23" s="15">
        <v>41.763134000000001</v>
      </c>
      <c r="T23" s="15">
        <v>41.743847000000002</v>
      </c>
      <c r="U23" s="15">
        <v>41.705508999999999</v>
      </c>
      <c r="V23" s="15">
        <v>41.666775000000001</v>
      </c>
      <c r="W23" s="15">
        <v>41.620246999999999</v>
      </c>
      <c r="X23" s="15">
        <v>41.584308999999998</v>
      </c>
      <c r="Y23" s="15">
        <v>41.537089999999999</v>
      </c>
      <c r="Z23" s="15">
        <v>41.487456999999999</v>
      </c>
      <c r="AA23" s="15">
        <v>41.452393000000001</v>
      </c>
      <c r="AB23" s="15">
        <v>41.411858000000002</v>
      </c>
      <c r="AC23" s="15">
        <v>41.375366</v>
      </c>
      <c r="AD23" s="15">
        <v>41.334910999999998</v>
      </c>
      <c r="AE23" s="15">
        <v>41.295036000000003</v>
      </c>
      <c r="AF23" s="15">
        <v>41.252685999999997</v>
      </c>
      <c r="AG23" s="15">
        <v>41.213332999999999</v>
      </c>
      <c r="AH23" s="15">
        <v>41.175732000000004</v>
      </c>
      <c r="AI23" s="15">
        <v>41.139904000000001</v>
      </c>
      <c r="AJ23" s="15">
        <v>41.10228</v>
      </c>
      <c r="AK23" s="15">
        <v>41.069004</v>
      </c>
      <c r="AL23" s="15">
        <v>41.042973000000003</v>
      </c>
      <c r="AM23" s="8">
        <v>1.0199E-2</v>
      </c>
    </row>
    <row r="24" spans="1:39" ht="15" customHeight="1" x14ac:dyDescent="0.25">
      <c r="A24" s="7" t="s">
        <v>1112</v>
      </c>
      <c r="B24" s="9" t="s">
        <v>1111</v>
      </c>
      <c r="C24" s="15">
        <v>36.841759000000003</v>
      </c>
      <c r="D24" s="15">
        <v>36.767094</v>
      </c>
      <c r="E24" s="15">
        <v>37.545513</v>
      </c>
      <c r="F24" s="15">
        <v>37.892409999999998</v>
      </c>
      <c r="G24" s="15">
        <v>39.099528999999997</v>
      </c>
      <c r="H24" s="15">
        <v>40.522593999999998</v>
      </c>
      <c r="I24" s="15">
        <v>41.603859</v>
      </c>
      <c r="J24" s="15">
        <v>43.098671000000003</v>
      </c>
      <c r="K24" s="15">
        <v>44.739964000000001</v>
      </c>
      <c r="L24" s="15">
        <v>45.657893999999999</v>
      </c>
      <c r="M24" s="15">
        <v>48.543858</v>
      </c>
      <c r="N24" s="15">
        <v>48.670245999999999</v>
      </c>
      <c r="O24" s="15">
        <v>48.766768999999996</v>
      </c>
      <c r="P24" s="15">
        <v>48.710766</v>
      </c>
      <c r="Q24" s="15">
        <v>48.681151999999997</v>
      </c>
      <c r="R24" s="15">
        <v>48.610233000000001</v>
      </c>
      <c r="S24" s="15">
        <v>48.536301000000002</v>
      </c>
      <c r="T24" s="15">
        <v>48.465958000000001</v>
      </c>
      <c r="U24" s="15">
        <v>48.364170000000001</v>
      </c>
      <c r="V24" s="15">
        <v>48.288024999999998</v>
      </c>
      <c r="W24" s="15">
        <v>48.205997000000004</v>
      </c>
      <c r="X24" s="15">
        <v>48.149673</v>
      </c>
      <c r="Y24" s="15">
        <v>48.062182999999997</v>
      </c>
      <c r="Z24" s="15">
        <v>47.977978</v>
      </c>
      <c r="AA24" s="15">
        <v>47.923305999999997</v>
      </c>
      <c r="AB24" s="15">
        <v>47.852271999999999</v>
      </c>
      <c r="AC24" s="15">
        <v>47.790722000000002</v>
      </c>
      <c r="AD24" s="15">
        <v>47.722659999999998</v>
      </c>
      <c r="AE24" s="15">
        <v>47.657085000000002</v>
      </c>
      <c r="AF24" s="15">
        <v>47.584826999999997</v>
      </c>
      <c r="AG24" s="15">
        <v>47.519691000000002</v>
      </c>
      <c r="AH24" s="15">
        <v>47.456352000000003</v>
      </c>
      <c r="AI24" s="15">
        <v>47.394447</v>
      </c>
      <c r="AJ24" s="15">
        <v>47.328158999999999</v>
      </c>
      <c r="AK24" s="15">
        <v>47.274146999999999</v>
      </c>
      <c r="AL24" s="15">
        <v>47.232624000000001</v>
      </c>
      <c r="AM24" s="8">
        <v>7.3940000000000004E-3</v>
      </c>
    </row>
    <row r="25" spans="1:39" ht="15" customHeight="1" x14ac:dyDescent="0.25">
      <c r="A25" s="7" t="s">
        <v>1110</v>
      </c>
      <c r="B25" s="9" t="s">
        <v>1109</v>
      </c>
      <c r="C25" s="15">
        <v>30.093268999999999</v>
      </c>
      <c r="D25" s="15">
        <v>30.03228</v>
      </c>
      <c r="E25" s="15">
        <v>30.668112000000001</v>
      </c>
      <c r="F25" s="15">
        <v>30.951467999999998</v>
      </c>
      <c r="G25" s="15">
        <v>31.937470999999999</v>
      </c>
      <c r="H25" s="15">
        <v>33.099868999999998</v>
      </c>
      <c r="I25" s="15">
        <v>33.983069999999998</v>
      </c>
      <c r="J25" s="15">
        <v>35.204070999999999</v>
      </c>
      <c r="K25" s="15">
        <v>36.544719999999998</v>
      </c>
      <c r="L25" s="15">
        <v>37.294510000000002</v>
      </c>
      <c r="M25" s="15">
        <v>39.651836000000003</v>
      </c>
      <c r="N25" s="15">
        <v>39.755074</v>
      </c>
      <c r="O25" s="15">
        <v>39.833916000000002</v>
      </c>
      <c r="P25" s="15">
        <v>39.788170000000001</v>
      </c>
      <c r="Q25" s="15">
        <v>39.763981000000001</v>
      </c>
      <c r="R25" s="15">
        <v>39.706051000000002</v>
      </c>
      <c r="S25" s="15">
        <v>39.645663999999996</v>
      </c>
      <c r="T25" s="15">
        <v>39.588203</v>
      </c>
      <c r="U25" s="15">
        <v>39.505062000000002</v>
      </c>
      <c r="V25" s="15">
        <v>39.442863000000003</v>
      </c>
      <c r="W25" s="15">
        <v>39.375861999999998</v>
      </c>
      <c r="X25" s="15">
        <v>39.329856999999997</v>
      </c>
      <c r="Y25" s="15">
        <v>39.258392000000001</v>
      </c>
      <c r="Z25" s="15">
        <v>39.189610000000002</v>
      </c>
      <c r="AA25" s="15">
        <v>39.144950999999999</v>
      </c>
      <c r="AB25" s="15">
        <v>39.086928999999998</v>
      </c>
      <c r="AC25" s="15">
        <v>39.036655000000003</v>
      </c>
      <c r="AD25" s="15">
        <v>38.981059999999999</v>
      </c>
      <c r="AE25" s="15">
        <v>38.927498</v>
      </c>
      <c r="AF25" s="15">
        <v>38.868476999999999</v>
      </c>
      <c r="AG25" s="15">
        <v>38.815269000000001</v>
      </c>
      <c r="AH25" s="15">
        <v>38.763534999999997</v>
      </c>
      <c r="AI25" s="15">
        <v>38.712966999999999</v>
      </c>
      <c r="AJ25" s="15">
        <v>38.658821000000003</v>
      </c>
      <c r="AK25" s="15">
        <v>38.614704000000003</v>
      </c>
      <c r="AL25" s="15">
        <v>38.580787999999998</v>
      </c>
      <c r="AM25" s="8">
        <v>7.3940000000000004E-3</v>
      </c>
    </row>
    <row r="27" spans="1:39" ht="15" customHeight="1" x14ac:dyDescent="0.2">
      <c r="B27" s="6" t="s">
        <v>1108</v>
      </c>
    </row>
    <row r="28" spans="1:39" ht="15" customHeight="1" x14ac:dyDescent="0.25">
      <c r="A28" s="7" t="s">
        <v>1107</v>
      </c>
      <c r="B28" s="9" t="s">
        <v>1076</v>
      </c>
      <c r="C28" s="15">
        <v>25.160437000000002</v>
      </c>
      <c r="D28" s="15">
        <v>26.245343999999999</v>
      </c>
      <c r="E28" s="15">
        <v>26.793157999999998</v>
      </c>
      <c r="F28" s="15">
        <v>27.783531</v>
      </c>
      <c r="G28" s="15">
        <v>29.024584000000001</v>
      </c>
      <c r="H28" s="15">
        <v>30.881043999999999</v>
      </c>
      <c r="I28" s="15">
        <v>33.192089000000003</v>
      </c>
      <c r="J28" s="15">
        <v>34.075946999999999</v>
      </c>
      <c r="K28" s="15">
        <v>35.396202000000002</v>
      </c>
      <c r="L28" s="15">
        <v>37.781471000000003</v>
      </c>
      <c r="M28" s="15">
        <v>38.732146999999998</v>
      </c>
      <c r="N28" s="15">
        <v>38.773567</v>
      </c>
      <c r="O28" s="15">
        <v>38.843482999999999</v>
      </c>
      <c r="P28" s="15">
        <v>38.898131999999997</v>
      </c>
      <c r="Q28" s="15">
        <v>38.972774999999999</v>
      </c>
      <c r="R28" s="15">
        <v>39.028854000000003</v>
      </c>
      <c r="S28" s="15">
        <v>39.083786000000003</v>
      </c>
      <c r="T28" s="15">
        <v>39.138728999999998</v>
      </c>
      <c r="U28" s="15">
        <v>39.182777000000002</v>
      </c>
      <c r="V28" s="15">
        <v>39.182124999999999</v>
      </c>
      <c r="W28" s="15">
        <v>39.184021000000001</v>
      </c>
      <c r="X28" s="15">
        <v>39.189940999999997</v>
      </c>
      <c r="Y28" s="15">
        <v>39.194096000000002</v>
      </c>
      <c r="Z28" s="15">
        <v>39.188426999999997</v>
      </c>
      <c r="AA28" s="15">
        <v>39.203209000000001</v>
      </c>
      <c r="AB28" s="15">
        <v>39.189017999999997</v>
      </c>
      <c r="AC28" s="15">
        <v>39.195404000000003</v>
      </c>
      <c r="AD28" s="15">
        <v>39.193111000000002</v>
      </c>
      <c r="AE28" s="15">
        <v>39.189686000000002</v>
      </c>
      <c r="AF28" s="15">
        <v>39.168346</v>
      </c>
      <c r="AG28" s="15">
        <v>39.154716000000001</v>
      </c>
      <c r="AH28" s="15">
        <v>39.144011999999996</v>
      </c>
      <c r="AI28" s="15">
        <v>39.125320000000002</v>
      </c>
      <c r="AJ28" s="15">
        <v>39.10548</v>
      </c>
      <c r="AK28" s="15">
        <v>39.091121999999999</v>
      </c>
      <c r="AL28" s="15">
        <v>39.086661999999997</v>
      </c>
      <c r="AM28" s="8">
        <v>1.1783E-2</v>
      </c>
    </row>
    <row r="29" spans="1:39" ht="15" customHeight="1" x14ac:dyDescent="0.25">
      <c r="A29" s="7" t="s">
        <v>1106</v>
      </c>
      <c r="B29" s="9" t="s">
        <v>1074</v>
      </c>
      <c r="C29" s="15">
        <v>23.346568999999999</v>
      </c>
      <c r="D29" s="15">
        <v>23.824836999999999</v>
      </c>
      <c r="E29" s="15">
        <v>24.209581</v>
      </c>
      <c r="F29" s="15">
        <v>24.617391999999999</v>
      </c>
      <c r="G29" s="15">
        <v>25.12022</v>
      </c>
      <c r="H29" s="15">
        <v>25.796295000000001</v>
      </c>
      <c r="I29" s="15">
        <v>26.842338999999999</v>
      </c>
      <c r="J29" s="15">
        <v>27.877770999999999</v>
      </c>
      <c r="K29" s="15">
        <v>29.032679000000002</v>
      </c>
      <c r="L29" s="15">
        <v>30.833674999999999</v>
      </c>
      <c r="M29" s="15">
        <v>31.935665</v>
      </c>
      <c r="N29" s="15">
        <v>32.088943</v>
      </c>
      <c r="O29" s="15">
        <v>32.274635000000004</v>
      </c>
      <c r="P29" s="15">
        <v>32.357326999999998</v>
      </c>
      <c r="Q29" s="15">
        <v>32.466045000000001</v>
      </c>
      <c r="R29" s="15">
        <v>32.559775999999999</v>
      </c>
      <c r="S29" s="15">
        <v>32.656466999999999</v>
      </c>
      <c r="T29" s="15">
        <v>32.757389000000003</v>
      </c>
      <c r="U29" s="15">
        <v>32.815941000000002</v>
      </c>
      <c r="V29" s="15">
        <v>32.843913999999998</v>
      </c>
      <c r="W29" s="15">
        <v>32.874465999999998</v>
      </c>
      <c r="X29" s="15">
        <v>32.896416000000002</v>
      </c>
      <c r="Y29" s="15">
        <v>32.915607000000001</v>
      </c>
      <c r="Z29" s="15">
        <v>32.925308000000001</v>
      </c>
      <c r="AA29" s="15">
        <v>32.952601999999999</v>
      </c>
      <c r="AB29" s="15">
        <v>32.953625000000002</v>
      </c>
      <c r="AC29" s="15">
        <v>32.972076000000001</v>
      </c>
      <c r="AD29" s="15">
        <v>32.982399000000001</v>
      </c>
      <c r="AE29" s="15">
        <v>32.991337000000001</v>
      </c>
      <c r="AF29" s="15">
        <v>32.982135999999997</v>
      </c>
      <c r="AG29" s="15">
        <v>32.982886999999998</v>
      </c>
      <c r="AH29" s="15">
        <v>32.984459000000001</v>
      </c>
      <c r="AI29" s="15">
        <v>32.976470999999997</v>
      </c>
      <c r="AJ29" s="15">
        <v>32.968635999999996</v>
      </c>
      <c r="AK29" s="15">
        <v>32.966560000000001</v>
      </c>
      <c r="AL29" s="15">
        <v>32.970764000000003</v>
      </c>
      <c r="AM29" s="8">
        <v>9.6010000000000002E-3</v>
      </c>
    </row>
    <row r="30" spans="1:39" ht="15" customHeight="1" x14ac:dyDescent="0.25">
      <c r="A30" s="7" t="s">
        <v>1105</v>
      </c>
      <c r="B30" s="9" t="s">
        <v>1072</v>
      </c>
      <c r="C30" s="15">
        <v>32.439307999999997</v>
      </c>
      <c r="D30" s="15">
        <v>33.091545000000004</v>
      </c>
      <c r="E30" s="15">
        <v>33.355305000000001</v>
      </c>
      <c r="F30" s="15">
        <v>33.688107000000002</v>
      </c>
      <c r="G30" s="15">
        <v>34.232235000000003</v>
      </c>
      <c r="H30" s="15">
        <v>35.164409999999997</v>
      </c>
      <c r="I30" s="15">
        <v>37.637115000000001</v>
      </c>
      <c r="J30" s="15">
        <v>40.200797999999999</v>
      </c>
      <c r="K30" s="15">
        <v>42.450378000000001</v>
      </c>
      <c r="L30" s="15">
        <v>45.140633000000001</v>
      </c>
      <c r="M30" s="15">
        <v>46.998412999999999</v>
      </c>
      <c r="N30" s="15">
        <v>47.090763000000003</v>
      </c>
      <c r="O30" s="15">
        <v>47.165993</v>
      </c>
      <c r="P30" s="15">
        <v>47.106976000000003</v>
      </c>
      <c r="Q30" s="15">
        <v>47.054851999999997</v>
      </c>
      <c r="R30" s="15">
        <v>47.015265999999997</v>
      </c>
      <c r="S30" s="15">
        <v>46.991146000000001</v>
      </c>
      <c r="T30" s="15">
        <v>46.973911000000001</v>
      </c>
      <c r="U30" s="15">
        <v>46.948943999999997</v>
      </c>
      <c r="V30" s="15">
        <v>46.927689000000001</v>
      </c>
      <c r="W30" s="15">
        <v>46.907330000000002</v>
      </c>
      <c r="X30" s="15">
        <v>46.891907000000003</v>
      </c>
      <c r="Y30" s="15">
        <v>46.870334999999997</v>
      </c>
      <c r="Z30" s="15">
        <v>46.846415999999998</v>
      </c>
      <c r="AA30" s="15">
        <v>46.830607999999998</v>
      </c>
      <c r="AB30" s="15">
        <v>46.810310000000001</v>
      </c>
      <c r="AC30" s="15">
        <v>46.794220000000003</v>
      </c>
      <c r="AD30" s="15">
        <v>46.775227000000001</v>
      </c>
      <c r="AE30" s="15">
        <v>46.756217999999997</v>
      </c>
      <c r="AF30" s="15">
        <v>46.733691999999998</v>
      </c>
      <c r="AG30" s="15">
        <v>46.714087999999997</v>
      </c>
      <c r="AH30" s="15">
        <v>46.682918999999998</v>
      </c>
      <c r="AI30" s="15">
        <v>46.647469000000001</v>
      </c>
      <c r="AJ30" s="15">
        <v>46.611373999999998</v>
      </c>
      <c r="AK30" s="15">
        <v>46.577316000000003</v>
      </c>
      <c r="AL30" s="15">
        <v>46.546168999999999</v>
      </c>
      <c r="AM30" s="8">
        <v>1.0085E-2</v>
      </c>
    </row>
    <row r="31" spans="1:39" ht="15" customHeight="1" x14ac:dyDescent="0.25">
      <c r="A31" s="7" t="s">
        <v>1104</v>
      </c>
      <c r="B31" s="9" t="s">
        <v>1070</v>
      </c>
      <c r="C31" s="15">
        <v>26.778831</v>
      </c>
      <c r="D31" s="15">
        <v>27.689785000000001</v>
      </c>
      <c r="E31" s="15">
        <v>28.283021999999999</v>
      </c>
      <c r="F31" s="15">
        <v>29.132390999999998</v>
      </c>
      <c r="G31" s="15">
        <v>30.601676999999999</v>
      </c>
      <c r="H31" s="15">
        <v>32.938243999999997</v>
      </c>
      <c r="I31" s="15">
        <v>36.099930000000001</v>
      </c>
      <c r="J31" s="15">
        <v>38.061863000000002</v>
      </c>
      <c r="K31" s="15">
        <v>40.497646000000003</v>
      </c>
      <c r="L31" s="15">
        <v>43.518802999999998</v>
      </c>
      <c r="M31" s="15">
        <v>44.674030000000002</v>
      </c>
      <c r="N31" s="15">
        <v>44.833416</v>
      </c>
      <c r="O31" s="15">
        <v>44.874481000000003</v>
      </c>
      <c r="P31" s="15">
        <v>44.864100999999998</v>
      </c>
      <c r="Q31" s="15">
        <v>44.855117999999997</v>
      </c>
      <c r="R31" s="15">
        <v>44.845474000000003</v>
      </c>
      <c r="S31" s="15">
        <v>44.839005</v>
      </c>
      <c r="T31" s="15">
        <v>44.832797999999997</v>
      </c>
      <c r="U31" s="15">
        <v>44.815502000000002</v>
      </c>
      <c r="V31" s="15">
        <v>44.802795000000003</v>
      </c>
      <c r="W31" s="15">
        <v>44.794150999999999</v>
      </c>
      <c r="X31" s="15">
        <v>44.786873</v>
      </c>
      <c r="Y31" s="15">
        <v>44.775303000000001</v>
      </c>
      <c r="Z31" s="15">
        <v>44.760258</v>
      </c>
      <c r="AA31" s="15">
        <v>44.752743000000002</v>
      </c>
      <c r="AB31" s="15">
        <v>44.738995000000003</v>
      </c>
      <c r="AC31" s="15">
        <v>44.729529999999997</v>
      </c>
      <c r="AD31" s="15">
        <v>44.717002999999998</v>
      </c>
      <c r="AE31" s="15">
        <v>44.704577999999998</v>
      </c>
      <c r="AF31" s="15">
        <v>44.688521999999999</v>
      </c>
      <c r="AG31" s="15">
        <v>44.674854000000003</v>
      </c>
      <c r="AH31" s="15">
        <v>44.661822999999998</v>
      </c>
      <c r="AI31" s="15">
        <v>44.646999000000001</v>
      </c>
      <c r="AJ31" s="15">
        <v>44.631134000000003</v>
      </c>
      <c r="AK31" s="15">
        <v>44.617558000000002</v>
      </c>
      <c r="AL31" s="15">
        <v>44.607863999999999</v>
      </c>
      <c r="AM31" s="8">
        <v>1.4123999999999999E-2</v>
      </c>
    </row>
    <row r="32" spans="1:39" ht="15" customHeight="1" x14ac:dyDescent="0.25">
      <c r="A32" s="7" t="s">
        <v>1103</v>
      </c>
      <c r="B32" s="9" t="s">
        <v>1068</v>
      </c>
      <c r="C32" s="15">
        <v>33.216464999999999</v>
      </c>
      <c r="D32" s="15">
        <v>33.724232000000001</v>
      </c>
      <c r="E32" s="15">
        <v>34.298938999999997</v>
      </c>
      <c r="F32" s="15">
        <v>34.948421000000003</v>
      </c>
      <c r="G32" s="15">
        <v>35.895912000000003</v>
      </c>
      <c r="H32" s="15">
        <v>37.209023000000002</v>
      </c>
      <c r="I32" s="15">
        <v>39.459057000000001</v>
      </c>
      <c r="J32" s="15">
        <v>40.494942000000002</v>
      </c>
      <c r="K32" s="15">
        <v>41.919277000000001</v>
      </c>
      <c r="L32" s="15">
        <v>44.416930999999998</v>
      </c>
      <c r="M32" s="15">
        <v>45.522274000000003</v>
      </c>
      <c r="N32" s="15">
        <v>45.515273999999998</v>
      </c>
      <c r="O32" s="15">
        <v>45.508617000000001</v>
      </c>
      <c r="P32" s="15">
        <v>45.462242000000003</v>
      </c>
      <c r="Q32" s="15">
        <v>45.437674999999999</v>
      </c>
      <c r="R32" s="15">
        <v>45.421219000000001</v>
      </c>
      <c r="S32" s="15">
        <v>45.413311</v>
      </c>
      <c r="T32" s="15">
        <v>45.407940000000004</v>
      </c>
      <c r="U32" s="15">
        <v>45.381087999999998</v>
      </c>
      <c r="V32" s="15">
        <v>45.348919000000002</v>
      </c>
      <c r="W32" s="15">
        <v>45.308590000000002</v>
      </c>
      <c r="X32" s="15">
        <v>45.278252000000002</v>
      </c>
      <c r="Y32" s="15">
        <v>45.235126000000001</v>
      </c>
      <c r="Z32" s="15">
        <v>45.187046000000002</v>
      </c>
      <c r="AA32" s="15">
        <v>45.151836000000003</v>
      </c>
      <c r="AB32" s="15">
        <v>45.108291999999999</v>
      </c>
      <c r="AC32" s="15">
        <v>45.073917000000002</v>
      </c>
      <c r="AD32" s="15">
        <v>45.033047000000003</v>
      </c>
      <c r="AE32" s="15">
        <v>44.992271000000002</v>
      </c>
      <c r="AF32" s="15">
        <v>44.945076</v>
      </c>
      <c r="AG32" s="15">
        <v>44.901943000000003</v>
      </c>
      <c r="AH32" s="15">
        <v>44.860809000000003</v>
      </c>
      <c r="AI32" s="15">
        <v>44.820450000000001</v>
      </c>
      <c r="AJ32" s="15">
        <v>44.777939000000003</v>
      </c>
      <c r="AK32" s="15">
        <v>44.740893999999997</v>
      </c>
      <c r="AL32" s="15">
        <v>44.712935999999999</v>
      </c>
      <c r="AM32" s="8">
        <v>8.3300000000000006E-3</v>
      </c>
    </row>
    <row r="33" spans="1:39" ht="15" customHeight="1" x14ac:dyDescent="0.25">
      <c r="A33" s="7" t="s">
        <v>1102</v>
      </c>
      <c r="B33" s="9" t="s">
        <v>1066</v>
      </c>
      <c r="C33" s="15">
        <v>25.388062999999999</v>
      </c>
      <c r="D33" s="15">
        <v>26.502161000000001</v>
      </c>
      <c r="E33" s="15">
        <v>27.225923999999999</v>
      </c>
      <c r="F33" s="15">
        <v>27.86974</v>
      </c>
      <c r="G33" s="15">
        <v>28.877600000000001</v>
      </c>
      <c r="H33" s="15">
        <v>30.289746999999998</v>
      </c>
      <c r="I33" s="15">
        <v>32.167937999999999</v>
      </c>
      <c r="J33" s="15">
        <v>33.426392</v>
      </c>
      <c r="K33" s="15">
        <v>34.986865999999999</v>
      </c>
      <c r="L33" s="15">
        <v>37.075535000000002</v>
      </c>
      <c r="M33" s="15">
        <v>38.250061000000002</v>
      </c>
      <c r="N33" s="15">
        <v>38.407485999999999</v>
      </c>
      <c r="O33" s="15">
        <v>38.525986000000003</v>
      </c>
      <c r="P33" s="15">
        <v>38.565044</v>
      </c>
      <c r="Q33" s="15">
        <v>38.628880000000002</v>
      </c>
      <c r="R33" s="15">
        <v>38.688206000000001</v>
      </c>
      <c r="S33" s="15">
        <v>38.755961999999997</v>
      </c>
      <c r="T33" s="15">
        <v>38.820048999999997</v>
      </c>
      <c r="U33" s="15">
        <v>38.850273000000001</v>
      </c>
      <c r="V33" s="15">
        <v>38.850777000000001</v>
      </c>
      <c r="W33" s="15">
        <v>38.854602999999997</v>
      </c>
      <c r="X33" s="15">
        <v>38.865665</v>
      </c>
      <c r="Y33" s="15">
        <v>38.865200000000002</v>
      </c>
      <c r="Z33" s="15">
        <v>38.851573999999999</v>
      </c>
      <c r="AA33" s="15">
        <v>38.854331999999999</v>
      </c>
      <c r="AB33" s="15">
        <v>38.837409999999998</v>
      </c>
      <c r="AC33" s="15">
        <v>38.835819000000001</v>
      </c>
      <c r="AD33" s="15">
        <v>38.827052999999999</v>
      </c>
      <c r="AE33" s="15">
        <v>38.817036000000002</v>
      </c>
      <c r="AF33" s="15">
        <v>38.792271</v>
      </c>
      <c r="AG33" s="15">
        <v>38.776595999999998</v>
      </c>
      <c r="AH33" s="15">
        <v>38.763252000000001</v>
      </c>
      <c r="AI33" s="15">
        <v>38.742004000000001</v>
      </c>
      <c r="AJ33" s="15">
        <v>38.720264</v>
      </c>
      <c r="AK33" s="15">
        <v>38.705441</v>
      </c>
      <c r="AL33" s="15">
        <v>38.69923</v>
      </c>
      <c r="AM33" s="8">
        <v>1.1197E-2</v>
      </c>
    </row>
    <row r="34" spans="1:39" ht="15" customHeight="1" x14ac:dyDescent="0.25">
      <c r="A34" s="7" t="s">
        <v>1101</v>
      </c>
      <c r="B34" s="9" t="s">
        <v>1100</v>
      </c>
      <c r="C34" s="15">
        <v>26.436216000000002</v>
      </c>
      <c r="D34" s="15">
        <v>27.281217999999999</v>
      </c>
      <c r="E34" s="15">
        <v>27.853548</v>
      </c>
      <c r="F34" s="15">
        <v>28.466453999999999</v>
      </c>
      <c r="G34" s="15">
        <v>29.351220999999999</v>
      </c>
      <c r="H34" s="15">
        <v>30.613985</v>
      </c>
      <c r="I34" s="15">
        <v>32.407798999999997</v>
      </c>
      <c r="J34" s="15">
        <v>33.609572999999997</v>
      </c>
      <c r="K34" s="15">
        <v>35.079619999999998</v>
      </c>
      <c r="L34" s="15">
        <v>37.241253</v>
      </c>
      <c r="M34" s="15">
        <v>38.395575999999998</v>
      </c>
      <c r="N34" s="15">
        <v>38.525551</v>
      </c>
      <c r="O34" s="15">
        <v>38.641930000000002</v>
      </c>
      <c r="P34" s="15">
        <v>38.680732999999996</v>
      </c>
      <c r="Q34" s="15">
        <v>38.740391000000002</v>
      </c>
      <c r="R34" s="15">
        <v>38.795265000000001</v>
      </c>
      <c r="S34" s="15">
        <v>38.857483000000002</v>
      </c>
      <c r="T34" s="15">
        <v>38.920914000000003</v>
      </c>
      <c r="U34" s="15">
        <v>38.954135999999998</v>
      </c>
      <c r="V34" s="15">
        <v>38.963146000000002</v>
      </c>
      <c r="W34" s="15">
        <v>38.970657000000003</v>
      </c>
      <c r="X34" s="15">
        <v>38.971313000000002</v>
      </c>
      <c r="Y34" s="15">
        <v>38.964897000000001</v>
      </c>
      <c r="Z34" s="15">
        <v>38.946247</v>
      </c>
      <c r="AA34" s="15">
        <v>38.944156999999997</v>
      </c>
      <c r="AB34" s="15">
        <v>38.929779000000003</v>
      </c>
      <c r="AC34" s="15">
        <v>38.928555000000003</v>
      </c>
      <c r="AD34" s="15">
        <v>38.920513</v>
      </c>
      <c r="AE34" s="15">
        <v>38.911140000000003</v>
      </c>
      <c r="AF34" s="15">
        <v>38.887397999999997</v>
      </c>
      <c r="AG34" s="15">
        <v>38.872306999999999</v>
      </c>
      <c r="AH34" s="15">
        <v>38.858784</v>
      </c>
      <c r="AI34" s="15">
        <v>38.838295000000002</v>
      </c>
      <c r="AJ34" s="15">
        <v>38.817523999999999</v>
      </c>
      <c r="AK34" s="15">
        <v>38.802570000000003</v>
      </c>
      <c r="AL34" s="15">
        <v>38.794665999999999</v>
      </c>
      <c r="AM34" s="8">
        <v>1.0409E-2</v>
      </c>
    </row>
    <row r="35" spans="1:39" ht="15" customHeight="1" x14ac:dyDescent="0.25">
      <c r="A35" s="7" t="s">
        <v>1099</v>
      </c>
      <c r="B35" s="9" t="s">
        <v>1098</v>
      </c>
      <c r="C35" s="15">
        <v>21.160869999999999</v>
      </c>
      <c r="D35" s="15">
        <v>21.837251999999999</v>
      </c>
      <c r="E35" s="15">
        <v>22.295373999999999</v>
      </c>
      <c r="F35" s="15">
        <v>22.785972999999998</v>
      </c>
      <c r="G35" s="15">
        <v>23.494185999999999</v>
      </c>
      <c r="H35" s="15">
        <v>24.504964999999999</v>
      </c>
      <c r="I35" s="15">
        <v>25.940823000000002</v>
      </c>
      <c r="J35" s="15">
        <v>26.902784</v>
      </c>
      <c r="K35" s="15">
        <v>28.079483</v>
      </c>
      <c r="L35" s="15">
        <v>29.809761000000002</v>
      </c>
      <c r="M35" s="15">
        <v>30.733740000000001</v>
      </c>
      <c r="N35" s="15">
        <v>30.837778</v>
      </c>
      <c r="O35" s="15">
        <v>30.930933</v>
      </c>
      <c r="P35" s="15">
        <v>30.961994000000001</v>
      </c>
      <c r="Q35" s="15">
        <v>31.009747000000001</v>
      </c>
      <c r="R35" s="15">
        <v>31.053671000000001</v>
      </c>
      <c r="S35" s="15">
        <v>31.103473999999999</v>
      </c>
      <c r="T35" s="15">
        <v>31.154247000000002</v>
      </c>
      <c r="U35" s="15">
        <v>31.18084</v>
      </c>
      <c r="V35" s="15">
        <v>31.188051000000002</v>
      </c>
      <c r="W35" s="15">
        <v>31.194063</v>
      </c>
      <c r="X35" s="15">
        <v>31.194590000000002</v>
      </c>
      <c r="Y35" s="15">
        <v>31.189453</v>
      </c>
      <c r="Z35" s="15">
        <v>31.174524000000002</v>
      </c>
      <c r="AA35" s="15">
        <v>31.172851999999999</v>
      </c>
      <c r="AB35" s="15">
        <v>31.161342999999999</v>
      </c>
      <c r="AC35" s="15">
        <v>31.160361999999999</v>
      </c>
      <c r="AD35" s="15">
        <v>31.153925000000001</v>
      </c>
      <c r="AE35" s="15">
        <v>31.146422999999999</v>
      </c>
      <c r="AF35" s="15">
        <v>31.127419</v>
      </c>
      <c r="AG35" s="15">
        <v>31.115338999999999</v>
      </c>
      <c r="AH35" s="15">
        <v>31.104514999999999</v>
      </c>
      <c r="AI35" s="15">
        <v>31.088114000000001</v>
      </c>
      <c r="AJ35" s="15">
        <v>31.071487000000001</v>
      </c>
      <c r="AK35" s="15">
        <v>31.059519000000002</v>
      </c>
      <c r="AL35" s="15">
        <v>31.053191999999999</v>
      </c>
      <c r="AM35" s="8">
        <v>1.0409E-2</v>
      </c>
    </row>
    <row r="37" spans="1:39" ht="15" customHeight="1" x14ac:dyDescent="0.2">
      <c r="B37" s="6" t="s">
        <v>1097</v>
      </c>
    </row>
    <row r="38" spans="1:39" ht="15" customHeight="1" x14ac:dyDescent="0.25">
      <c r="A38" s="7" t="s">
        <v>1096</v>
      </c>
      <c r="B38" s="9" t="s">
        <v>1059</v>
      </c>
      <c r="C38" s="36">
        <v>0.81682500000000002</v>
      </c>
      <c r="D38" s="36">
        <v>0.81682500000000002</v>
      </c>
      <c r="E38" s="36">
        <v>0.81682500000000002</v>
      </c>
      <c r="F38" s="36">
        <v>0.81682500000000002</v>
      </c>
      <c r="G38" s="36">
        <v>0.81682500000000002</v>
      </c>
      <c r="H38" s="36">
        <v>0.81682500000000002</v>
      </c>
      <c r="I38" s="36">
        <v>0.81682500000000002</v>
      </c>
      <c r="J38" s="36">
        <v>0.81682500000000002</v>
      </c>
      <c r="K38" s="36">
        <v>0.81682500000000002</v>
      </c>
      <c r="L38" s="36">
        <v>0.81682500000000002</v>
      </c>
      <c r="M38" s="36">
        <v>0.81682500000000002</v>
      </c>
      <c r="N38" s="36">
        <v>0.81682500000000002</v>
      </c>
      <c r="O38" s="36">
        <v>0.81682500000000002</v>
      </c>
      <c r="P38" s="36">
        <v>0.81682500000000002</v>
      </c>
      <c r="Q38" s="36">
        <v>0.81682500000000002</v>
      </c>
      <c r="R38" s="36">
        <v>0.81682500000000002</v>
      </c>
      <c r="S38" s="36">
        <v>0.81682500000000002</v>
      </c>
      <c r="T38" s="36">
        <v>0.81682500000000002</v>
      </c>
      <c r="U38" s="36">
        <v>0.81682500000000002</v>
      </c>
      <c r="V38" s="36">
        <v>0.81682500000000002</v>
      </c>
      <c r="W38" s="36">
        <v>0.81682500000000002</v>
      </c>
      <c r="X38" s="36">
        <v>0.81682500000000002</v>
      </c>
      <c r="Y38" s="36">
        <v>0.81682500000000002</v>
      </c>
      <c r="Z38" s="36">
        <v>0.81682500000000002</v>
      </c>
      <c r="AA38" s="36">
        <v>0.81682500000000002</v>
      </c>
      <c r="AB38" s="36">
        <v>0.81682500000000002</v>
      </c>
      <c r="AC38" s="36">
        <v>0.81682500000000002</v>
      </c>
      <c r="AD38" s="36">
        <v>0.81682500000000002</v>
      </c>
      <c r="AE38" s="36">
        <v>0.81682500000000002</v>
      </c>
      <c r="AF38" s="36">
        <v>0.81682500000000002</v>
      </c>
      <c r="AG38" s="36">
        <v>0.81682500000000002</v>
      </c>
      <c r="AH38" s="36">
        <v>0.81682500000000002</v>
      </c>
      <c r="AI38" s="36">
        <v>0.81682500000000002</v>
      </c>
      <c r="AJ38" s="36">
        <v>0.81682500000000002</v>
      </c>
      <c r="AK38" s="36">
        <v>0.81682500000000002</v>
      </c>
      <c r="AL38" s="36">
        <v>0.81682500000000002</v>
      </c>
      <c r="AM38" s="8">
        <v>0</v>
      </c>
    </row>
    <row r="39" spans="1:39" ht="15" customHeight="1" x14ac:dyDescent="0.25">
      <c r="A39" s="7" t="s">
        <v>1095</v>
      </c>
      <c r="B39" s="9" t="s">
        <v>1057</v>
      </c>
      <c r="C39" s="36">
        <v>0.80044999999999999</v>
      </c>
      <c r="D39" s="36">
        <v>0.80044999999999999</v>
      </c>
      <c r="E39" s="36">
        <v>0.80044999999999999</v>
      </c>
      <c r="F39" s="36">
        <v>0.80044999999999999</v>
      </c>
      <c r="G39" s="36">
        <v>0.80044999999999999</v>
      </c>
      <c r="H39" s="36">
        <v>0.80044999999999999</v>
      </c>
      <c r="I39" s="36">
        <v>0.80044999999999999</v>
      </c>
      <c r="J39" s="36">
        <v>0.80044999999999999</v>
      </c>
      <c r="K39" s="36">
        <v>0.80044999999999999</v>
      </c>
      <c r="L39" s="36">
        <v>0.80044999999999999</v>
      </c>
      <c r="M39" s="36">
        <v>0.80044999999999999</v>
      </c>
      <c r="N39" s="36">
        <v>0.80044999999999999</v>
      </c>
      <c r="O39" s="36">
        <v>0.80044999999999999</v>
      </c>
      <c r="P39" s="36">
        <v>0.80044999999999999</v>
      </c>
      <c r="Q39" s="36">
        <v>0.80044999999999999</v>
      </c>
      <c r="R39" s="36">
        <v>0.80044999999999999</v>
      </c>
      <c r="S39" s="36">
        <v>0.80044999999999999</v>
      </c>
      <c r="T39" s="36">
        <v>0.80044999999999999</v>
      </c>
      <c r="U39" s="36">
        <v>0.80044999999999999</v>
      </c>
      <c r="V39" s="36">
        <v>0.80044999999999999</v>
      </c>
      <c r="W39" s="36">
        <v>0.80044999999999999</v>
      </c>
      <c r="X39" s="36">
        <v>0.80044999999999999</v>
      </c>
      <c r="Y39" s="36">
        <v>0.80044999999999999</v>
      </c>
      <c r="Z39" s="36">
        <v>0.80044999999999999</v>
      </c>
      <c r="AA39" s="36">
        <v>0.80044999999999999</v>
      </c>
      <c r="AB39" s="36">
        <v>0.80044999999999999</v>
      </c>
      <c r="AC39" s="36">
        <v>0.80044999999999999</v>
      </c>
      <c r="AD39" s="36">
        <v>0.80044999999999999</v>
      </c>
      <c r="AE39" s="36">
        <v>0.80044999999999999</v>
      </c>
      <c r="AF39" s="36">
        <v>0.80044999999999999</v>
      </c>
      <c r="AG39" s="36">
        <v>0.80044999999999999</v>
      </c>
      <c r="AH39" s="36">
        <v>0.80044999999999999</v>
      </c>
      <c r="AI39" s="36">
        <v>0.80044999999999999</v>
      </c>
      <c r="AJ39" s="36">
        <v>0.80044999999999999</v>
      </c>
      <c r="AK39" s="36">
        <v>0.80044999999999999</v>
      </c>
      <c r="AL39" s="36">
        <v>0.80044999999999999</v>
      </c>
      <c r="AM39" s="8">
        <v>0</v>
      </c>
    </row>
    <row r="41" spans="1:39" ht="15" customHeight="1" x14ac:dyDescent="0.2">
      <c r="B41" s="6" t="s">
        <v>1094</v>
      </c>
    </row>
    <row r="42" spans="1:39" ht="15" customHeight="1" x14ac:dyDescent="0.2">
      <c r="B42" s="6" t="s">
        <v>1093</v>
      </c>
    </row>
    <row r="43" spans="1:39" ht="15" customHeight="1" x14ac:dyDescent="0.25">
      <c r="A43" s="7" t="s">
        <v>1092</v>
      </c>
      <c r="B43" s="9" t="s">
        <v>1091</v>
      </c>
      <c r="C43" s="15">
        <v>50.474274000000001</v>
      </c>
      <c r="D43" s="15">
        <v>41.378914000000002</v>
      </c>
      <c r="E43" s="15">
        <v>42.358826000000001</v>
      </c>
      <c r="F43" s="15">
        <v>52.255451000000001</v>
      </c>
      <c r="G43" s="15">
        <v>57.902133999999997</v>
      </c>
      <c r="H43" s="15">
        <v>61.523811000000002</v>
      </c>
      <c r="I43" s="15">
        <v>66.27346</v>
      </c>
      <c r="J43" s="15">
        <v>71.573143000000002</v>
      </c>
      <c r="K43" s="15">
        <v>76.411629000000005</v>
      </c>
      <c r="L43" s="15">
        <v>80.067290999999997</v>
      </c>
      <c r="M43" s="15">
        <v>84.718422000000004</v>
      </c>
      <c r="N43" s="15">
        <v>86.285301000000004</v>
      </c>
      <c r="O43" s="15">
        <v>87.336410999999998</v>
      </c>
      <c r="P43" s="15">
        <v>87.834716999999998</v>
      </c>
      <c r="Q43" s="15">
        <v>88.709457</v>
      </c>
      <c r="R43" s="15">
        <v>89.722763</v>
      </c>
      <c r="S43" s="15">
        <v>90.457390000000004</v>
      </c>
      <c r="T43" s="15">
        <v>91.218024999999997</v>
      </c>
      <c r="U43" s="15">
        <v>91.704475000000002</v>
      </c>
      <c r="V43" s="15">
        <v>92.171897999999999</v>
      </c>
      <c r="W43" s="15">
        <v>92.631568999999999</v>
      </c>
      <c r="X43" s="15">
        <v>93.632126</v>
      </c>
      <c r="Y43" s="15">
        <v>94.484825000000001</v>
      </c>
      <c r="Z43" s="15">
        <v>95.391784999999999</v>
      </c>
      <c r="AA43" s="15">
        <v>96.324509000000006</v>
      </c>
      <c r="AB43" s="15">
        <v>96.863876000000005</v>
      </c>
      <c r="AC43" s="15">
        <v>84.062415999999999</v>
      </c>
      <c r="AD43" s="15">
        <v>84.162154999999998</v>
      </c>
      <c r="AE43" s="15">
        <v>84.278519000000003</v>
      </c>
      <c r="AF43" s="15">
        <v>84.368988000000002</v>
      </c>
      <c r="AG43" s="15">
        <v>84.399749999999997</v>
      </c>
      <c r="AH43" s="15">
        <v>84.512398000000005</v>
      </c>
      <c r="AI43" s="15">
        <v>84.717879999999994</v>
      </c>
      <c r="AJ43" s="15">
        <v>84.776343999999995</v>
      </c>
      <c r="AK43" s="15">
        <v>84.88588</v>
      </c>
      <c r="AL43" s="15">
        <v>85.159058000000002</v>
      </c>
      <c r="AM43" s="8">
        <v>2.1454999999999998E-2</v>
      </c>
    </row>
    <row r="44" spans="1:39" ht="15" customHeight="1" x14ac:dyDescent="0.25">
      <c r="A44" s="7" t="s">
        <v>1090</v>
      </c>
      <c r="B44" s="9" t="s">
        <v>1089</v>
      </c>
      <c r="C44" s="15">
        <v>46.171230000000001</v>
      </c>
      <c r="D44" s="15">
        <v>42.343052</v>
      </c>
      <c r="E44" s="15">
        <v>43.269955000000003</v>
      </c>
      <c r="F44" s="15">
        <v>48.320056999999998</v>
      </c>
      <c r="G44" s="15">
        <v>52.158352000000001</v>
      </c>
      <c r="H44" s="15">
        <v>55.301121000000002</v>
      </c>
      <c r="I44" s="15">
        <v>58.872017</v>
      </c>
      <c r="J44" s="15">
        <v>63.621456000000002</v>
      </c>
      <c r="K44" s="15">
        <v>69.029021999999998</v>
      </c>
      <c r="L44" s="15">
        <v>72.727858999999995</v>
      </c>
      <c r="M44" s="15">
        <v>75.618247999999994</v>
      </c>
      <c r="N44" s="15">
        <v>76.146277999999995</v>
      </c>
      <c r="O44" s="15">
        <v>76.407616000000004</v>
      </c>
      <c r="P44" s="15">
        <v>76.474304000000004</v>
      </c>
      <c r="Q44" s="15">
        <v>76.721260000000001</v>
      </c>
      <c r="R44" s="15">
        <v>77.127930000000006</v>
      </c>
      <c r="S44" s="15">
        <v>77.268294999999995</v>
      </c>
      <c r="T44" s="15">
        <v>77.334457</v>
      </c>
      <c r="U44" s="15">
        <v>77.468665999999999</v>
      </c>
      <c r="V44" s="15">
        <v>77.693825000000004</v>
      </c>
      <c r="W44" s="15">
        <v>77.882628999999994</v>
      </c>
      <c r="X44" s="15">
        <v>78.244315999999998</v>
      </c>
      <c r="Y44" s="15">
        <v>78.490593000000004</v>
      </c>
      <c r="Z44" s="15">
        <v>78.738686000000001</v>
      </c>
      <c r="AA44" s="15">
        <v>79.221100000000007</v>
      </c>
      <c r="AB44" s="15">
        <v>79.571724000000003</v>
      </c>
      <c r="AC44" s="15">
        <v>79.726508999999993</v>
      </c>
      <c r="AD44" s="15">
        <v>79.891341999999995</v>
      </c>
      <c r="AE44" s="15">
        <v>80.062438999999998</v>
      </c>
      <c r="AF44" s="15">
        <v>80.204384000000005</v>
      </c>
      <c r="AG44" s="15">
        <v>80.304077000000007</v>
      </c>
      <c r="AH44" s="15">
        <v>80.460327000000007</v>
      </c>
      <c r="AI44" s="15">
        <v>80.673370000000006</v>
      </c>
      <c r="AJ44" s="15">
        <v>80.745543999999995</v>
      </c>
      <c r="AK44" s="15">
        <v>80.875557000000001</v>
      </c>
      <c r="AL44" s="15">
        <v>81.149154999999993</v>
      </c>
      <c r="AM44" s="8">
        <v>1.9316E-2</v>
      </c>
    </row>
    <row r="45" spans="1:39" ht="15" customHeight="1" x14ac:dyDescent="0.25">
      <c r="A45" s="7" t="s">
        <v>1088</v>
      </c>
      <c r="B45" s="9" t="s">
        <v>1087</v>
      </c>
      <c r="C45" s="15">
        <v>54.132198000000002</v>
      </c>
      <c r="D45" s="15">
        <v>50.339911999999998</v>
      </c>
      <c r="E45" s="15">
        <v>50.640118000000001</v>
      </c>
      <c r="F45" s="15">
        <v>55.857985999999997</v>
      </c>
      <c r="G45" s="15">
        <v>58.179400999999999</v>
      </c>
      <c r="H45" s="15">
        <v>61.358086</v>
      </c>
      <c r="I45" s="15">
        <v>63.954006</v>
      </c>
      <c r="J45" s="15">
        <v>67.187484999999995</v>
      </c>
      <c r="K45" s="15">
        <v>70.463791000000001</v>
      </c>
      <c r="L45" s="15">
        <v>72.418907000000004</v>
      </c>
      <c r="M45" s="15">
        <v>75.986946000000003</v>
      </c>
      <c r="N45" s="15">
        <v>76.754242000000005</v>
      </c>
      <c r="O45" s="15">
        <v>77.080810999999997</v>
      </c>
      <c r="P45" s="15">
        <v>77.142075000000006</v>
      </c>
      <c r="Q45" s="15">
        <v>77.392692999999994</v>
      </c>
      <c r="R45" s="15">
        <v>77.796761000000004</v>
      </c>
      <c r="S45" s="15">
        <v>77.930115000000001</v>
      </c>
      <c r="T45" s="15">
        <v>77.978851000000006</v>
      </c>
      <c r="U45" s="15">
        <v>78.108306999999996</v>
      </c>
      <c r="V45" s="15">
        <v>78.325111000000007</v>
      </c>
      <c r="W45" s="15">
        <v>78.505370999999997</v>
      </c>
      <c r="X45" s="15">
        <v>78.845032000000003</v>
      </c>
      <c r="Y45" s="15">
        <v>79.076590999999993</v>
      </c>
      <c r="Z45" s="15">
        <v>79.314941000000005</v>
      </c>
      <c r="AA45" s="15">
        <v>79.794853000000003</v>
      </c>
      <c r="AB45" s="15">
        <v>80.140067999999999</v>
      </c>
      <c r="AC45" s="15">
        <v>80.294891000000007</v>
      </c>
      <c r="AD45" s="15">
        <v>80.451537999999999</v>
      </c>
      <c r="AE45" s="15">
        <v>80.615470999999999</v>
      </c>
      <c r="AF45" s="15">
        <v>80.750152999999997</v>
      </c>
      <c r="AG45" s="15">
        <v>80.846573000000006</v>
      </c>
      <c r="AH45" s="15">
        <v>80.996360999999993</v>
      </c>
      <c r="AI45" s="15">
        <v>81.198218999999995</v>
      </c>
      <c r="AJ45" s="15">
        <v>81.269035000000002</v>
      </c>
      <c r="AK45" s="15">
        <v>81.394073000000006</v>
      </c>
      <c r="AL45" s="15">
        <v>81.655951999999999</v>
      </c>
      <c r="AM45" s="8">
        <v>1.4329E-2</v>
      </c>
    </row>
    <row r="46" spans="1:39" ht="15" customHeight="1" x14ac:dyDescent="0.25">
      <c r="A46" s="7" t="s">
        <v>1086</v>
      </c>
      <c r="B46" s="9" t="s">
        <v>1085</v>
      </c>
      <c r="C46" s="15">
        <v>52.333351</v>
      </c>
      <c r="D46" s="15">
        <v>50.418658999999998</v>
      </c>
      <c r="E46" s="15">
        <v>51.038387</v>
      </c>
      <c r="F46" s="15">
        <v>57.109183999999999</v>
      </c>
      <c r="G46" s="15">
        <v>62.016426000000003</v>
      </c>
      <c r="H46" s="15">
        <v>66.231468000000007</v>
      </c>
      <c r="I46" s="15">
        <v>69.122214999999997</v>
      </c>
      <c r="J46" s="15">
        <v>72.499022999999994</v>
      </c>
      <c r="K46" s="15">
        <v>75.940597999999994</v>
      </c>
      <c r="L46" s="15">
        <v>77.827834999999993</v>
      </c>
      <c r="M46" s="15">
        <v>81.996894999999995</v>
      </c>
      <c r="N46" s="15">
        <v>82.634743</v>
      </c>
      <c r="O46" s="15">
        <v>82.819366000000002</v>
      </c>
      <c r="P46" s="15">
        <v>82.758362000000005</v>
      </c>
      <c r="Q46" s="15">
        <v>82.790801999999999</v>
      </c>
      <c r="R46" s="15">
        <v>82.972717000000003</v>
      </c>
      <c r="S46" s="15">
        <v>82.767616000000004</v>
      </c>
      <c r="T46" s="15">
        <v>82.518874999999994</v>
      </c>
      <c r="U46" s="15">
        <v>82.428871000000001</v>
      </c>
      <c r="V46" s="15">
        <v>82.405045000000001</v>
      </c>
      <c r="W46" s="15">
        <v>82.345305999999994</v>
      </c>
      <c r="X46" s="15">
        <v>82.330237999999994</v>
      </c>
      <c r="Y46" s="15">
        <v>82.271056999999999</v>
      </c>
      <c r="Z46" s="15">
        <v>82.213379000000003</v>
      </c>
      <c r="AA46" s="15">
        <v>82.417411999999999</v>
      </c>
      <c r="AB46" s="15">
        <v>82.559578000000002</v>
      </c>
      <c r="AC46" s="15">
        <v>82.580749999999995</v>
      </c>
      <c r="AD46" s="15">
        <v>82.630263999999997</v>
      </c>
      <c r="AE46" s="15">
        <v>82.685485999999997</v>
      </c>
      <c r="AF46" s="15">
        <v>82.712601000000006</v>
      </c>
      <c r="AG46" s="15">
        <v>82.706908999999996</v>
      </c>
      <c r="AH46" s="15">
        <v>82.747703999999999</v>
      </c>
      <c r="AI46" s="15">
        <v>82.833091999999994</v>
      </c>
      <c r="AJ46" s="15">
        <v>82.832290999999998</v>
      </c>
      <c r="AK46" s="15">
        <v>82.854156000000003</v>
      </c>
      <c r="AL46" s="15">
        <v>82.968093999999994</v>
      </c>
      <c r="AM46" s="8">
        <v>1.4758E-2</v>
      </c>
    </row>
    <row r="47" spans="1:39" ht="15" customHeight="1" x14ac:dyDescent="0.25">
      <c r="A47" s="7" t="s">
        <v>1084</v>
      </c>
      <c r="B47" s="9" t="s">
        <v>1083</v>
      </c>
      <c r="C47" s="15">
        <v>50.581772000000001</v>
      </c>
      <c r="D47" s="15">
        <v>49.175803999999999</v>
      </c>
      <c r="E47" s="15">
        <v>60.188167999999997</v>
      </c>
      <c r="F47" s="15">
        <v>42.750427000000002</v>
      </c>
      <c r="G47" s="15">
        <v>46.138885000000002</v>
      </c>
      <c r="H47" s="15">
        <v>49.181412000000002</v>
      </c>
      <c r="I47" s="15">
        <v>53.474102000000002</v>
      </c>
      <c r="J47" s="15">
        <v>57.858784</v>
      </c>
      <c r="K47" s="15">
        <v>61.889729000000003</v>
      </c>
      <c r="L47" s="15">
        <v>64.418616999999998</v>
      </c>
      <c r="M47" s="15">
        <v>68.805465999999996</v>
      </c>
      <c r="N47" s="15">
        <v>69.089423999999994</v>
      </c>
      <c r="O47" s="15">
        <v>69.420815000000005</v>
      </c>
      <c r="P47" s="15">
        <v>69.445762999999999</v>
      </c>
      <c r="Q47" s="15">
        <v>69.560287000000002</v>
      </c>
      <c r="R47" s="15">
        <v>69.815849</v>
      </c>
      <c r="S47" s="15">
        <v>69.710471999999996</v>
      </c>
      <c r="T47" s="15">
        <v>69.554962000000003</v>
      </c>
      <c r="U47" s="15">
        <v>69.543212999999994</v>
      </c>
      <c r="V47" s="15">
        <v>69.570717000000002</v>
      </c>
      <c r="W47" s="15">
        <v>69.557381000000007</v>
      </c>
      <c r="X47" s="15">
        <v>69.616066000000004</v>
      </c>
      <c r="Y47" s="15">
        <v>69.613426000000004</v>
      </c>
      <c r="Z47" s="15">
        <v>69.616455000000002</v>
      </c>
      <c r="AA47" s="15">
        <v>69.862656000000001</v>
      </c>
      <c r="AB47" s="15">
        <v>69.997687999999997</v>
      </c>
      <c r="AC47" s="15">
        <v>69.980834999999999</v>
      </c>
      <c r="AD47" s="15">
        <v>70.006507999999997</v>
      </c>
      <c r="AE47" s="15">
        <v>70.041573</v>
      </c>
      <c r="AF47" s="15">
        <v>70.047211000000004</v>
      </c>
      <c r="AG47" s="15">
        <v>70.016945000000007</v>
      </c>
      <c r="AH47" s="15">
        <v>70.032073999999994</v>
      </c>
      <c r="AI47" s="15">
        <v>70.091537000000002</v>
      </c>
      <c r="AJ47" s="15">
        <v>70.061622999999997</v>
      </c>
      <c r="AK47" s="15">
        <v>70.064712999999998</v>
      </c>
      <c r="AL47" s="15">
        <v>70.157425000000003</v>
      </c>
      <c r="AM47" s="8">
        <v>1.0506E-2</v>
      </c>
    </row>
    <row r="48" spans="1:39" ht="15" customHeight="1" x14ac:dyDescent="0.25">
      <c r="A48" s="7" t="s">
        <v>1082</v>
      </c>
      <c r="B48" s="9" t="s">
        <v>1081</v>
      </c>
      <c r="C48" s="15">
        <v>42.923603</v>
      </c>
      <c r="D48" s="15">
        <v>40.534744000000003</v>
      </c>
      <c r="E48" s="15">
        <v>48.806469</v>
      </c>
      <c r="F48" s="15">
        <v>39.204399000000002</v>
      </c>
      <c r="G48" s="15">
        <v>41.843021</v>
      </c>
      <c r="H48" s="15">
        <v>44.570728000000003</v>
      </c>
      <c r="I48" s="15">
        <v>47.82338</v>
      </c>
      <c r="J48" s="15">
        <v>51.954726999999998</v>
      </c>
      <c r="K48" s="15">
        <v>56.017868</v>
      </c>
      <c r="L48" s="15">
        <v>59.048267000000003</v>
      </c>
      <c r="M48" s="15">
        <v>62.223896000000003</v>
      </c>
      <c r="N48" s="15">
        <v>62.936081000000001</v>
      </c>
      <c r="O48" s="15">
        <v>63.754359999999998</v>
      </c>
      <c r="P48" s="15">
        <v>64.182472000000004</v>
      </c>
      <c r="Q48" s="15">
        <v>64.677574000000007</v>
      </c>
      <c r="R48" s="15">
        <v>65.397193999999999</v>
      </c>
      <c r="S48" s="15">
        <v>65.734825000000001</v>
      </c>
      <c r="T48" s="15">
        <v>65.989959999999996</v>
      </c>
      <c r="U48" s="15">
        <v>66.269301999999996</v>
      </c>
      <c r="V48" s="15">
        <v>66.592285000000004</v>
      </c>
      <c r="W48" s="15">
        <v>66.854018999999994</v>
      </c>
      <c r="X48" s="15">
        <v>67.357360999999997</v>
      </c>
      <c r="Y48" s="15">
        <v>67.710846000000004</v>
      </c>
      <c r="Z48" s="15">
        <v>68.080048000000005</v>
      </c>
      <c r="AA48" s="15">
        <v>68.733954999999995</v>
      </c>
      <c r="AB48" s="15">
        <v>69.201308999999995</v>
      </c>
      <c r="AC48" s="15">
        <v>69.377669999999995</v>
      </c>
      <c r="AD48" s="15">
        <v>69.559105000000002</v>
      </c>
      <c r="AE48" s="15">
        <v>69.746055999999996</v>
      </c>
      <c r="AF48" s="15">
        <v>69.896895999999998</v>
      </c>
      <c r="AG48" s="15">
        <v>69.993279000000001</v>
      </c>
      <c r="AH48" s="15">
        <v>70.158828999999997</v>
      </c>
      <c r="AI48" s="15">
        <v>70.397751</v>
      </c>
      <c r="AJ48" s="15">
        <v>70.455368000000007</v>
      </c>
      <c r="AK48" s="15">
        <v>70.595528000000002</v>
      </c>
      <c r="AL48" s="15">
        <v>70.921394000000006</v>
      </c>
      <c r="AM48" s="8">
        <v>1.6589E-2</v>
      </c>
    </row>
    <row r="49" spans="1:39" ht="15" customHeight="1" x14ac:dyDescent="0.25">
      <c r="A49" s="7" t="s">
        <v>1080</v>
      </c>
      <c r="B49" s="9" t="s">
        <v>1079</v>
      </c>
      <c r="C49" s="15">
        <v>52.147208999999997</v>
      </c>
      <c r="D49" s="15">
        <v>49.912906999999997</v>
      </c>
      <c r="E49" s="15">
        <v>52.004416999999997</v>
      </c>
      <c r="F49" s="15">
        <v>55.000698</v>
      </c>
      <c r="G49" s="15">
        <v>59.424500000000002</v>
      </c>
      <c r="H49" s="15">
        <v>63.391204999999999</v>
      </c>
      <c r="I49" s="15">
        <v>66.478950999999995</v>
      </c>
      <c r="J49" s="15">
        <v>70.040694999999999</v>
      </c>
      <c r="K49" s="15">
        <v>73.586014000000006</v>
      </c>
      <c r="L49" s="15">
        <v>75.586028999999996</v>
      </c>
      <c r="M49" s="15">
        <v>79.640845999999996</v>
      </c>
      <c r="N49" s="15">
        <v>80.207626000000005</v>
      </c>
      <c r="O49" s="15">
        <v>80.405806999999996</v>
      </c>
      <c r="P49" s="15">
        <v>80.353393999999994</v>
      </c>
      <c r="Q49" s="15">
        <v>80.414428999999998</v>
      </c>
      <c r="R49" s="15">
        <v>80.632606999999993</v>
      </c>
      <c r="S49" s="15">
        <v>80.495804000000007</v>
      </c>
      <c r="T49" s="15">
        <v>80.306815999999998</v>
      </c>
      <c r="U49" s="15">
        <v>80.264144999999999</v>
      </c>
      <c r="V49" s="15">
        <v>80.289680000000004</v>
      </c>
      <c r="W49" s="15">
        <v>80.282302999999999</v>
      </c>
      <c r="X49" s="15">
        <v>80.352164999999999</v>
      </c>
      <c r="Y49" s="15">
        <v>80.361801</v>
      </c>
      <c r="Z49" s="15">
        <v>80.377594000000002</v>
      </c>
      <c r="AA49" s="15">
        <v>80.650329999999997</v>
      </c>
      <c r="AB49" s="15">
        <v>80.835869000000002</v>
      </c>
      <c r="AC49" s="15">
        <v>80.864395000000002</v>
      </c>
      <c r="AD49" s="15">
        <v>80.935654</v>
      </c>
      <c r="AE49" s="15">
        <v>81.014908000000005</v>
      </c>
      <c r="AF49" s="15">
        <v>81.065071000000003</v>
      </c>
      <c r="AG49" s="15">
        <v>81.079719999999995</v>
      </c>
      <c r="AH49" s="15">
        <v>81.143646000000004</v>
      </c>
      <c r="AI49" s="15">
        <v>81.255615000000006</v>
      </c>
      <c r="AJ49" s="15">
        <v>81.265372999999997</v>
      </c>
      <c r="AK49" s="15">
        <v>81.312584000000001</v>
      </c>
      <c r="AL49" s="15">
        <v>81.464371</v>
      </c>
      <c r="AM49" s="8">
        <v>1.4513E-2</v>
      </c>
    </row>
    <row r="51" spans="1:39" ht="15" customHeight="1" x14ac:dyDescent="0.2">
      <c r="B51" s="6" t="s">
        <v>1078</v>
      </c>
    </row>
    <row r="52" spans="1:39" ht="15" customHeight="1" x14ac:dyDescent="0.25">
      <c r="A52" s="7" t="s">
        <v>1077</v>
      </c>
      <c r="B52" s="9" t="s">
        <v>1076</v>
      </c>
      <c r="C52" s="15">
        <v>25.412034999999999</v>
      </c>
      <c r="D52" s="15">
        <v>26.506643</v>
      </c>
      <c r="E52" s="15">
        <v>27.080310999999998</v>
      </c>
      <c r="F52" s="15">
        <v>28.079578000000001</v>
      </c>
      <c r="G52" s="15">
        <v>29.323072</v>
      </c>
      <c r="H52" s="15">
        <v>31.189322000000001</v>
      </c>
      <c r="I52" s="15">
        <v>33.541325000000001</v>
      </c>
      <c r="J52" s="15">
        <v>34.426127999999999</v>
      </c>
      <c r="K52" s="15">
        <v>35.754725999999998</v>
      </c>
      <c r="L52" s="15">
        <v>38.167900000000003</v>
      </c>
      <c r="M52" s="15">
        <v>39.125926999999997</v>
      </c>
      <c r="N52" s="15">
        <v>39.171031999999997</v>
      </c>
      <c r="O52" s="15">
        <v>39.243969</v>
      </c>
      <c r="P52" s="15">
        <v>39.300606000000002</v>
      </c>
      <c r="Q52" s="15">
        <v>39.378334000000002</v>
      </c>
      <c r="R52" s="15">
        <v>39.438003999999999</v>
      </c>
      <c r="S52" s="15">
        <v>39.496006000000001</v>
      </c>
      <c r="T52" s="15">
        <v>39.554482</v>
      </c>
      <c r="U52" s="15">
        <v>39.599037000000003</v>
      </c>
      <c r="V52" s="15">
        <v>39.599659000000003</v>
      </c>
      <c r="W52" s="15">
        <v>39.601588999999997</v>
      </c>
      <c r="X52" s="15">
        <v>39.613349999999997</v>
      </c>
      <c r="Y52" s="15">
        <v>39.619228</v>
      </c>
      <c r="Z52" s="15">
        <v>39.615600999999998</v>
      </c>
      <c r="AA52" s="15">
        <v>39.636276000000002</v>
      </c>
      <c r="AB52" s="15">
        <v>39.624062000000002</v>
      </c>
      <c r="AC52" s="15">
        <v>39.629921000000003</v>
      </c>
      <c r="AD52" s="15">
        <v>39.625926999999997</v>
      </c>
      <c r="AE52" s="15">
        <v>39.621493999999998</v>
      </c>
      <c r="AF52" s="15">
        <v>39.599196999999997</v>
      </c>
      <c r="AG52" s="15">
        <v>39.584319999999998</v>
      </c>
      <c r="AH52" s="15">
        <v>39.572612999999997</v>
      </c>
      <c r="AI52" s="15">
        <v>39.553550999999999</v>
      </c>
      <c r="AJ52" s="15">
        <v>39.532116000000002</v>
      </c>
      <c r="AK52" s="15">
        <v>39.516823000000002</v>
      </c>
      <c r="AL52" s="15">
        <v>39.512905000000003</v>
      </c>
      <c r="AM52" s="8">
        <v>1.1811E-2</v>
      </c>
    </row>
    <row r="53" spans="1:39" ht="15" customHeight="1" x14ac:dyDescent="0.25">
      <c r="A53" s="7" t="s">
        <v>1075</v>
      </c>
      <c r="B53" s="9" t="s">
        <v>1074</v>
      </c>
      <c r="C53" s="15">
        <v>23.589770999999999</v>
      </c>
      <c r="D53" s="15">
        <v>24.081308</v>
      </c>
      <c r="E53" s="15">
        <v>24.461842999999998</v>
      </c>
      <c r="F53" s="15">
        <v>24.871725000000001</v>
      </c>
      <c r="G53" s="15">
        <v>25.378563</v>
      </c>
      <c r="H53" s="15">
        <v>26.059542</v>
      </c>
      <c r="I53" s="15">
        <v>27.121179999999999</v>
      </c>
      <c r="J53" s="15">
        <v>28.164192</v>
      </c>
      <c r="K53" s="15">
        <v>29.324919000000001</v>
      </c>
      <c r="L53" s="15">
        <v>31.130362999999999</v>
      </c>
      <c r="M53" s="15">
        <v>32.239108999999999</v>
      </c>
      <c r="N53" s="15">
        <v>32.393569999999997</v>
      </c>
      <c r="O53" s="15">
        <v>32.581268000000001</v>
      </c>
      <c r="P53" s="15">
        <v>32.664028000000002</v>
      </c>
      <c r="Q53" s="15">
        <v>32.773617000000002</v>
      </c>
      <c r="R53" s="15">
        <v>32.868496</v>
      </c>
      <c r="S53" s="15">
        <v>32.967312</v>
      </c>
      <c r="T53" s="15">
        <v>33.068843999999999</v>
      </c>
      <c r="U53" s="15">
        <v>33.128216000000002</v>
      </c>
      <c r="V53" s="15">
        <v>33.155265999999997</v>
      </c>
      <c r="W53" s="15">
        <v>33.184902000000001</v>
      </c>
      <c r="X53" s="15">
        <v>33.208114999999999</v>
      </c>
      <c r="Y53" s="15">
        <v>33.229869999999998</v>
      </c>
      <c r="Z53" s="15">
        <v>33.240645999999998</v>
      </c>
      <c r="AA53" s="15">
        <v>33.267918000000002</v>
      </c>
      <c r="AB53" s="15">
        <v>33.269694999999999</v>
      </c>
      <c r="AC53" s="15">
        <v>33.288029000000002</v>
      </c>
      <c r="AD53" s="15">
        <v>33.299602999999998</v>
      </c>
      <c r="AE53" s="15">
        <v>33.307926000000002</v>
      </c>
      <c r="AF53" s="15">
        <v>33.298473000000001</v>
      </c>
      <c r="AG53" s="15">
        <v>33.299072000000002</v>
      </c>
      <c r="AH53" s="15">
        <v>33.300468000000002</v>
      </c>
      <c r="AI53" s="15">
        <v>33.292431000000001</v>
      </c>
      <c r="AJ53" s="15">
        <v>33.284331999999999</v>
      </c>
      <c r="AK53" s="15">
        <v>33.282241999999997</v>
      </c>
      <c r="AL53" s="15">
        <v>33.286644000000003</v>
      </c>
      <c r="AM53" s="8">
        <v>9.5670000000000009E-3</v>
      </c>
    </row>
    <row r="54" spans="1:39" ht="15" customHeight="1" x14ac:dyDescent="0.25">
      <c r="A54" s="7" t="s">
        <v>1073</v>
      </c>
      <c r="B54" s="9" t="s">
        <v>1072</v>
      </c>
      <c r="C54" s="15">
        <v>32.763705999999999</v>
      </c>
      <c r="D54" s="15">
        <v>33.648845999999999</v>
      </c>
      <c r="E54" s="15">
        <v>33.881022999999999</v>
      </c>
      <c r="F54" s="15">
        <v>34.772945</v>
      </c>
      <c r="G54" s="15">
        <v>35.332816999999999</v>
      </c>
      <c r="H54" s="15">
        <v>36.356631999999998</v>
      </c>
      <c r="I54" s="15">
        <v>39.000698</v>
      </c>
      <c r="J54" s="15">
        <v>41.764412</v>
      </c>
      <c r="K54" s="15">
        <v>44.163879000000001</v>
      </c>
      <c r="L54" s="15">
        <v>46.987991000000001</v>
      </c>
      <c r="M54" s="15">
        <v>48.951962000000002</v>
      </c>
      <c r="N54" s="15">
        <v>49.154045000000004</v>
      </c>
      <c r="O54" s="15">
        <v>49.286194000000002</v>
      </c>
      <c r="P54" s="15">
        <v>49.260241999999998</v>
      </c>
      <c r="Q54" s="15">
        <v>49.260230999999997</v>
      </c>
      <c r="R54" s="15">
        <v>49.278835000000001</v>
      </c>
      <c r="S54" s="15">
        <v>49.287182000000001</v>
      </c>
      <c r="T54" s="15">
        <v>49.30162</v>
      </c>
      <c r="U54" s="15">
        <v>49.289828999999997</v>
      </c>
      <c r="V54" s="15">
        <v>49.278365999999998</v>
      </c>
      <c r="W54" s="15">
        <v>49.272334999999998</v>
      </c>
      <c r="X54" s="15">
        <v>49.310070000000003</v>
      </c>
      <c r="Y54" s="15">
        <v>49.33596</v>
      </c>
      <c r="Z54" s="15">
        <v>49.368839000000001</v>
      </c>
      <c r="AA54" s="15">
        <v>49.418491000000003</v>
      </c>
      <c r="AB54" s="15">
        <v>49.436329000000001</v>
      </c>
      <c r="AC54" s="15">
        <v>49.428294999999999</v>
      </c>
      <c r="AD54" s="15">
        <v>49.420807000000003</v>
      </c>
      <c r="AE54" s="15">
        <v>49.414337000000003</v>
      </c>
      <c r="AF54" s="15">
        <v>49.401226000000001</v>
      </c>
      <c r="AG54" s="15">
        <v>49.384399000000002</v>
      </c>
      <c r="AH54" s="15">
        <v>49.376773999999997</v>
      </c>
      <c r="AI54" s="15">
        <v>49.378757</v>
      </c>
      <c r="AJ54" s="15">
        <v>49.360805999999997</v>
      </c>
      <c r="AK54" s="15">
        <v>49.352271999999999</v>
      </c>
      <c r="AL54" s="15">
        <v>49.368018999999997</v>
      </c>
      <c r="AM54" s="8">
        <v>1.1338000000000001E-2</v>
      </c>
    </row>
    <row r="55" spans="1:39" ht="15" customHeight="1" x14ac:dyDescent="0.25">
      <c r="A55" s="7" t="s">
        <v>1071</v>
      </c>
      <c r="B55" s="9" t="s">
        <v>1070</v>
      </c>
      <c r="C55" s="15">
        <v>27.053896000000002</v>
      </c>
      <c r="D55" s="15">
        <v>27.972978999999999</v>
      </c>
      <c r="E55" s="15">
        <v>28.568735</v>
      </c>
      <c r="F55" s="15">
        <v>29.578603999999999</v>
      </c>
      <c r="G55" s="15">
        <v>31.070792999999998</v>
      </c>
      <c r="H55" s="15">
        <v>33.442421000000003</v>
      </c>
      <c r="I55" s="15">
        <v>36.666164000000002</v>
      </c>
      <c r="J55" s="15">
        <v>38.653495999999997</v>
      </c>
      <c r="K55" s="15">
        <v>41.118274999999997</v>
      </c>
      <c r="L55" s="15">
        <v>44.194488999999997</v>
      </c>
      <c r="M55" s="15">
        <v>45.393706999999999</v>
      </c>
      <c r="N55" s="15">
        <v>45.557819000000002</v>
      </c>
      <c r="O55" s="15">
        <v>45.605541000000002</v>
      </c>
      <c r="P55" s="15">
        <v>45.600822000000001</v>
      </c>
      <c r="Q55" s="15">
        <v>45.597552999999998</v>
      </c>
      <c r="R55" s="15">
        <v>45.593364999999999</v>
      </c>
      <c r="S55" s="15">
        <v>45.589581000000003</v>
      </c>
      <c r="T55" s="15">
        <v>45.584117999999997</v>
      </c>
      <c r="U55" s="15">
        <v>45.563274</v>
      </c>
      <c r="V55" s="15">
        <v>45.544811000000003</v>
      </c>
      <c r="W55" s="15">
        <v>45.529719999999998</v>
      </c>
      <c r="X55" s="15">
        <v>45.526150000000001</v>
      </c>
      <c r="Y55" s="15">
        <v>45.516356999999999</v>
      </c>
      <c r="Z55" s="15">
        <v>45.504252999999999</v>
      </c>
      <c r="AA55" s="15">
        <v>45.500686999999999</v>
      </c>
      <c r="AB55" s="15">
        <v>45.485928000000001</v>
      </c>
      <c r="AC55" s="15">
        <v>45.473208999999997</v>
      </c>
      <c r="AD55" s="15">
        <v>45.456749000000002</v>
      </c>
      <c r="AE55" s="15">
        <v>45.440520999999997</v>
      </c>
      <c r="AF55" s="15">
        <v>45.420971000000002</v>
      </c>
      <c r="AG55" s="15">
        <v>45.403854000000003</v>
      </c>
      <c r="AH55" s="15">
        <v>45.387478000000002</v>
      </c>
      <c r="AI55" s="15">
        <v>45.369923</v>
      </c>
      <c r="AJ55" s="15">
        <v>45.350388000000002</v>
      </c>
      <c r="AK55" s="15">
        <v>45.334187</v>
      </c>
      <c r="AL55" s="15">
        <v>45.323295999999999</v>
      </c>
      <c r="AM55" s="8">
        <v>1.4295E-2</v>
      </c>
    </row>
    <row r="56" spans="1:39" ht="15" customHeight="1" x14ac:dyDescent="0.25">
      <c r="A56" s="7" t="s">
        <v>1069</v>
      </c>
      <c r="B56" s="9" t="s">
        <v>1068</v>
      </c>
      <c r="C56" s="15">
        <v>33.653968999999996</v>
      </c>
      <c r="D56" s="15">
        <v>34.229767000000002</v>
      </c>
      <c r="E56" s="15">
        <v>34.803412999999999</v>
      </c>
      <c r="F56" s="15">
        <v>35.525016999999998</v>
      </c>
      <c r="G56" s="15">
        <v>36.471249</v>
      </c>
      <c r="H56" s="15">
        <v>37.813526000000003</v>
      </c>
      <c r="I56" s="15">
        <v>40.128807000000002</v>
      </c>
      <c r="J56" s="15">
        <v>41.202418999999999</v>
      </c>
      <c r="K56" s="15">
        <v>42.655856999999997</v>
      </c>
      <c r="L56" s="15">
        <v>45.197819000000003</v>
      </c>
      <c r="M56" s="15">
        <v>46.343089999999997</v>
      </c>
      <c r="N56" s="15">
        <v>46.365273000000002</v>
      </c>
      <c r="O56" s="15">
        <v>46.377845999999998</v>
      </c>
      <c r="P56" s="15">
        <v>46.343803000000001</v>
      </c>
      <c r="Q56" s="15">
        <v>46.336086000000002</v>
      </c>
      <c r="R56" s="15">
        <v>46.337401999999997</v>
      </c>
      <c r="S56" s="15">
        <v>46.340041999999997</v>
      </c>
      <c r="T56" s="15">
        <v>46.344935999999997</v>
      </c>
      <c r="U56" s="15">
        <v>46.323746</v>
      </c>
      <c r="V56" s="15">
        <v>46.296883000000001</v>
      </c>
      <c r="W56" s="15">
        <v>46.262526999999999</v>
      </c>
      <c r="X56" s="15">
        <v>46.246971000000002</v>
      </c>
      <c r="Y56" s="15">
        <v>46.216636999999999</v>
      </c>
      <c r="Z56" s="15">
        <v>46.184193</v>
      </c>
      <c r="AA56" s="15">
        <v>46.168072000000002</v>
      </c>
      <c r="AB56" s="15">
        <v>46.140250999999999</v>
      </c>
      <c r="AC56" s="15">
        <v>46.108680999999997</v>
      </c>
      <c r="AD56" s="15">
        <v>46.073062999999998</v>
      </c>
      <c r="AE56" s="15">
        <v>46.038207999999997</v>
      </c>
      <c r="AF56" s="15">
        <v>45.996482999999998</v>
      </c>
      <c r="AG56" s="15">
        <v>45.957068999999997</v>
      </c>
      <c r="AH56" s="15">
        <v>45.922161000000003</v>
      </c>
      <c r="AI56" s="15">
        <v>45.891295999999997</v>
      </c>
      <c r="AJ56" s="15">
        <v>45.85371</v>
      </c>
      <c r="AK56" s="15">
        <v>45.823661999999999</v>
      </c>
      <c r="AL56" s="15">
        <v>45.808773000000002</v>
      </c>
      <c r="AM56" s="8">
        <v>8.6070000000000001E-3</v>
      </c>
    </row>
    <row r="57" spans="1:39" ht="15" customHeight="1" x14ac:dyDescent="0.25">
      <c r="A57" s="7" t="s">
        <v>1067</v>
      </c>
      <c r="B57" s="9" t="s">
        <v>1066</v>
      </c>
      <c r="C57" s="15">
        <v>25.670019</v>
      </c>
      <c r="D57" s="15">
        <v>26.819310999999999</v>
      </c>
      <c r="E57" s="15">
        <v>27.535305000000001</v>
      </c>
      <c r="F57" s="15">
        <v>28.187908</v>
      </c>
      <c r="G57" s="15">
        <v>29.206835000000002</v>
      </c>
      <c r="H57" s="15">
        <v>30.643013</v>
      </c>
      <c r="I57" s="15">
        <v>32.562148999999998</v>
      </c>
      <c r="J57" s="15">
        <v>33.842106000000001</v>
      </c>
      <c r="K57" s="15">
        <v>35.419303999999997</v>
      </c>
      <c r="L57" s="15">
        <v>37.536555999999997</v>
      </c>
      <c r="M57" s="15">
        <v>38.727046999999999</v>
      </c>
      <c r="N57" s="15">
        <v>38.892001999999998</v>
      </c>
      <c r="O57" s="15">
        <v>39.017417999999999</v>
      </c>
      <c r="P57" s="15">
        <v>39.060550999999997</v>
      </c>
      <c r="Q57" s="15">
        <v>39.130668999999997</v>
      </c>
      <c r="R57" s="15">
        <v>39.196990999999997</v>
      </c>
      <c r="S57" s="15">
        <v>39.271281999999999</v>
      </c>
      <c r="T57" s="15">
        <v>39.341282</v>
      </c>
      <c r="U57" s="15">
        <v>39.376480000000001</v>
      </c>
      <c r="V57" s="15">
        <v>39.380488999999997</v>
      </c>
      <c r="W57" s="15">
        <v>39.387081000000002</v>
      </c>
      <c r="X57" s="15">
        <v>39.406486999999998</v>
      </c>
      <c r="Y57" s="15">
        <v>39.414561999999997</v>
      </c>
      <c r="Z57" s="15">
        <v>39.407265000000002</v>
      </c>
      <c r="AA57" s="15">
        <v>39.417651999999997</v>
      </c>
      <c r="AB57" s="15">
        <v>39.405872000000002</v>
      </c>
      <c r="AC57" s="15">
        <v>39.405434</v>
      </c>
      <c r="AD57" s="15">
        <v>39.398502000000001</v>
      </c>
      <c r="AE57" s="15">
        <v>39.390396000000003</v>
      </c>
      <c r="AF57" s="15">
        <v>39.367198999999999</v>
      </c>
      <c r="AG57" s="15">
        <v>39.352660999999998</v>
      </c>
      <c r="AH57" s="15">
        <v>39.339835999999998</v>
      </c>
      <c r="AI57" s="15">
        <v>39.321125000000002</v>
      </c>
      <c r="AJ57" s="15">
        <v>39.300362</v>
      </c>
      <c r="AK57" s="15">
        <v>39.287598000000003</v>
      </c>
      <c r="AL57" s="15">
        <v>39.285603000000002</v>
      </c>
      <c r="AM57" s="8">
        <v>1.1291000000000001E-2</v>
      </c>
    </row>
    <row r="58" spans="1:39" ht="15" customHeight="1" x14ac:dyDescent="0.2">
      <c r="B58" s="6" t="s">
        <v>1065</v>
      </c>
    </row>
    <row r="59" spans="1:39" ht="15" customHeight="1" x14ac:dyDescent="0.2">
      <c r="B59" s="6" t="s">
        <v>1064</v>
      </c>
    </row>
    <row r="60" spans="1:39" ht="15" customHeight="1" x14ac:dyDescent="0.25">
      <c r="A60" s="7" t="s">
        <v>1063</v>
      </c>
      <c r="B60" s="9" t="s">
        <v>1059</v>
      </c>
      <c r="C60" s="15">
        <v>36.220199999999998</v>
      </c>
      <c r="D60" s="15">
        <v>36.409081</v>
      </c>
      <c r="E60" s="15">
        <v>37.119289000000002</v>
      </c>
      <c r="F60" s="15">
        <v>37.799751000000001</v>
      </c>
      <c r="G60" s="15">
        <v>39.548450000000003</v>
      </c>
      <c r="H60" s="15">
        <v>41.381518999999997</v>
      </c>
      <c r="I60" s="15">
        <v>43.150398000000003</v>
      </c>
      <c r="J60" s="15">
        <v>45.321475999999997</v>
      </c>
      <c r="K60" s="15">
        <v>47.667327999999998</v>
      </c>
      <c r="L60" s="15">
        <v>49.040770999999999</v>
      </c>
      <c r="M60" s="15">
        <v>52.110171999999999</v>
      </c>
      <c r="N60" s="15">
        <v>52.302073999999998</v>
      </c>
      <c r="O60" s="15">
        <v>52.376499000000003</v>
      </c>
      <c r="P60" s="15">
        <v>52.189929999999997</v>
      </c>
      <c r="Q60" s="15">
        <v>52.075867000000002</v>
      </c>
      <c r="R60" s="15">
        <v>52.087066999999998</v>
      </c>
      <c r="S60" s="15">
        <v>51.963684000000001</v>
      </c>
      <c r="T60" s="15">
        <v>51.773529000000003</v>
      </c>
      <c r="U60" s="15">
        <v>51.668930000000003</v>
      </c>
      <c r="V60" s="15">
        <v>51.579979000000002</v>
      </c>
      <c r="W60" s="15">
        <v>51.479278999999998</v>
      </c>
      <c r="X60" s="15">
        <v>51.357922000000002</v>
      </c>
      <c r="Y60" s="15">
        <v>51.249541999999998</v>
      </c>
      <c r="Z60" s="15">
        <v>51.130642000000002</v>
      </c>
      <c r="AA60" s="15">
        <v>51.117114999999998</v>
      </c>
      <c r="AB60" s="15">
        <v>51.087207999999997</v>
      </c>
      <c r="AC60" s="15">
        <v>50.995677999999998</v>
      </c>
      <c r="AD60" s="15">
        <v>50.945250999999999</v>
      </c>
      <c r="AE60" s="15">
        <v>50.898918000000002</v>
      </c>
      <c r="AF60" s="15">
        <v>50.816628000000001</v>
      </c>
      <c r="AG60" s="15">
        <v>50.667034000000001</v>
      </c>
      <c r="AH60" s="15">
        <v>50.582073000000001</v>
      </c>
      <c r="AI60" s="15">
        <v>50.584896000000001</v>
      </c>
      <c r="AJ60" s="15">
        <v>50.503520999999999</v>
      </c>
      <c r="AK60" s="15">
        <v>50.412857000000002</v>
      </c>
      <c r="AL60" s="15">
        <v>50.407463</v>
      </c>
      <c r="AM60" s="8">
        <v>9.6139999999999993E-3</v>
      </c>
    </row>
    <row r="61" spans="1:39" ht="15" customHeight="1" x14ac:dyDescent="0.25">
      <c r="A61" s="7" t="s">
        <v>1062</v>
      </c>
      <c r="B61" s="9" t="s">
        <v>1057</v>
      </c>
      <c r="C61" s="15">
        <v>26.888207999999999</v>
      </c>
      <c r="D61" s="15">
        <v>27.744634999999999</v>
      </c>
      <c r="E61" s="15">
        <v>28.295105</v>
      </c>
      <c r="F61" s="15">
        <v>28.880102000000001</v>
      </c>
      <c r="G61" s="15">
        <v>29.974426000000001</v>
      </c>
      <c r="H61" s="15">
        <v>31.499521000000001</v>
      </c>
      <c r="I61" s="15">
        <v>33.690075</v>
      </c>
      <c r="J61" s="15">
        <v>35.446114000000001</v>
      </c>
      <c r="K61" s="15">
        <v>37.368915999999999</v>
      </c>
      <c r="L61" s="15">
        <v>39.818950999999998</v>
      </c>
      <c r="M61" s="15">
        <v>41.245711999999997</v>
      </c>
      <c r="N61" s="15">
        <v>41.438758999999997</v>
      </c>
      <c r="O61" s="15">
        <v>41.608147000000002</v>
      </c>
      <c r="P61" s="15">
        <v>41.579819000000001</v>
      </c>
      <c r="Q61" s="15">
        <v>41.623759999999997</v>
      </c>
      <c r="R61" s="15">
        <v>41.763370999999999</v>
      </c>
      <c r="S61" s="15">
        <v>41.823742000000003</v>
      </c>
      <c r="T61" s="15">
        <v>41.846493000000002</v>
      </c>
      <c r="U61" s="15">
        <v>41.881638000000002</v>
      </c>
      <c r="V61" s="15">
        <v>41.898494999999997</v>
      </c>
      <c r="W61" s="15">
        <v>41.904110000000003</v>
      </c>
      <c r="X61" s="15">
        <v>41.903599</v>
      </c>
      <c r="Y61" s="15">
        <v>41.897415000000002</v>
      </c>
      <c r="Z61" s="15">
        <v>41.873187999999999</v>
      </c>
      <c r="AA61" s="15">
        <v>41.931023000000003</v>
      </c>
      <c r="AB61" s="15">
        <v>41.958190999999999</v>
      </c>
      <c r="AC61" s="15">
        <v>41.942126999999999</v>
      </c>
      <c r="AD61" s="15">
        <v>41.950187999999997</v>
      </c>
      <c r="AE61" s="15">
        <v>41.956760000000003</v>
      </c>
      <c r="AF61" s="15">
        <v>41.928702999999999</v>
      </c>
      <c r="AG61" s="15">
        <v>41.856754000000002</v>
      </c>
      <c r="AH61" s="15">
        <v>41.828381</v>
      </c>
      <c r="AI61" s="15">
        <v>41.853541999999997</v>
      </c>
      <c r="AJ61" s="15">
        <v>41.808411</v>
      </c>
      <c r="AK61" s="15">
        <v>41.767136000000001</v>
      </c>
      <c r="AL61" s="15">
        <v>41.797604</v>
      </c>
      <c r="AM61" s="8">
        <v>1.2126E-2</v>
      </c>
    </row>
    <row r="63" spans="1:39" ht="15" customHeight="1" x14ac:dyDescent="0.2">
      <c r="B63" s="6" t="s">
        <v>1061</v>
      </c>
    </row>
    <row r="64" spans="1:39" ht="15" customHeight="1" x14ac:dyDescent="0.25">
      <c r="A64" s="7" t="s">
        <v>1060</v>
      </c>
      <c r="B64" s="9" t="s">
        <v>1059</v>
      </c>
      <c r="C64" s="15">
        <v>28.652709999999999</v>
      </c>
      <c r="D64" s="15">
        <v>29.033536999999999</v>
      </c>
      <c r="E64" s="15">
        <v>29.487497000000001</v>
      </c>
      <c r="F64" s="15">
        <v>29.92399</v>
      </c>
      <c r="G64" s="15">
        <v>30.708689</v>
      </c>
      <c r="H64" s="15">
        <v>31.737977999999998</v>
      </c>
      <c r="I64" s="15">
        <v>33.045448</v>
      </c>
      <c r="J64" s="15">
        <v>34.500805</v>
      </c>
      <c r="K64" s="15">
        <v>36.156601000000002</v>
      </c>
      <c r="L64" s="15">
        <v>37.825282999999999</v>
      </c>
      <c r="M64" s="15">
        <v>39.697124000000002</v>
      </c>
      <c r="N64" s="15">
        <v>41.131805</v>
      </c>
      <c r="O64" s="15">
        <v>42.246043999999998</v>
      </c>
      <c r="P64" s="15">
        <v>42.618462000000001</v>
      </c>
      <c r="Q64" s="15">
        <v>42.797454999999999</v>
      </c>
      <c r="R64" s="15">
        <v>42.818829000000001</v>
      </c>
      <c r="S64" s="15">
        <v>42.759014000000001</v>
      </c>
      <c r="T64" s="15">
        <v>42.665165000000002</v>
      </c>
      <c r="U64" s="15">
        <v>42.557147999999998</v>
      </c>
      <c r="V64" s="15">
        <v>42.458278999999997</v>
      </c>
      <c r="W64" s="15">
        <v>42.367148999999998</v>
      </c>
      <c r="X64" s="15">
        <v>42.270535000000002</v>
      </c>
      <c r="Y64" s="15">
        <v>42.178150000000002</v>
      </c>
      <c r="Z64" s="15">
        <v>42.084060999999998</v>
      </c>
      <c r="AA64" s="15">
        <v>42.012608</v>
      </c>
      <c r="AB64" s="15">
        <v>41.958480999999999</v>
      </c>
      <c r="AC64" s="15">
        <v>41.909785999999997</v>
      </c>
      <c r="AD64" s="15">
        <v>41.859791000000001</v>
      </c>
      <c r="AE64" s="15">
        <v>41.812984</v>
      </c>
      <c r="AF64" s="15">
        <v>41.765380999999998</v>
      </c>
      <c r="AG64" s="15">
        <v>41.691158000000001</v>
      </c>
      <c r="AH64" s="15">
        <v>41.610118999999997</v>
      </c>
      <c r="AI64" s="15">
        <v>41.550235999999998</v>
      </c>
      <c r="AJ64" s="15">
        <v>41.497363999999997</v>
      </c>
      <c r="AK64" s="15">
        <v>41.440219999999997</v>
      </c>
      <c r="AL64" s="15">
        <v>41.391719999999999</v>
      </c>
      <c r="AM64" s="8">
        <v>1.0485E-2</v>
      </c>
    </row>
    <row r="65" spans="1:39" ht="15" customHeight="1" x14ac:dyDescent="0.25">
      <c r="A65" s="7" t="s">
        <v>1058</v>
      </c>
      <c r="B65" s="9" t="s">
        <v>1057</v>
      </c>
      <c r="C65" s="15">
        <v>20.775600000000001</v>
      </c>
      <c r="D65" s="15">
        <v>21.326308999999998</v>
      </c>
      <c r="E65" s="15">
        <v>21.771515000000001</v>
      </c>
      <c r="F65" s="15">
        <v>22.188797000000001</v>
      </c>
      <c r="G65" s="15">
        <v>22.644238000000001</v>
      </c>
      <c r="H65" s="15">
        <v>23.302902</v>
      </c>
      <c r="I65" s="15">
        <v>24.251545</v>
      </c>
      <c r="J65" s="15">
        <v>25.378976999999999</v>
      </c>
      <c r="K65" s="15">
        <v>26.705504999999999</v>
      </c>
      <c r="L65" s="15">
        <v>28.229467</v>
      </c>
      <c r="M65" s="15">
        <v>29.758244000000001</v>
      </c>
      <c r="N65" s="15">
        <v>30.994045</v>
      </c>
      <c r="O65" s="15">
        <v>31.875278000000002</v>
      </c>
      <c r="P65" s="15">
        <v>32.429848</v>
      </c>
      <c r="Q65" s="15">
        <v>32.718387999999997</v>
      </c>
      <c r="R65" s="15">
        <v>32.831642000000002</v>
      </c>
      <c r="S65" s="15">
        <v>32.896464999999999</v>
      </c>
      <c r="T65" s="15">
        <v>32.944771000000003</v>
      </c>
      <c r="U65" s="15">
        <v>32.986255999999997</v>
      </c>
      <c r="V65" s="15">
        <v>33.024909999999998</v>
      </c>
      <c r="W65" s="15">
        <v>33.053265000000003</v>
      </c>
      <c r="X65" s="15">
        <v>33.068424</v>
      </c>
      <c r="Y65" s="15">
        <v>33.073695999999998</v>
      </c>
      <c r="Z65" s="15">
        <v>33.071457000000002</v>
      </c>
      <c r="AA65" s="15">
        <v>33.077567999999999</v>
      </c>
      <c r="AB65" s="15">
        <v>33.087471000000001</v>
      </c>
      <c r="AC65" s="15">
        <v>33.095325000000003</v>
      </c>
      <c r="AD65" s="15">
        <v>33.103026999999997</v>
      </c>
      <c r="AE65" s="15">
        <v>33.111904000000003</v>
      </c>
      <c r="AF65" s="15">
        <v>33.112887999999998</v>
      </c>
      <c r="AG65" s="15">
        <v>33.096930999999998</v>
      </c>
      <c r="AH65" s="15">
        <v>33.076160000000002</v>
      </c>
      <c r="AI65" s="15">
        <v>33.060111999999997</v>
      </c>
      <c r="AJ65" s="15">
        <v>33.041325000000001</v>
      </c>
      <c r="AK65" s="15">
        <v>33.020305999999998</v>
      </c>
      <c r="AL65" s="15">
        <v>33.009430000000002</v>
      </c>
      <c r="AM65" s="8">
        <v>1.2931E-2</v>
      </c>
    </row>
    <row r="67" spans="1:39" ht="15" customHeight="1" x14ac:dyDescent="0.2">
      <c r="B67" s="6" t="s">
        <v>1056</v>
      </c>
    </row>
    <row r="68" spans="1:39" ht="15" customHeight="1" x14ac:dyDescent="0.2">
      <c r="B68" s="6" t="s">
        <v>997</v>
      </c>
    </row>
    <row r="69" spans="1:39" ht="15" customHeight="1" x14ac:dyDescent="0.25">
      <c r="A69" s="7" t="s">
        <v>1055</v>
      </c>
      <c r="B69" s="9" t="s">
        <v>1026</v>
      </c>
      <c r="C69" s="15">
        <v>0.74065499999999995</v>
      </c>
      <c r="D69" s="15">
        <v>0.62519400000000003</v>
      </c>
      <c r="E69" s="15">
        <v>0.77459299999999998</v>
      </c>
      <c r="F69" s="15">
        <v>0.72209500000000004</v>
      </c>
      <c r="G69" s="15">
        <v>0.80843699999999996</v>
      </c>
      <c r="H69" s="15">
        <v>0.77791900000000003</v>
      </c>
      <c r="I69" s="15">
        <v>0.765405</v>
      </c>
      <c r="J69" s="15">
        <v>0.76836400000000005</v>
      </c>
      <c r="K69" s="15">
        <v>0.74331599999999998</v>
      </c>
      <c r="L69" s="15">
        <v>0.74232200000000004</v>
      </c>
      <c r="M69" s="15">
        <v>0.74385800000000002</v>
      </c>
      <c r="N69" s="15">
        <v>0.74854500000000002</v>
      </c>
      <c r="O69" s="15">
        <v>0.74055000000000004</v>
      </c>
      <c r="P69" s="15">
        <v>0.73511700000000002</v>
      </c>
      <c r="Q69" s="15">
        <v>0.74495800000000001</v>
      </c>
      <c r="R69" s="15">
        <v>0.75049100000000002</v>
      </c>
      <c r="S69" s="15">
        <v>0.74810500000000002</v>
      </c>
      <c r="T69" s="15">
        <v>0.74726800000000004</v>
      </c>
      <c r="U69" s="15">
        <v>0.73671399999999998</v>
      </c>
      <c r="V69" s="15">
        <v>0.74667600000000001</v>
      </c>
      <c r="W69" s="15">
        <v>0.74265400000000004</v>
      </c>
      <c r="X69" s="15">
        <v>0.75483699999999998</v>
      </c>
      <c r="Y69" s="15">
        <v>0.73978500000000003</v>
      </c>
      <c r="Z69" s="15">
        <v>0.742004</v>
      </c>
      <c r="AA69" s="15">
        <v>0.74923200000000001</v>
      </c>
      <c r="AB69" s="15">
        <v>0.74418600000000001</v>
      </c>
      <c r="AC69" s="15">
        <v>0.74278599999999995</v>
      </c>
      <c r="AD69" s="15">
        <v>0.74011400000000005</v>
      </c>
      <c r="AE69" s="15">
        <v>0.74108600000000002</v>
      </c>
      <c r="AF69" s="15">
        <v>0.74148700000000001</v>
      </c>
      <c r="AG69" s="15">
        <v>0.74158800000000002</v>
      </c>
      <c r="AH69" s="15">
        <v>0.74197299999999999</v>
      </c>
      <c r="AI69" s="15">
        <v>0.74300500000000003</v>
      </c>
      <c r="AJ69" s="15">
        <v>0.73655999999999999</v>
      </c>
      <c r="AK69" s="15">
        <v>0.74220600000000003</v>
      </c>
      <c r="AL69" s="15">
        <v>0.74872300000000003</v>
      </c>
      <c r="AM69" s="8">
        <v>5.3169999999999997E-3</v>
      </c>
    </row>
    <row r="70" spans="1:39" ht="15" customHeight="1" x14ac:dyDescent="0.25">
      <c r="A70" s="7" t="s">
        <v>1054</v>
      </c>
      <c r="B70" s="9" t="s">
        <v>1024</v>
      </c>
      <c r="C70" s="15">
        <v>4.4270529999999999</v>
      </c>
      <c r="D70" s="15">
        <v>3.8013469999999998</v>
      </c>
      <c r="E70" s="15">
        <v>4.5808879999999998</v>
      </c>
      <c r="F70" s="15">
        <v>4.2940149999999999</v>
      </c>
      <c r="G70" s="15">
        <v>4.776484</v>
      </c>
      <c r="H70" s="15">
        <v>4.6130000000000004</v>
      </c>
      <c r="I70" s="15">
        <v>4.5957039999999996</v>
      </c>
      <c r="J70" s="15">
        <v>4.5754070000000002</v>
      </c>
      <c r="K70" s="15">
        <v>4.4374120000000001</v>
      </c>
      <c r="L70" s="15">
        <v>4.4376959999999999</v>
      </c>
      <c r="M70" s="15">
        <v>4.446555</v>
      </c>
      <c r="N70" s="15">
        <v>4.4648630000000002</v>
      </c>
      <c r="O70" s="15">
        <v>4.4231509999999998</v>
      </c>
      <c r="P70" s="15">
        <v>4.394056</v>
      </c>
      <c r="Q70" s="15">
        <v>4.4469329999999996</v>
      </c>
      <c r="R70" s="15">
        <v>4.4768949999999998</v>
      </c>
      <c r="S70" s="15">
        <v>4.4757309999999997</v>
      </c>
      <c r="T70" s="15">
        <v>4.4784179999999996</v>
      </c>
      <c r="U70" s="15">
        <v>4.4035479999999998</v>
      </c>
      <c r="V70" s="15">
        <v>4.4561500000000001</v>
      </c>
      <c r="W70" s="15">
        <v>4.4348210000000003</v>
      </c>
      <c r="X70" s="15">
        <v>4.4991380000000003</v>
      </c>
      <c r="Y70" s="15">
        <v>4.4196770000000001</v>
      </c>
      <c r="Z70" s="15">
        <v>4.4310470000000004</v>
      </c>
      <c r="AA70" s="15">
        <v>4.4695239999999998</v>
      </c>
      <c r="AB70" s="15">
        <v>4.4429400000000001</v>
      </c>
      <c r="AC70" s="15">
        <v>4.4356200000000001</v>
      </c>
      <c r="AD70" s="15">
        <v>4.42136</v>
      </c>
      <c r="AE70" s="15">
        <v>4.4264330000000003</v>
      </c>
      <c r="AF70" s="15">
        <v>4.4286289999999999</v>
      </c>
      <c r="AG70" s="15">
        <v>4.4291150000000004</v>
      </c>
      <c r="AH70" s="15">
        <v>4.4312579999999997</v>
      </c>
      <c r="AI70" s="15">
        <v>4.4370289999999999</v>
      </c>
      <c r="AJ70" s="15">
        <v>4.4030300000000002</v>
      </c>
      <c r="AK70" s="15">
        <v>4.4328830000000004</v>
      </c>
      <c r="AL70" s="15">
        <v>4.4674300000000002</v>
      </c>
      <c r="AM70" s="8">
        <v>4.7600000000000003E-3</v>
      </c>
    </row>
    <row r="71" spans="1:39" ht="15" customHeight="1" x14ac:dyDescent="0.25">
      <c r="A71" s="7" t="s">
        <v>1053</v>
      </c>
      <c r="B71" s="9" t="s">
        <v>1022</v>
      </c>
      <c r="C71" s="15">
        <v>22.504460999999999</v>
      </c>
      <c r="D71" s="15">
        <v>20.030311999999999</v>
      </c>
      <c r="E71" s="15">
        <v>23.238389999999999</v>
      </c>
      <c r="F71" s="15">
        <v>22.166412000000001</v>
      </c>
      <c r="G71" s="15">
        <v>24.18741</v>
      </c>
      <c r="H71" s="15">
        <v>23.21209</v>
      </c>
      <c r="I71" s="15">
        <v>23.314861000000001</v>
      </c>
      <c r="J71" s="15">
        <v>23.138189000000001</v>
      </c>
      <c r="K71" s="15">
        <v>22.639023000000002</v>
      </c>
      <c r="L71" s="15">
        <v>22.685645999999998</v>
      </c>
      <c r="M71" s="15">
        <v>22.512671000000001</v>
      </c>
      <c r="N71" s="15">
        <v>22.717737</v>
      </c>
      <c r="O71" s="15">
        <v>22.554203000000001</v>
      </c>
      <c r="P71" s="15">
        <v>22.446591999999999</v>
      </c>
      <c r="Q71" s="15">
        <v>22.648191000000001</v>
      </c>
      <c r="R71" s="15">
        <v>22.756817000000002</v>
      </c>
      <c r="S71" s="15">
        <v>22.749995999999999</v>
      </c>
      <c r="T71" s="15">
        <v>22.765519999999999</v>
      </c>
      <c r="U71" s="15">
        <v>22.474423999999999</v>
      </c>
      <c r="V71" s="15">
        <v>22.688883000000001</v>
      </c>
      <c r="W71" s="15">
        <v>22.604793999999998</v>
      </c>
      <c r="X71" s="15">
        <v>22.860928999999999</v>
      </c>
      <c r="Y71" s="15">
        <v>22.543206999999999</v>
      </c>
      <c r="Z71" s="15">
        <v>22.592541000000001</v>
      </c>
      <c r="AA71" s="15">
        <v>22.739668000000002</v>
      </c>
      <c r="AB71" s="15">
        <v>22.629958999999999</v>
      </c>
      <c r="AC71" s="15">
        <v>22.599224</v>
      </c>
      <c r="AD71" s="15">
        <v>22.544347999999999</v>
      </c>
      <c r="AE71" s="15">
        <v>22.565083999999999</v>
      </c>
      <c r="AF71" s="15">
        <v>22.572804999999999</v>
      </c>
      <c r="AG71" s="15">
        <v>22.574625000000001</v>
      </c>
      <c r="AH71" s="15">
        <v>22.581432</v>
      </c>
      <c r="AI71" s="15">
        <v>22.598649999999999</v>
      </c>
      <c r="AJ71" s="15">
        <v>22.458252000000002</v>
      </c>
      <c r="AK71" s="15">
        <v>22.579514</v>
      </c>
      <c r="AL71" s="15">
        <v>22.71604</v>
      </c>
      <c r="AM71" s="8">
        <v>3.7079999999999999E-3</v>
      </c>
    </row>
    <row r="72" spans="1:39" ht="15" customHeight="1" x14ac:dyDescent="0.25">
      <c r="A72" s="7" t="s">
        <v>1052</v>
      </c>
      <c r="B72" s="9" t="s">
        <v>1020</v>
      </c>
      <c r="C72" s="15">
        <v>62.048018999999996</v>
      </c>
      <c r="D72" s="15">
        <v>64.225600999999997</v>
      </c>
      <c r="E72" s="15">
        <v>61.428874999999998</v>
      </c>
      <c r="F72" s="15">
        <v>62.368510999999998</v>
      </c>
      <c r="G72" s="15">
        <v>60.572468000000001</v>
      </c>
      <c r="H72" s="15">
        <v>61.492378000000002</v>
      </c>
      <c r="I72" s="15">
        <v>61.401947</v>
      </c>
      <c r="J72" s="15">
        <v>61.585152000000001</v>
      </c>
      <c r="K72" s="15">
        <v>61.993141000000001</v>
      </c>
      <c r="L72" s="15">
        <v>61.904949000000002</v>
      </c>
      <c r="M72" s="15">
        <v>62.233192000000003</v>
      </c>
      <c r="N72" s="15">
        <v>61.849570999999997</v>
      </c>
      <c r="O72" s="15">
        <v>61.996597000000001</v>
      </c>
      <c r="P72" s="15">
        <v>62.087189000000002</v>
      </c>
      <c r="Q72" s="15">
        <v>61.909526999999997</v>
      </c>
      <c r="R72" s="15">
        <v>61.815483</v>
      </c>
      <c r="S72" s="15">
        <v>61.823005999999999</v>
      </c>
      <c r="T72" s="15">
        <v>61.809306999999997</v>
      </c>
      <c r="U72" s="15">
        <v>62.064301</v>
      </c>
      <c r="V72" s="15">
        <v>61.873466000000001</v>
      </c>
      <c r="W72" s="15">
        <v>61.948115999999999</v>
      </c>
      <c r="X72" s="15">
        <v>61.719757000000001</v>
      </c>
      <c r="Y72" s="15">
        <v>62.002459999999999</v>
      </c>
      <c r="Z72" s="15">
        <v>61.957644999999999</v>
      </c>
      <c r="AA72" s="15">
        <v>61.827862000000003</v>
      </c>
      <c r="AB72" s="15">
        <v>61.925781000000001</v>
      </c>
      <c r="AC72" s="15">
        <v>61.953491</v>
      </c>
      <c r="AD72" s="15">
        <v>62.001766000000003</v>
      </c>
      <c r="AE72" s="15">
        <v>61.983364000000002</v>
      </c>
      <c r="AF72" s="15">
        <v>61.976452000000002</v>
      </c>
      <c r="AG72" s="15">
        <v>61.974926000000004</v>
      </c>
      <c r="AH72" s="15">
        <v>61.969203999999998</v>
      </c>
      <c r="AI72" s="15">
        <v>61.954856999999997</v>
      </c>
      <c r="AJ72" s="15">
        <v>62.080044000000001</v>
      </c>
      <c r="AK72" s="15">
        <v>61.972366000000001</v>
      </c>
      <c r="AL72" s="15">
        <v>61.851357</v>
      </c>
      <c r="AM72" s="8">
        <v>-1.1069999999999999E-3</v>
      </c>
    </row>
    <row r="73" spans="1:39" ht="15" customHeight="1" x14ac:dyDescent="0.25">
      <c r="A73" s="7" t="s">
        <v>1051</v>
      </c>
      <c r="B73" s="9" t="s">
        <v>1018</v>
      </c>
      <c r="C73" s="15">
        <v>9.3622440000000005</v>
      </c>
      <c r="D73" s="15">
        <v>10.407149</v>
      </c>
      <c r="E73" s="15">
        <v>9.0590089999999996</v>
      </c>
      <c r="F73" s="15">
        <v>9.5276530000000008</v>
      </c>
      <c r="G73" s="15">
        <v>8.7301210000000005</v>
      </c>
      <c r="H73" s="15">
        <v>8.9847769999999993</v>
      </c>
      <c r="I73" s="15">
        <v>8.9974369999999997</v>
      </c>
      <c r="J73" s="15">
        <v>9.0126910000000002</v>
      </c>
      <c r="K73" s="15">
        <v>9.2644070000000003</v>
      </c>
      <c r="L73" s="15">
        <v>9.3130679999999995</v>
      </c>
      <c r="M73" s="15">
        <v>9.1469919999999991</v>
      </c>
      <c r="N73" s="15">
        <v>9.3019079999999992</v>
      </c>
      <c r="O73" s="15">
        <v>9.3680810000000001</v>
      </c>
      <c r="P73" s="15">
        <v>9.4192669999999996</v>
      </c>
      <c r="Q73" s="15">
        <v>9.3328319999999998</v>
      </c>
      <c r="R73" s="15">
        <v>9.2829060000000005</v>
      </c>
      <c r="S73" s="15">
        <v>9.285717</v>
      </c>
      <c r="T73" s="15">
        <v>9.282019</v>
      </c>
      <c r="U73" s="15">
        <v>9.4032309999999999</v>
      </c>
      <c r="V73" s="15">
        <v>9.3172280000000001</v>
      </c>
      <c r="W73" s="15">
        <v>9.3519140000000007</v>
      </c>
      <c r="X73" s="15">
        <v>9.2479239999999994</v>
      </c>
      <c r="Y73" s="15">
        <v>9.3770910000000001</v>
      </c>
      <c r="Z73" s="15">
        <v>9.3590400000000002</v>
      </c>
      <c r="AA73" s="15">
        <v>9.2961329999999993</v>
      </c>
      <c r="AB73" s="15">
        <v>9.3394779999999997</v>
      </c>
      <c r="AC73" s="15">
        <v>9.351191</v>
      </c>
      <c r="AD73" s="15">
        <v>9.3746530000000003</v>
      </c>
      <c r="AE73" s="15">
        <v>9.3663129999999999</v>
      </c>
      <c r="AF73" s="15">
        <v>9.3629309999999997</v>
      </c>
      <c r="AG73" s="15">
        <v>9.362031</v>
      </c>
      <c r="AH73" s="15">
        <v>9.3584420000000001</v>
      </c>
      <c r="AI73" s="15">
        <v>9.3488089999999993</v>
      </c>
      <c r="AJ73" s="15">
        <v>9.4043510000000001</v>
      </c>
      <c r="AK73" s="15">
        <v>9.3553800000000003</v>
      </c>
      <c r="AL73" s="15">
        <v>9.2989280000000001</v>
      </c>
      <c r="AM73" s="8">
        <v>-3.3059999999999999E-3</v>
      </c>
    </row>
    <row r="74" spans="1:39" ht="15" customHeight="1" x14ac:dyDescent="0.25">
      <c r="A74" s="7" t="s">
        <v>1050</v>
      </c>
      <c r="B74" s="9" t="s">
        <v>1016</v>
      </c>
      <c r="C74" s="15">
        <v>0.91757</v>
      </c>
      <c r="D74" s="15">
        <v>0.91040100000000002</v>
      </c>
      <c r="E74" s="15">
        <v>0.91823100000000002</v>
      </c>
      <c r="F74" s="15">
        <v>0.92130199999999995</v>
      </c>
      <c r="G74" s="15">
        <v>0.92507799999999996</v>
      </c>
      <c r="H74" s="15">
        <v>0.91983800000000004</v>
      </c>
      <c r="I74" s="15">
        <v>0.92463300000000004</v>
      </c>
      <c r="J74" s="15">
        <v>0.92017899999999997</v>
      </c>
      <c r="K74" s="15">
        <v>0.92271000000000003</v>
      </c>
      <c r="L74" s="15">
        <v>0.91632199999999997</v>
      </c>
      <c r="M74" s="15">
        <v>0.91673899999999997</v>
      </c>
      <c r="N74" s="15">
        <v>0.91737900000000006</v>
      </c>
      <c r="O74" s="15">
        <v>0.91743200000000003</v>
      </c>
      <c r="P74" s="15">
        <v>0.91776999999999997</v>
      </c>
      <c r="Q74" s="15">
        <v>0.91756499999999996</v>
      </c>
      <c r="R74" s="15">
        <v>0.91742500000000005</v>
      </c>
      <c r="S74" s="15">
        <v>0.91745699999999997</v>
      </c>
      <c r="T74" s="15">
        <v>0.91746700000000003</v>
      </c>
      <c r="U74" s="15">
        <v>0.917771</v>
      </c>
      <c r="V74" s="15">
        <v>0.91759100000000005</v>
      </c>
      <c r="W74" s="15">
        <v>0.91770399999999996</v>
      </c>
      <c r="X74" s="15">
        <v>0.91742299999999999</v>
      </c>
      <c r="Y74" s="15">
        <v>0.91776100000000005</v>
      </c>
      <c r="Z74" s="15">
        <v>0.91771999999999998</v>
      </c>
      <c r="AA74" s="15">
        <v>0.917578</v>
      </c>
      <c r="AB74" s="15">
        <v>0.91765200000000002</v>
      </c>
      <c r="AC74" s="15">
        <v>0.91770099999999999</v>
      </c>
      <c r="AD74" s="15">
        <v>0.91775499999999999</v>
      </c>
      <c r="AE74" s="15">
        <v>0.91773499999999997</v>
      </c>
      <c r="AF74" s="15">
        <v>0.91769999999999996</v>
      </c>
      <c r="AG74" s="15">
        <v>0.917713</v>
      </c>
      <c r="AH74" s="15">
        <v>0.91769299999999998</v>
      </c>
      <c r="AI74" s="15">
        <v>0.91764299999999999</v>
      </c>
      <c r="AJ74" s="15">
        <v>0.91776500000000005</v>
      </c>
      <c r="AK74" s="15">
        <v>0.917659</v>
      </c>
      <c r="AL74" s="15">
        <v>0.91752199999999995</v>
      </c>
      <c r="AM74" s="8">
        <v>2.2900000000000001E-4</v>
      </c>
    </row>
    <row r="76" spans="1:39" ht="15" customHeight="1" x14ac:dyDescent="0.2">
      <c r="B76" s="6" t="s">
        <v>995</v>
      </c>
    </row>
    <row r="77" spans="1:39" ht="15" customHeight="1" x14ac:dyDescent="0.25">
      <c r="A77" s="7" t="s">
        <v>1049</v>
      </c>
      <c r="B77" s="9" t="s">
        <v>1012</v>
      </c>
      <c r="C77" s="15">
        <v>4.8057420000000004</v>
      </c>
      <c r="D77" s="15">
        <v>5.1602459999999999</v>
      </c>
      <c r="E77" s="15">
        <v>4.6625329999999998</v>
      </c>
      <c r="F77" s="15">
        <v>4.8063900000000004</v>
      </c>
      <c r="G77" s="15">
        <v>4.4986090000000001</v>
      </c>
      <c r="H77" s="15">
        <v>4.6027240000000003</v>
      </c>
      <c r="I77" s="15">
        <v>4.616403</v>
      </c>
      <c r="J77" s="15">
        <v>4.6769990000000004</v>
      </c>
      <c r="K77" s="15">
        <v>4.7352350000000003</v>
      </c>
      <c r="L77" s="15">
        <v>4.6962849999999996</v>
      </c>
      <c r="M77" s="15">
        <v>4.728434</v>
      </c>
      <c r="N77" s="15">
        <v>4.7701320000000003</v>
      </c>
      <c r="O77" s="15">
        <v>4.7950799999999996</v>
      </c>
      <c r="P77" s="15">
        <v>4.812341</v>
      </c>
      <c r="Q77" s="15">
        <v>4.7798629999999998</v>
      </c>
      <c r="R77" s="15">
        <v>4.763541</v>
      </c>
      <c r="S77" s="15">
        <v>4.765263</v>
      </c>
      <c r="T77" s="15">
        <v>4.7625599999999997</v>
      </c>
      <c r="U77" s="15">
        <v>4.8072780000000002</v>
      </c>
      <c r="V77" s="15">
        <v>4.7740499999999999</v>
      </c>
      <c r="W77" s="15">
        <v>4.7869989999999998</v>
      </c>
      <c r="X77" s="15">
        <v>4.7470249999999998</v>
      </c>
      <c r="Y77" s="15">
        <v>4.7965770000000001</v>
      </c>
      <c r="Z77" s="15">
        <v>4.7891380000000003</v>
      </c>
      <c r="AA77" s="15">
        <v>4.7653129999999999</v>
      </c>
      <c r="AB77" s="15">
        <v>4.7840619999999996</v>
      </c>
      <c r="AC77" s="15">
        <v>4.7878639999999999</v>
      </c>
      <c r="AD77" s="15">
        <v>4.7967659999999999</v>
      </c>
      <c r="AE77" s="15">
        <v>4.7935889999999999</v>
      </c>
      <c r="AF77" s="15">
        <v>4.7933320000000004</v>
      </c>
      <c r="AG77" s="15">
        <v>4.7925880000000003</v>
      </c>
      <c r="AH77" s="15">
        <v>4.7916100000000004</v>
      </c>
      <c r="AI77" s="15">
        <v>4.7896619999999999</v>
      </c>
      <c r="AJ77" s="15">
        <v>4.8117869999999998</v>
      </c>
      <c r="AK77" s="15">
        <v>4.792516</v>
      </c>
      <c r="AL77" s="15">
        <v>4.7708560000000002</v>
      </c>
      <c r="AM77" s="8">
        <v>-2.3050000000000002E-3</v>
      </c>
    </row>
    <row r="78" spans="1:39" ht="15" customHeight="1" x14ac:dyDescent="0.25">
      <c r="A78" s="7" t="s">
        <v>1048</v>
      </c>
      <c r="B78" s="9" t="s">
        <v>1010</v>
      </c>
      <c r="C78" s="15">
        <v>22.435198</v>
      </c>
      <c r="D78" s="15">
        <v>22.191963000000001</v>
      </c>
      <c r="E78" s="15">
        <v>22.339894999999999</v>
      </c>
      <c r="F78" s="15">
        <v>22.270966999999999</v>
      </c>
      <c r="G78" s="15">
        <v>22.370443000000002</v>
      </c>
      <c r="H78" s="15">
        <v>22.294321</v>
      </c>
      <c r="I78" s="15">
        <v>22.248232000000002</v>
      </c>
      <c r="J78" s="15">
        <v>22.313576000000001</v>
      </c>
      <c r="K78" s="15">
        <v>22.335798</v>
      </c>
      <c r="L78" s="15">
        <v>22.277121000000001</v>
      </c>
      <c r="M78" s="15">
        <v>22.350670000000001</v>
      </c>
      <c r="N78" s="15">
        <v>22.387526000000001</v>
      </c>
      <c r="O78" s="15">
        <v>22.381077000000001</v>
      </c>
      <c r="P78" s="15">
        <v>22.368065000000001</v>
      </c>
      <c r="Q78" s="15">
        <v>22.380966000000001</v>
      </c>
      <c r="R78" s="15">
        <v>22.396553000000001</v>
      </c>
      <c r="S78" s="15">
        <v>22.398524999999999</v>
      </c>
      <c r="T78" s="15">
        <v>22.393325999999998</v>
      </c>
      <c r="U78" s="15">
        <v>22.375319999999999</v>
      </c>
      <c r="V78" s="15">
        <v>22.382035999999999</v>
      </c>
      <c r="W78" s="15">
        <v>22.377397999999999</v>
      </c>
      <c r="X78" s="15">
        <v>22.391007999999999</v>
      </c>
      <c r="Y78" s="15">
        <v>22.377769000000001</v>
      </c>
      <c r="Z78" s="15">
        <v>22.377773000000001</v>
      </c>
      <c r="AA78" s="15">
        <v>22.387616999999999</v>
      </c>
      <c r="AB78" s="15">
        <v>22.388449000000001</v>
      </c>
      <c r="AC78" s="15">
        <v>22.386970999999999</v>
      </c>
      <c r="AD78" s="15">
        <v>22.383140999999998</v>
      </c>
      <c r="AE78" s="15">
        <v>22.383959000000001</v>
      </c>
      <c r="AF78" s="15">
        <v>22.386966999999999</v>
      </c>
      <c r="AG78" s="15">
        <v>22.386137000000002</v>
      </c>
      <c r="AH78" s="15">
        <v>22.388076999999999</v>
      </c>
      <c r="AI78" s="15">
        <v>22.394783</v>
      </c>
      <c r="AJ78" s="15">
        <v>22.391719999999999</v>
      </c>
      <c r="AK78" s="15">
        <v>22.395451999999999</v>
      </c>
      <c r="AL78" s="15">
        <v>22.402350999999999</v>
      </c>
      <c r="AM78" s="8">
        <v>2.7799999999999998E-4</v>
      </c>
    </row>
    <row r="79" spans="1:39" ht="15" customHeight="1" x14ac:dyDescent="0.25">
      <c r="A79" s="7" t="s">
        <v>1047</v>
      </c>
      <c r="B79" s="9" t="s">
        <v>1008</v>
      </c>
      <c r="C79" s="15">
        <v>1.3182860000000001</v>
      </c>
      <c r="D79" s="15">
        <v>1.1546700000000001</v>
      </c>
      <c r="E79" s="15">
        <v>1.3650709999999999</v>
      </c>
      <c r="F79" s="15">
        <v>1.298162</v>
      </c>
      <c r="G79" s="15">
        <v>1.412979</v>
      </c>
      <c r="H79" s="15">
        <v>1.350903</v>
      </c>
      <c r="I79" s="15">
        <v>1.296557</v>
      </c>
      <c r="J79" s="15">
        <v>1.3053589999999999</v>
      </c>
      <c r="K79" s="15">
        <v>1.2838590000000001</v>
      </c>
      <c r="L79" s="15">
        <v>1.2685109999999999</v>
      </c>
      <c r="M79" s="15">
        <v>1.295973</v>
      </c>
      <c r="N79" s="15">
        <v>1.3332040000000001</v>
      </c>
      <c r="O79" s="15">
        <v>1.323601</v>
      </c>
      <c r="P79" s="15">
        <v>1.3181769999999999</v>
      </c>
      <c r="Q79" s="15">
        <v>1.330355</v>
      </c>
      <c r="R79" s="15">
        <v>1.33636</v>
      </c>
      <c r="S79" s="15">
        <v>1.335523</v>
      </c>
      <c r="T79" s="15">
        <v>1.3365720000000001</v>
      </c>
      <c r="U79" s="15">
        <v>1.3191619999999999</v>
      </c>
      <c r="V79" s="15">
        <v>1.332306</v>
      </c>
      <c r="W79" s="15">
        <v>1.327151</v>
      </c>
      <c r="X79" s="15">
        <v>1.342654</v>
      </c>
      <c r="Y79" s="15">
        <v>1.323221</v>
      </c>
      <c r="Z79" s="15">
        <v>1.326376</v>
      </c>
      <c r="AA79" s="15">
        <v>1.335197</v>
      </c>
      <c r="AB79" s="15">
        <v>1.328271</v>
      </c>
      <c r="AC79" s="15">
        <v>1.3263419999999999</v>
      </c>
      <c r="AD79" s="15">
        <v>1.3231630000000001</v>
      </c>
      <c r="AE79" s="15">
        <v>1.3244279999999999</v>
      </c>
      <c r="AF79" s="15">
        <v>1.324829</v>
      </c>
      <c r="AG79" s="15">
        <v>1.324951</v>
      </c>
      <c r="AH79" s="15">
        <v>1.3245039999999999</v>
      </c>
      <c r="AI79" s="15">
        <v>1.325094</v>
      </c>
      <c r="AJ79" s="15">
        <v>1.3164720000000001</v>
      </c>
      <c r="AK79" s="15">
        <v>1.3238380000000001</v>
      </c>
      <c r="AL79" s="15">
        <v>1.3320110000000001</v>
      </c>
      <c r="AM79" s="8">
        <v>4.2110000000000003E-3</v>
      </c>
    </row>
    <row r="80" spans="1:39" ht="15" customHeight="1" x14ac:dyDescent="0.25">
      <c r="A80" s="7" t="s">
        <v>1046</v>
      </c>
      <c r="B80" s="9" t="s">
        <v>1006</v>
      </c>
      <c r="C80" s="15">
        <v>7.3835230000000003</v>
      </c>
      <c r="D80" s="15">
        <v>7.1582480000000004</v>
      </c>
      <c r="E80" s="15">
        <v>7.3124380000000002</v>
      </c>
      <c r="F80" s="15">
        <v>7.2476390000000004</v>
      </c>
      <c r="G80" s="15">
        <v>7.2357459999999998</v>
      </c>
      <c r="H80" s="15">
        <v>7.1329779999999996</v>
      </c>
      <c r="I80" s="15">
        <v>7.0754060000000001</v>
      </c>
      <c r="J80" s="15">
        <v>7.1593489999999997</v>
      </c>
      <c r="K80" s="15">
        <v>7.0964109999999998</v>
      </c>
      <c r="L80" s="15">
        <v>7.0399149999999997</v>
      </c>
      <c r="M80" s="15">
        <v>7.2352369999999997</v>
      </c>
      <c r="N80" s="15">
        <v>7.343458</v>
      </c>
      <c r="O80" s="15">
        <v>7.3509969999999996</v>
      </c>
      <c r="P80" s="15">
        <v>7.3518169999999996</v>
      </c>
      <c r="Q80" s="15">
        <v>7.3605739999999997</v>
      </c>
      <c r="R80" s="15">
        <v>7.3696190000000001</v>
      </c>
      <c r="S80" s="15">
        <v>7.3705080000000001</v>
      </c>
      <c r="T80" s="15">
        <v>7.3688399999999996</v>
      </c>
      <c r="U80" s="15">
        <v>7.3588979999999999</v>
      </c>
      <c r="V80" s="15">
        <v>7.3629360000000004</v>
      </c>
      <c r="W80" s="15">
        <v>7.360144</v>
      </c>
      <c r="X80" s="15">
        <v>7.3669760000000002</v>
      </c>
      <c r="Y80" s="15">
        <v>7.3583949999999998</v>
      </c>
      <c r="Z80" s="15">
        <v>7.3582780000000003</v>
      </c>
      <c r="AA80" s="15">
        <v>7.3632439999999999</v>
      </c>
      <c r="AB80" s="15">
        <v>7.3629540000000002</v>
      </c>
      <c r="AC80" s="15">
        <v>7.3619510000000004</v>
      </c>
      <c r="AD80" s="15">
        <v>7.3606819999999997</v>
      </c>
      <c r="AE80" s="15">
        <v>7.3611659999999999</v>
      </c>
      <c r="AF80" s="15">
        <v>7.362444</v>
      </c>
      <c r="AG80" s="15">
        <v>7.3620840000000003</v>
      </c>
      <c r="AH80" s="15">
        <v>7.3629810000000004</v>
      </c>
      <c r="AI80" s="15">
        <v>7.3662770000000002</v>
      </c>
      <c r="AJ80" s="15">
        <v>7.3641399999999999</v>
      </c>
      <c r="AK80" s="15">
        <v>7.3664930000000002</v>
      </c>
      <c r="AL80" s="15">
        <v>7.3702389999999998</v>
      </c>
      <c r="AM80" s="8">
        <v>8.5899999999999995E-4</v>
      </c>
    </row>
    <row r="81" spans="1:39" ht="15" customHeight="1" x14ac:dyDescent="0.25">
      <c r="A81" s="7" t="s">
        <v>1045</v>
      </c>
      <c r="B81" s="9" t="s">
        <v>1004</v>
      </c>
      <c r="C81" s="15">
        <v>22.740227000000001</v>
      </c>
      <c r="D81" s="15">
        <v>23.124872</v>
      </c>
      <c r="E81" s="15">
        <v>22.752908999999999</v>
      </c>
      <c r="F81" s="15">
        <v>22.866050999999999</v>
      </c>
      <c r="G81" s="15">
        <v>22.718149</v>
      </c>
      <c r="H81" s="15">
        <v>22.814755999999999</v>
      </c>
      <c r="I81" s="15">
        <v>22.849155</v>
      </c>
      <c r="J81" s="15">
        <v>22.789379</v>
      </c>
      <c r="K81" s="15">
        <v>22.868556999999999</v>
      </c>
      <c r="L81" s="15">
        <v>22.904249</v>
      </c>
      <c r="M81" s="15">
        <v>22.803457000000002</v>
      </c>
      <c r="N81" s="15">
        <v>22.771806999999999</v>
      </c>
      <c r="O81" s="15">
        <v>22.774726999999999</v>
      </c>
      <c r="P81" s="15">
        <v>22.788201999999998</v>
      </c>
      <c r="Q81" s="15">
        <v>22.766967999999999</v>
      </c>
      <c r="R81" s="15">
        <v>22.750302999999999</v>
      </c>
      <c r="S81" s="15">
        <v>22.749179999999999</v>
      </c>
      <c r="T81" s="15">
        <v>22.75066</v>
      </c>
      <c r="U81" s="15">
        <v>22.779385000000001</v>
      </c>
      <c r="V81" s="15">
        <v>22.763356999999999</v>
      </c>
      <c r="W81" s="15">
        <v>22.771270999999999</v>
      </c>
      <c r="X81" s="15">
        <v>22.749096000000002</v>
      </c>
      <c r="Y81" s="15">
        <v>22.775632999999999</v>
      </c>
      <c r="Z81" s="15">
        <v>22.773294</v>
      </c>
      <c r="AA81" s="15">
        <v>22.758424999999999</v>
      </c>
      <c r="AB81" s="15">
        <v>22.764631000000001</v>
      </c>
      <c r="AC81" s="15">
        <v>22.766871999999999</v>
      </c>
      <c r="AD81" s="15">
        <v>22.772418999999999</v>
      </c>
      <c r="AE81" s="15">
        <v>22.770758000000001</v>
      </c>
      <c r="AF81" s="15">
        <v>22.768930000000001</v>
      </c>
      <c r="AG81" s="15">
        <v>22.769112</v>
      </c>
      <c r="AH81" s="15">
        <v>22.767752000000002</v>
      </c>
      <c r="AI81" s="15">
        <v>22.762616999999999</v>
      </c>
      <c r="AJ81" s="15">
        <v>22.772226</v>
      </c>
      <c r="AK81" s="15">
        <v>22.763012</v>
      </c>
      <c r="AL81" s="15">
        <v>22.750889000000001</v>
      </c>
      <c r="AM81" s="8">
        <v>-4.7899999999999999E-4</v>
      </c>
    </row>
    <row r="82" spans="1:39" ht="15" customHeight="1" x14ac:dyDescent="0.25">
      <c r="A82" s="7" t="s">
        <v>1044</v>
      </c>
      <c r="B82" s="9" t="s">
        <v>1002</v>
      </c>
      <c r="C82" s="15">
        <v>41.317019999999999</v>
      </c>
      <c r="D82" s="15">
        <v>41.209999000000003</v>
      </c>
      <c r="E82" s="15">
        <v>41.567141999999997</v>
      </c>
      <c r="F82" s="15">
        <v>41.510779999999997</v>
      </c>
      <c r="G82" s="15">
        <v>41.76408</v>
      </c>
      <c r="H82" s="15">
        <v>41.804321000000002</v>
      </c>
      <c r="I82" s="15">
        <v>41.914237999999997</v>
      </c>
      <c r="J82" s="15">
        <v>41.755352000000002</v>
      </c>
      <c r="K82" s="15">
        <v>41.680134000000002</v>
      </c>
      <c r="L82" s="15">
        <v>41.813915000000001</v>
      </c>
      <c r="M82" s="15">
        <v>41.586227000000001</v>
      </c>
      <c r="N82" s="15">
        <v>41.393883000000002</v>
      </c>
      <c r="O82" s="15">
        <v>41.374516</v>
      </c>
      <c r="P82" s="15">
        <v>41.361401000000001</v>
      </c>
      <c r="Q82" s="15">
        <v>41.381275000000002</v>
      </c>
      <c r="R82" s="15">
        <v>41.383614000000001</v>
      </c>
      <c r="S82" s="15">
        <v>41.381000999999998</v>
      </c>
      <c r="T82" s="15">
        <v>41.388041999999999</v>
      </c>
      <c r="U82" s="15">
        <v>41.359954999999999</v>
      </c>
      <c r="V82" s="15">
        <v>41.385314999999999</v>
      </c>
      <c r="W82" s="15">
        <v>41.377032999999997</v>
      </c>
      <c r="X82" s="15">
        <v>41.403252000000002</v>
      </c>
      <c r="Y82" s="15">
        <v>41.368408000000002</v>
      </c>
      <c r="Z82" s="15">
        <v>41.375137000000002</v>
      </c>
      <c r="AA82" s="15">
        <v>41.390205000000002</v>
      </c>
      <c r="AB82" s="15">
        <v>41.371634999999998</v>
      </c>
      <c r="AC82" s="15">
        <v>41.369995000000003</v>
      </c>
      <c r="AD82" s="15">
        <v>41.363818999999999</v>
      </c>
      <c r="AE82" s="15">
        <v>41.366092999999999</v>
      </c>
      <c r="AF82" s="15">
        <v>41.363495</v>
      </c>
      <c r="AG82" s="15">
        <v>41.365127999999999</v>
      </c>
      <c r="AH82" s="15">
        <v>41.365067000000003</v>
      </c>
      <c r="AI82" s="15">
        <v>41.361564999999999</v>
      </c>
      <c r="AJ82" s="15">
        <v>41.343654999999998</v>
      </c>
      <c r="AK82" s="15">
        <v>41.358680999999997</v>
      </c>
      <c r="AL82" s="15">
        <v>41.373649999999998</v>
      </c>
      <c r="AM82" s="8">
        <v>1.17E-4</v>
      </c>
    </row>
    <row r="84" spans="1:39" ht="15" customHeight="1" x14ac:dyDescent="0.2">
      <c r="B84" s="6" t="s">
        <v>1043</v>
      </c>
    </row>
    <row r="85" spans="1:39" ht="15" customHeight="1" x14ac:dyDescent="0.2">
      <c r="B85" s="6" t="s">
        <v>997</v>
      </c>
    </row>
    <row r="86" spans="1:39" ht="15" customHeight="1" x14ac:dyDescent="0.25">
      <c r="A86" s="7" t="s">
        <v>1042</v>
      </c>
      <c r="B86" s="9" t="s">
        <v>1026</v>
      </c>
      <c r="C86" s="35">
        <v>188.037781</v>
      </c>
      <c r="D86" s="35">
        <v>185.13429300000001</v>
      </c>
      <c r="E86" s="35">
        <v>183.474716</v>
      </c>
      <c r="F86" s="35">
        <v>181.46447800000001</v>
      </c>
      <c r="G86" s="35">
        <v>176.89475999999999</v>
      </c>
      <c r="H86" s="35">
        <v>169.58313000000001</v>
      </c>
      <c r="I86" s="35">
        <v>161.546707</v>
      </c>
      <c r="J86" s="35">
        <v>156.25262499999999</v>
      </c>
      <c r="K86" s="35">
        <v>152.838852</v>
      </c>
      <c r="L86" s="35">
        <v>151.293396</v>
      </c>
      <c r="M86" s="35">
        <v>148.01925700000001</v>
      </c>
      <c r="N86" s="35">
        <v>147.32472200000001</v>
      </c>
      <c r="O86" s="35">
        <v>146.684662</v>
      </c>
      <c r="P86" s="35">
        <v>146.228058</v>
      </c>
      <c r="Q86" s="35">
        <v>145.671738</v>
      </c>
      <c r="R86" s="35">
        <v>145.01774599999999</v>
      </c>
      <c r="S86" s="35">
        <v>144.812759</v>
      </c>
      <c r="T86" s="35">
        <v>144.94314600000001</v>
      </c>
      <c r="U86" s="35">
        <v>145.373062</v>
      </c>
      <c r="V86" s="35">
        <v>145.750854</v>
      </c>
      <c r="W86" s="35">
        <v>146.16781599999999</v>
      </c>
      <c r="X86" s="35">
        <v>146.49122600000001</v>
      </c>
      <c r="Y86" s="35">
        <v>146.92781099999999</v>
      </c>
      <c r="Z86" s="35">
        <v>147.373367</v>
      </c>
      <c r="AA86" s="35">
        <v>147.73165900000001</v>
      </c>
      <c r="AB86" s="35">
        <v>148.100571</v>
      </c>
      <c r="AC86" s="35">
        <v>148.472702</v>
      </c>
      <c r="AD86" s="35">
        <v>148.87773100000001</v>
      </c>
      <c r="AE86" s="35">
        <v>149.27638200000001</v>
      </c>
      <c r="AF86" s="35">
        <v>149.66308599999999</v>
      </c>
      <c r="AG86" s="35">
        <v>150.049927</v>
      </c>
      <c r="AH86" s="35">
        <v>150.42134100000001</v>
      </c>
      <c r="AI86" s="35">
        <v>150.744034</v>
      </c>
      <c r="AJ86" s="35">
        <v>151.088379</v>
      </c>
      <c r="AK86" s="35">
        <v>151.40188599999999</v>
      </c>
      <c r="AL86" s="35">
        <v>151.659424</v>
      </c>
      <c r="AM86" s="8">
        <v>-5.849E-3</v>
      </c>
    </row>
    <row r="87" spans="1:39" ht="15" customHeight="1" x14ac:dyDescent="0.25">
      <c r="A87" s="7" t="s">
        <v>1041</v>
      </c>
      <c r="B87" s="9" t="s">
        <v>1024</v>
      </c>
      <c r="C87" s="35">
        <v>219.189346</v>
      </c>
      <c r="D87" s="35">
        <v>216.87106299999999</v>
      </c>
      <c r="E87" s="35">
        <v>217.24627699999999</v>
      </c>
      <c r="F87" s="35">
        <v>218.40777600000001</v>
      </c>
      <c r="G87" s="35">
        <v>212.89781199999999</v>
      </c>
      <c r="H87" s="35">
        <v>210.056442</v>
      </c>
      <c r="I87" s="35">
        <v>204.894058</v>
      </c>
      <c r="J87" s="35">
        <v>196.68391399999999</v>
      </c>
      <c r="K87" s="35">
        <v>186.20869400000001</v>
      </c>
      <c r="L87" s="35">
        <v>181.611435</v>
      </c>
      <c r="M87" s="35">
        <v>174.85391200000001</v>
      </c>
      <c r="N87" s="35">
        <v>173.567825</v>
      </c>
      <c r="O87" s="35">
        <v>174.869156</v>
      </c>
      <c r="P87" s="35">
        <v>176.502319</v>
      </c>
      <c r="Q87" s="35">
        <v>177.73554999999999</v>
      </c>
      <c r="R87" s="35">
        <v>178.58364900000001</v>
      </c>
      <c r="S87" s="35">
        <v>179.37271100000001</v>
      </c>
      <c r="T87" s="35">
        <v>180.26530500000001</v>
      </c>
      <c r="U87" s="35">
        <v>181.67021199999999</v>
      </c>
      <c r="V87" s="35">
        <v>182.91537500000001</v>
      </c>
      <c r="W87" s="35">
        <v>184.29628</v>
      </c>
      <c r="X87" s="35">
        <v>185.375595</v>
      </c>
      <c r="Y87" s="35">
        <v>186.82489000000001</v>
      </c>
      <c r="Z87" s="35">
        <v>188.303955</v>
      </c>
      <c r="AA87" s="35">
        <v>189.51530500000001</v>
      </c>
      <c r="AB87" s="35">
        <v>190.752487</v>
      </c>
      <c r="AC87" s="35">
        <v>192.01709</v>
      </c>
      <c r="AD87" s="35">
        <v>193.396683</v>
      </c>
      <c r="AE87" s="35">
        <v>194.76243600000001</v>
      </c>
      <c r="AF87" s="35">
        <v>196.086533</v>
      </c>
      <c r="AG87" s="35">
        <v>197.424026</v>
      </c>
      <c r="AH87" s="35">
        <v>198.71788000000001</v>
      </c>
      <c r="AI87" s="35">
        <v>199.84750399999999</v>
      </c>
      <c r="AJ87" s="35">
        <v>201.058289</v>
      </c>
      <c r="AK87" s="35">
        <v>202.16812100000001</v>
      </c>
      <c r="AL87" s="35">
        <v>203.090912</v>
      </c>
      <c r="AM87" s="8">
        <v>-1.9289999999999999E-3</v>
      </c>
    </row>
    <row r="88" spans="1:39" ht="15" customHeight="1" x14ac:dyDescent="0.25">
      <c r="A88" s="7" t="s">
        <v>1040</v>
      </c>
      <c r="B88" s="9" t="s">
        <v>1022</v>
      </c>
      <c r="C88" s="35">
        <v>174.51812699999999</v>
      </c>
      <c r="D88" s="35">
        <v>175.10931400000001</v>
      </c>
      <c r="E88" s="35">
        <v>174.74101300000001</v>
      </c>
      <c r="F88" s="35">
        <v>176.329407</v>
      </c>
      <c r="G88" s="35">
        <v>174.59648100000001</v>
      </c>
      <c r="H88" s="35">
        <v>170.636078</v>
      </c>
      <c r="I88" s="35">
        <v>169.85754399999999</v>
      </c>
      <c r="J88" s="35">
        <v>166.34625199999999</v>
      </c>
      <c r="K88" s="35">
        <v>162.01591500000001</v>
      </c>
      <c r="L88" s="35">
        <v>160.61451700000001</v>
      </c>
      <c r="M88" s="35">
        <v>157.75563</v>
      </c>
      <c r="N88" s="35">
        <v>157.754852</v>
      </c>
      <c r="O88" s="35">
        <v>158.014938</v>
      </c>
      <c r="P88" s="35">
        <v>158.615555</v>
      </c>
      <c r="Q88" s="35">
        <v>158.84092699999999</v>
      </c>
      <c r="R88" s="35">
        <v>158.731888</v>
      </c>
      <c r="S88" s="35">
        <v>159.50367700000001</v>
      </c>
      <c r="T88" s="35">
        <v>160.369339</v>
      </c>
      <c r="U88" s="35">
        <v>161.73957799999999</v>
      </c>
      <c r="V88" s="35">
        <v>162.956467</v>
      </c>
      <c r="W88" s="35">
        <v>164.30908199999999</v>
      </c>
      <c r="X88" s="35">
        <v>165.36788899999999</v>
      </c>
      <c r="Y88" s="35">
        <v>166.792618</v>
      </c>
      <c r="Z88" s="35">
        <v>168.24939000000001</v>
      </c>
      <c r="AA88" s="35">
        <v>169.440079</v>
      </c>
      <c r="AB88" s="35">
        <v>170.66068999999999</v>
      </c>
      <c r="AC88" s="35">
        <v>171.90876800000001</v>
      </c>
      <c r="AD88" s="35">
        <v>173.27351400000001</v>
      </c>
      <c r="AE88" s="35">
        <v>174.62657200000001</v>
      </c>
      <c r="AF88" s="35">
        <v>175.941147</v>
      </c>
      <c r="AG88" s="35">
        <v>177.26960800000001</v>
      </c>
      <c r="AH88" s="35">
        <v>178.556152</v>
      </c>
      <c r="AI88" s="35">
        <v>179.680984</v>
      </c>
      <c r="AJ88" s="35">
        <v>180.88789399999999</v>
      </c>
      <c r="AK88" s="35">
        <v>181.99508700000001</v>
      </c>
      <c r="AL88" s="35">
        <v>182.91604599999999</v>
      </c>
      <c r="AM88" s="8">
        <v>1.284E-3</v>
      </c>
    </row>
    <row r="89" spans="1:39" ht="15" customHeight="1" x14ac:dyDescent="0.25">
      <c r="A89" s="7" t="s">
        <v>1039</v>
      </c>
      <c r="B89" s="9" t="s">
        <v>1020</v>
      </c>
      <c r="C89" s="35">
        <v>186.68926999999999</v>
      </c>
      <c r="D89" s="35">
        <v>189.46227999999999</v>
      </c>
      <c r="E89" s="35">
        <v>189.270386</v>
      </c>
      <c r="F89" s="35">
        <v>190.564133</v>
      </c>
      <c r="G89" s="35">
        <v>187.724289</v>
      </c>
      <c r="H89" s="35">
        <v>184.26602199999999</v>
      </c>
      <c r="I89" s="35">
        <v>182.207458</v>
      </c>
      <c r="J89" s="35">
        <v>177.407501</v>
      </c>
      <c r="K89" s="35">
        <v>173.69841</v>
      </c>
      <c r="L89" s="35">
        <v>173.31497200000001</v>
      </c>
      <c r="M89" s="35">
        <v>164.921356</v>
      </c>
      <c r="N89" s="35">
        <v>164.502197</v>
      </c>
      <c r="O89" s="35">
        <v>165.72197</v>
      </c>
      <c r="P89" s="35">
        <v>167.264465</v>
      </c>
      <c r="Q89" s="35">
        <v>168.436508</v>
      </c>
      <c r="R89" s="35">
        <v>169.263611</v>
      </c>
      <c r="S89" s="35">
        <v>170.02981600000001</v>
      </c>
      <c r="T89" s="35">
        <v>170.88857999999999</v>
      </c>
      <c r="U89" s="35">
        <v>172.24632299999999</v>
      </c>
      <c r="V89" s="35">
        <v>173.45098899999999</v>
      </c>
      <c r="W89" s="35">
        <v>174.788803</v>
      </c>
      <c r="X89" s="35">
        <v>175.835114</v>
      </c>
      <c r="Y89" s="35">
        <v>177.24172999999999</v>
      </c>
      <c r="Z89" s="35">
        <v>178.678528</v>
      </c>
      <c r="AA89" s="35">
        <v>179.85211200000001</v>
      </c>
      <c r="AB89" s="35">
        <v>181.053314</v>
      </c>
      <c r="AC89" s="35">
        <v>182.28028900000001</v>
      </c>
      <c r="AD89" s="35">
        <v>183.621094</v>
      </c>
      <c r="AE89" s="35">
        <v>184.94932600000001</v>
      </c>
      <c r="AF89" s="35">
        <v>186.23899800000001</v>
      </c>
      <c r="AG89" s="35">
        <v>187.54087799999999</v>
      </c>
      <c r="AH89" s="35">
        <v>188.80072000000001</v>
      </c>
      <c r="AI89" s="35">
        <v>189.901398</v>
      </c>
      <c r="AJ89" s="35">
        <v>191.08166499999999</v>
      </c>
      <c r="AK89" s="35">
        <v>192.163544</v>
      </c>
      <c r="AL89" s="35">
        <v>193.06269800000001</v>
      </c>
      <c r="AM89" s="8">
        <v>5.5400000000000002E-4</v>
      </c>
    </row>
    <row r="90" spans="1:39" ht="15" customHeight="1" x14ac:dyDescent="0.25">
      <c r="A90" s="7" t="s">
        <v>1038</v>
      </c>
      <c r="B90" s="9" t="s">
        <v>1018</v>
      </c>
      <c r="C90" s="35">
        <v>288.90652499999999</v>
      </c>
      <c r="D90" s="35">
        <v>290.43673699999999</v>
      </c>
      <c r="E90" s="35">
        <v>290.09509300000002</v>
      </c>
      <c r="F90" s="35">
        <v>290.41867100000002</v>
      </c>
      <c r="G90" s="35">
        <v>285.34509300000002</v>
      </c>
      <c r="H90" s="35">
        <v>281.02209499999998</v>
      </c>
      <c r="I90" s="35">
        <v>273.81039399999997</v>
      </c>
      <c r="J90" s="35">
        <v>266.32852200000002</v>
      </c>
      <c r="K90" s="35">
        <v>256.57281499999999</v>
      </c>
      <c r="L90" s="35">
        <v>253.139771</v>
      </c>
      <c r="M90" s="35">
        <v>242.13227800000001</v>
      </c>
      <c r="N90" s="35">
        <v>238.96267700000001</v>
      </c>
      <c r="O90" s="35">
        <v>240.59364299999999</v>
      </c>
      <c r="P90" s="35">
        <v>242.61897300000001</v>
      </c>
      <c r="Q90" s="35">
        <v>244.11738600000001</v>
      </c>
      <c r="R90" s="35">
        <v>245.15115399999999</v>
      </c>
      <c r="S90" s="35">
        <v>246.11239599999999</v>
      </c>
      <c r="T90" s="35">
        <v>247.18704199999999</v>
      </c>
      <c r="U90" s="35">
        <v>248.878052</v>
      </c>
      <c r="V90" s="35">
        <v>250.375122</v>
      </c>
      <c r="W90" s="35">
        <v>252.03375199999999</v>
      </c>
      <c r="X90" s="35">
        <v>253.327988</v>
      </c>
      <c r="Y90" s="35">
        <v>255.06359900000001</v>
      </c>
      <c r="Z90" s="35">
        <v>256.83175699999998</v>
      </c>
      <c r="AA90" s="35">
        <v>258.27829000000003</v>
      </c>
      <c r="AB90" s="35">
        <v>259.75268599999998</v>
      </c>
      <c r="AC90" s="35">
        <v>261.25878899999998</v>
      </c>
      <c r="AD90" s="35">
        <v>262.89950599999997</v>
      </c>
      <c r="AE90" s="35">
        <v>264.52185100000003</v>
      </c>
      <c r="AF90" s="35">
        <v>266.09106400000002</v>
      </c>
      <c r="AG90" s="35">
        <v>267.67495700000001</v>
      </c>
      <c r="AH90" s="35">
        <v>269.20489500000002</v>
      </c>
      <c r="AI90" s="35">
        <v>270.53662100000003</v>
      </c>
      <c r="AJ90" s="35">
        <v>271.96386699999999</v>
      </c>
      <c r="AK90" s="35">
        <v>273.27053799999999</v>
      </c>
      <c r="AL90" s="35">
        <v>274.35589599999997</v>
      </c>
      <c r="AM90" s="8">
        <v>-1.6739999999999999E-3</v>
      </c>
    </row>
    <row r="91" spans="1:39" ht="15" customHeight="1" x14ac:dyDescent="0.25">
      <c r="A91" s="7" t="s">
        <v>1037</v>
      </c>
      <c r="B91" s="9" t="s">
        <v>1016</v>
      </c>
      <c r="C91" s="35">
        <v>372.51199300000002</v>
      </c>
      <c r="D91" s="35">
        <v>371.76867700000003</v>
      </c>
      <c r="E91" s="35">
        <v>368.739532</v>
      </c>
      <c r="F91" s="35">
        <v>359.95159899999999</v>
      </c>
      <c r="G91" s="35">
        <v>348.63812300000001</v>
      </c>
      <c r="H91" s="35">
        <v>342.83398399999999</v>
      </c>
      <c r="I91" s="35">
        <v>335.879547</v>
      </c>
      <c r="J91" s="35">
        <v>326.68966699999999</v>
      </c>
      <c r="K91" s="35">
        <v>318.62451199999998</v>
      </c>
      <c r="L91" s="35">
        <v>317.57934599999999</v>
      </c>
      <c r="M91" s="35">
        <v>317.41687000000002</v>
      </c>
      <c r="N91" s="35">
        <v>318.63269000000003</v>
      </c>
      <c r="O91" s="35">
        <v>320.13336199999998</v>
      </c>
      <c r="P91" s="35">
        <v>322.02136200000001</v>
      </c>
      <c r="Q91" s="35">
        <v>323.43975799999998</v>
      </c>
      <c r="R91" s="35">
        <v>324.36908</v>
      </c>
      <c r="S91" s="35">
        <v>325.29931599999998</v>
      </c>
      <c r="T91" s="35">
        <v>326.339539</v>
      </c>
      <c r="U91" s="35">
        <v>327.98776199999998</v>
      </c>
      <c r="V91" s="35">
        <v>329.44723499999998</v>
      </c>
      <c r="W91" s="35">
        <v>331.06689499999999</v>
      </c>
      <c r="X91" s="35">
        <v>332.32751500000001</v>
      </c>
      <c r="Y91" s="35">
        <v>334.01769999999999</v>
      </c>
      <c r="Z91" s="35">
        <v>335.73687699999999</v>
      </c>
      <c r="AA91" s="35">
        <v>337.13845800000001</v>
      </c>
      <c r="AB91" s="35">
        <v>338.56646699999999</v>
      </c>
      <c r="AC91" s="35">
        <v>340.02114899999998</v>
      </c>
      <c r="AD91" s="35">
        <v>341.603882</v>
      </c>
      <c r="AE91" s="35">
        <v>343.16601600000001</v>
      </c>
      <c r="AF91" s="35">
        <v>344.67501800000002</v>
      </c>
      <c r="AG91" s="35">
        <v>346.19473299999999</v>
      </c>
      <c r="AH91" s="35">
        <v>347.65869099999998</v>
      </c>
      <c r="AI91" s="35">
        <v>348.93292200000002</v>
      </c>
      <c r="AJ91" s="35">
        <v>350.29565400000001</v>
      </c>
      <c r="AK91" s="35">
        <v>351.54046599999998</v>
      </c>
      <c r="AL91" s="35">
        <v>352.57162499999998</v>
      </c>
      <c r="AM91" s="8">
        <v>-1.5579999999999999E-3</v>
      </c>
    </row>
    <row r="92" spans="1:39" ht="15" customHeight="1" x14ac:dyDescent="0.25">
      <c r="A92" s="7" t="s">
        <v>1036</v>
      </c>
      <c r="B92" s="9" t="s">
        <v>1014</v>
      </c>
      <c r="C92" s="35">
        <v>196.673889</v>
      </c>
      <c r="D92" s="35">
        <v>199.77046200000001</v>
      </c>
      <c r="E92" s="35">
        <v>197.91227699999999</v>
      </c>
      <c r="F92" s="35">
        <v>199.61305200000001</v>
      </c>
      <c r="G92" s="35">
        <v>195.67484999999999</v>
      </c>
      <c r="H92" s="35">
        <v>192.32960499999999</v>
      </c>
      <c r="I92" s="35">
        <v>189.87535099999999</v>
      </c>
      <c r="J92" s="35">
        <v>184.955353</v>
      </c>
      <c r="K92" s="35">
        <v>180.468796</v>
      </c>
      <c r="L92" s="35">
        <v>179.394577</v>
      </c>
      <c r="M92" s="35">
        <v>172.084564</v>
      </c>
      <c r="N92" s="35">
        <v>171.58575400000001</v>
      </c>
      <c r="O92" s="35">
        <v>172.678009</v>
      </c>
      <c r="P92" s="35">
        <v>174.092499</v>
      </c>
      <c r="Q92" s="35">
        <v>174.992661</v>
      </c>
      <c r="R92" s="35">
        <v>175.569794</v>
      </c>
      <c r="S92" s="35">
        <v>176.35398900000001</v>
      </c>
      <c r="T92" s="35">
        <v>177.22811899999999</v>
      </c>
      <c r="U92" s="35">
        <v>178.73718299999999</v>
      </c>
      <c r="V92" s="35">
        <v>179.883408</v>
      </c>
      <c r="W92" s="35">
        <v>181.28701799999999</v>
      </c>
      <c r="X92" s="35">
        <v>182.252151</v>
      </c>
      <c r="Y92" s="35">
        <v>183.82167100000001</v>
      </c>
      <c r="Z92" s="35">
        <v>185.27229299999999</v>
      </c>
      <c r="AA92" s="35">
        <v>186.409515</v>
      </c>
      <c r="AB92" s="35">
        <v>187.68267800000001</v>
      </c>
      <c r="AC92" s="35">
        <v>188.950211</v>
      </c>
      <c r="AD92" s="35">
        <v>190.345337</v>
      </c>
      <c r="AE92" s="35">
        <v>191.69503800000001</v>
      </c>
      <c r="AF92" s="35">
        <v>193.009872</v>
      </c>
      <c r="AG92" s="35">
        <v>194.34004200000001</v>
      </c>
      <c r="AH92" s="35">
        <v>195.62446600000001</v>
      </c>
      <c r="AI92" s="35">
        <v>196.73985300000001</v>
      </c>
      <c r="AJ92" s="35">
        <v>198.00466900000001</v>
      </c>
      <c r="AK92" s="35">
        <v>199.05891399999999</v>
      </c>
      <c r="AL92" s="35">
        <v>199.91871599999999</v>
      </c>
      <c r="AM92" s="8">
        <v>2.1999999999999999E-5</v>
      </c>
    </row>
    <row r="94" spans="1:39" ht="15" customHeight="1" x14ac:dyDescent="0.2">
      <c r="B94" s="6" t="s">
        <v>995</v>
      </c>
    </row>
    <row r="95" spans="1:39" ht="15" customHeight="1" x14ac:dyDescent="0.25">
      <c r="A95" s="7" t="s">
        <v>1035</v>
      </c>
      <c r="B95" s="9" t="s">
        <v>1012</v>
      </c>
      <c r="C95" s="35">
        <v>240.386078</v>
      </c>
      <c r="D95" s="35">
        <v>238.449524</v>
      </c>
      <c r="E95" s="35">
        <v>237.723511</v>
      </c>
      <c r="F95" s="35">
        <v>235.805206</v>
      </c>
      <c r="G95" s="35">
        <v>231.909943</v>
      </c>
      <c r="H95" s="35">
        <v>224.609375</v>
      </c>
      <c r="I95" s="35">
        <v>212.99319499999999</v>
      </c>
      <c r="J95" s="35">
        <v>212.51998900000001</v>
      </c>
      <c r="K95" s="35">
        <v>210.46267700000001</v>
      </c>
      <c r="L95" s="35">
        <v>206.00779700000001</v>
      </c>
      <c r="M95" s="35">
        <v>203.37228400000001</v>
      </c>
      <c r="N95" s="35">
        <v>202.78068500000001</v>
      </c>
      <c r="O95" s="35">
        <v>202.28761299999999</v>
      </c>
      <c r="P95" s="35">
        <v>201.89967300000001</v>
      </c>
      <c r="Q95" s="35">
        <v>201.39729299999999</v>
      </c>
      <c r="R95" s="35">
        <v>200.81442300000001</v>
      </c>
      <c r="S95" s="35">
        <v>200.21814000000001</v>
      </c>
      <c r="T95" s="35">
        <v>199.602127</v>
      </c>
      <c r="U95" s="35">
        <v>199.136414</v>
      </c>
      <c r="V95" s="35">
        <v>198.62428299999999</v>
      </c>
      <c r="W95" s="35">
        <v>198.167542</v>
      </c>
      <c r="X95" s="35">
        <v>197.62376399999999</v>
      </c>
      <c r="Y95" s="35">
        <v>197.17112700000001</v>
      </c>
      <c r="Z95" s="35">
        <v>196.77143899999999</v>
      </c>
      <c r="AA95" s="35">
        <v>196.24891700000001</v>
      </c>
      <c r="AB95" s="35">
        <v>195.823578</v>
      </c>
      <c r="AC95" s="35">
        <v>195.351212</v>
      </c>
      <c r="AD95" s="35">
        <v>194.94212300000001</v>
      </c>
      <c r="AE95" s="35">
        <v>194.53923</v>
      </c>
      <c r="AF95" s="35">
        <v>194.18061800000001</v>
      </c>
      <c r="AG95" s="35">
        <v>193.803574</v>
      </c>
      <c r="AH95" s="35">
        <v>193.41622899999999</v>
      </c>
      <c r="AI95" s="35">
        <v>193.00782799999999</v>
      </c>
      <c r="AJ95" s="35">
        <v>192.623795</v>
      </c>
      <c r="AK95" s="35">
        <v>192.19941700000001</v>
      </c>
      <c r="AL95" s="35">
        <v>191.699905</v>
      </c>
      <c r="AM95" s="8">
        <v>-6.398E-3</v>
      </c>
    </row>
    <row r="96" spans="1:39" ht="15" customHeight="1" x14ac:dyDescent="0.25">
      <c r="A96" s="7" t="s">
        <v>1034</v>
      </c>
      <c r="B96" s="9" t="s">
        <v>1010</v>
      </c>
      <c r="C96" s="35">
        <v>346.50842299999999</v>
      </c>
      <c r="D96" s="35">
        <v>342.13806199999999</v>
      </c>
      <c r="E96" s="35">
        <v>341.18206800000002</v>
      </c>
      <c r="F96" s="35">
        <v>339.66607699999997</v>
      </c>
      <c r="G96" s="35">
        <v>335.63958700000001</v>
      </c>
      <c r="H96" s="35">
        <v>329.81372099999999</v>
      </c>
      <c r="I96" s="35">
        <v>323.52221700000001</v>
      </c>
      <c r="J96" s="35">
        <v>320.25268599999998</v>
      </c>
      <c r="K96" s="35">
        <v>316.80404700000003</v>
      </c>
      <c r="L96" s="35">
        <v>308.26666299999999</v>
      </c>
      <c r="M96" s="35">
        <v>302.48049900000001</v>
      </c>
      <c r="N96" s="35">
        <v>301.935272</v>
      </c>
      <c r="O96" s="35">
        <v>301.22293100000002</v>
      </c>
      <c r="P96" s="35">
        <v>301.711975</v>
      </c>
      <c r="Q96" s="35">
        <v>301.740387</v>
      </c>
      <c r="R96" s="35">
        <v>301.502655</v>
      </c>
      <c r="S96" s="35">
        <v>301.14666699999998</v>
      </c>
      <c r="T96" s="35">
        <v>300.65197799999999</v>
      </c>
      <c r="U96" s="35">
        <v>300.40069599999998</v>
      </c>
      <c r="V96" s="35">
        <v>300.15112299999998</v>
      </c>
      <c r="W96" s="35">
        <v>299.924286</v>
      </c>
      <c r="X96" s="35">
        <v>299.73629799999998</v>
      </c>
      <c r="Y96" s="35">
        <v>299.69787600000001</v>
      </c>
      <c r="Z96" s="35">
        <v>299.83908100000002</v>
      </c>
      <c r="AA96" s="35">
        <v>299.626801</v>
      </c>
      <c r="AB96" s="35">
        <v>299.81152300000002</v>
      </c>
      <c r="AC96" s="35">
        <v>299.86544800000001</v>
      </c>
      <c r="AD96" s="35">
        <v>300.15252700000002</v>
      </c>
      <c r="AE96" s="35">
        <v>300.45996100000002</v>
      </c>
      <c r="AF96" s="35">
        <v>300.84121699999997</v>
      </c>
      <c r="AG96" s="35">
        <v>301.17150900000001</v>
      </c>
      <c r="AH96" s="35">
        <v>301.49465900000001</v>
      </c>
      <c r="AI96" s="35">
        <v>301.815765</v>
      </c>
      <c r="AJ96" s="35">
        <v>302.142853</v>
      </c>
      <c r="AK96" s="35">
        <v>302.42160000000001</v>
      </c>
      <c r="AL96" s="35">
        <v>302.63244600000002</v>
      </c>
      <c r="AM96" s="8">
        <v>-3.6020000000000002E-3</v>
      </c>
    </row>
    <row r="97" spans="1:39" ht="15" customHeight="1" x14ac:dyDescent="0.25">
      <c r="A97" s="7" t="s">
        <v>1033</v>
      </c>
      <c r="B97" s="9" t="s">
        <v>1008</v>
      </c>
      <c r="C97" s="35">
        <v>165.186081</v>
      </c>
      <c r="D97" s="35">
        <v>161.98500100000001</v>
      </c>
      <c r="E97" s="35">
        <v>161.52818300000001</v>
      </c>
      <c r="F97" s="35">
        <v>160.535538</v>
      </c>
      <c r="G97" s="35">
        <v>158.072586</v>
      </c>
      <c r="H97" s="35">
        <v>153.88497899999999</v>
      </c>
      <c r="I97" s="35">
        <v>146.65193199999999</v>
      </c>
      <c r="J97" s="35">
        <v>139.71354700000001</v>
      </c>
      <c r="K97" s="35">
        <v>134.61106899999999</v>
      </c>
      <c r="L97" s="35">
        <v>131.22726399999999</v>
      </c>
      <c r="M97" s="35">
        <v>128.341644</v>
      </c>
      <c r="N97" s="35">
        <v>127.08828</v>
      </c>
      <c r="O97" s="35">
        <v>126.968857</v>
      </c>
      <c r="P97" s="35">
        <v>126.90887499999999</v>
      </c>
      <c r="Q97" s="35">
        <v>126.77145400000001</v>
      </c>
      <c r="R97" s="35">
        <v>126.55529799999999</v>
      </c>
      <c r="S97" s="35">
        <v>126.332054</v>
      </c>
      <c r="T97" s="35">
        <v>126.130844</v>
      </c>
      <c r="U97" s="35">
        <v>126.03761299999999</v>
      </c>
      <c r="V97" s="35">
        <v>125.91404</v>
      </c>
      <c r="W97" s="35">
        <v>125.819771</v>
      </c>
      <c r="X97" s="35">
        <v>125.666245</v>
      </c>
      <c r="Y97" s="35">
        <v>125.59021</v>
      </c>
      <c r="Z97" s="35">
        <v>125.522285</v>
      </c>
      <c r="AA97" s="35">
        <v>125.401161</v>
      </c>
      <c r="AB97" s="35">
        <v>125.427635</v>
      </c>
      <c r="AC97" s="35">
        <v>125.458878</v>
      </c>
      <c r="AD97" s="35">
        <v>125.513695</v>
      </c>
      <c r="AE97" s="35">
        <v>125.56566599999999</v>
      </c>
      <c r="AF97" s="35">
        <v>125.609917</v>
      </c>
      <c r="AG97" s="35">
        <v>125.65625</v>
      </c>
      <c r="AH97" s="35">
        <v>125.797256</v>
      </c>
      <c r="AI97" s="35">
        <v>125.93609600000001</v>
      </c>
      <c r="AJ97" s="35">
        <v>126.083923</v>
      </c>
      <c r="AK97" s="35">
        <v>126.218063</v>
      </c>
      <c r="AL97" s="35">
        <v>126.328468</v>
      </c>
      <c r="AM97" s="8">
        <v>-7.2859999999999999E-3</v>
      </c>
    </row>
    <row r="98" spans="1:39" ht="15" customHeight="1" x14ac:dyDescent="0.25">
      <c r="A98" s="7" t="s">
        <v>1032</v>
      </c>
      <c r="B98" s="9" t="s">
        <v>1006</v>
      </c>
      <c r="C98" s="35">
        <v>266.26501500000001</v>
      </c>
      <c r="D98" s="35">
        <v>262.85687300000001</v>
      </c>
      <c r="E98" s="35">
        <v>261.26986699999998</v>
      </c>
      <c r="F98" s="35">
        <v>257.80697600000002</v>
      </c>
      <c r="G98" s="35">
        <v>251.788635</v>
      </c>
      <c r="H98" s="35">
        <v>242.08215300000001</v>
      </c>
      <c r="I98" s="35">
        <v>230.47387699999999</v>
      </c>
      <c r="J98" s="35">
        <v>228.29603599999999</v>
      </c>
      <c r="K98" s="35">
        <v>223.99902299999999</v>
      </c>
      <c r="L98" s="35">
        <v>216.60794100000001</v>
      </c>
      <c r="M98" s="35">
        <v>213.194672</v>
      </c>
      <c r="N98" s="35">
        <v>211.979218</v>
      </c>
      <c r="O98" s="35">
        <v>211.919601</v>
      </c>
      <c r="P98" s="35">
        <v>211.92971800000001</v>
      </c>
      <c r="Q98" s="35">
        <v>211.83239699999999</v>
      </c>
      <c r="R98" s="35">
        <v>211.62966900000001</v>
      </c>
      <c r="S98" s="35">
        <v>211.41546600000001</v>
      </c>
      <c r="T98" s="35">
        <v>211.22723400000001</v>
      </c>
      <c r="U98" s="35">
        <v>211.17285200000001</v>
      </c>
      <c r="V98" s="35">
        <v>211.07905600000001</v>
      </c>
      <c r="W98" s="35">
        <v>211.01898199999999</v>
      </c>
      <c r="X98" s="35">
        <v>210.88819899999999</v>
      </c>
      <c r="Y98" s="35">
        <v>210.848083</v>
      </c>
      <c r="Z98" s="35">
        <v>210.81759600000001</v>
      </c>
      <c r="AA98" s="35">
        <v>210.71759</v>
      </c>
      <c r="AB98" s="35">
        <v>210.631226</v>
      </c>
      <c r="AC98" s="35">
        <v>210.547211</v>
      </c>
      <c r="AD98" s="35">
        <v>210.496094</v>
      </c>
      <c r="AE98" s="35">
        <v>210.44207800000001</v>
      </c>
      <c r="AF98" s="35">
        <v>210.38235499999999</v>
      </c>
      <c r="AG98" s="35">
        <v>210.32408100000001</v>
      </c>
      <c r="AH98" s="35">
        <v>210.25567599999999</v>
      </c>
      <c r="AI98" s="35">
        <v>210.150711</v>
      </c>
      <c r="AJ98" s="35">
        <v>210.06546</v>
      </c>
      <c r="AK98" s="35">
        <v>209.95623800000001</v>
      </c>
      <c r="AL98" s="35">
        <v>209.80230700000001</v>
      </c>
      <c r="AM98" s="8">
        <v>-6.6090000000000003E-3</v>
      </c>
    </row>
    <row r="99" spans="1:39" ht="15" customHeight="1" x14ac:dyDescent="0.25">
      <c r="A99" s="7" t="s">
        <v>1031</v>
      </c>
      <c r="B99" s="9" t="s">
        <v>1004</v>
      </c>
      <c r="C99" s="35">
        <v>193.20001199999999</v>
      </c>
      <c r="D99" s="35">
        <v>190.52943400000001</v>
      </c>
      <c r="E99" s="35">
        <v>190.129974</v>
      </c>
      <c r="F99" s="35">
        <v>189.277008</v>
      </c>
      <c r="G99" s="35">
        <v>185.702744</v>
      </c>
      <c r="H99" s="35">
        <v>180.360535</v>
      </c>
      <c r="I99" s="35">
        <v>173.181961</v>
      </c>
      <c r="J99" s="35">
        <v>169.99179100000001</v>
      </c>
      <c r="K99" s="35">
        <v>166.49929800000001</v>
      </c>
      <c r="L99" s="35">
        <v>160.56388899999999</v>
      </c>
      <c r="M99" s="35">
        <v>157.40695199999999</v>
      </c>
      <c r="N99" s="35">
        <v>156.55302399999999</v>
      </c>
      <c r="O99" s="35">
        <v>155.898132</v>
      </c>
      <c r="P99" s="35">
        <v>155.553833</v>
      </c>
      <c r="Q99" s="35">
        <v>154.94750999999999</v>
      </c>
      <c r="R99" s="35">
        <v>154.12222299999999</v>
      </c>
      <c r="S99" s="35">
        <v>153.267822</v>
      </c>
      <c r="T99" s="35">
        <v>152.45483400000001</v>
      </c>
      <c r="U99" s="35">
        <v>151.94399999999999</v>
      </c>
      <c r="V99" s="35">
        <v>151.356964</v>
      </c>
      <c r="W99" s="35">
        <v>150.84783899999999</v>
      </c>
      <c r="X99" s="35">
        <v>150.191284</v>
      </c>
      <c r="Y99" s="35">
        <v>149.74108899999999</v>
      </c>
      <c r="Z99" s="35">
        <v>149.328903</v>
      </c>
      <c r="AA99" s="35">
        <v>148.79830899999999</v>
      </c>
      <c r="AB99" s="35">
        <v>149.06897000000001</v>
      </c>
      <c r="AC99" s="35">
        <v>149.35232500000001</v>
      </c>
      <c r="AD99" s="35">
        <v>149.70245399999999</v>
      </c>
      <c r="AE99" s="35">
        <v>150.04748499999999</v>
      </c>
      <c r="AF99" s="35">
        <v>150.377228</v>
      </c>
      <c r="AG99" s="35">
        <v>150.71211199999999</v>
      </c>
      <c r="AH99" s="35">
        <v>151.025879</v>
      </c>
      <c r="AI99" s="35">
        <v>151.25494399999999</v>
      </c>
      <c r="AJ99" s="35">
        <v>151.52832000000001</v>
      </c>
      <c r="AK99" s="35">
        <v>151.74764999999999</v>
      </c>
      <c r="AL99" s="35">
        <v>151.86679100000001</v>
      </c>
      <c r="AM99" s="8">
        <v>-6.6480000000000003E-3</v>
      </c>
    </row>
    <row r="100" spans="1:39" ht="15" customHeight="1" x14ac:dyDescent="0.25">
      <c r="A100" s="7" t="s">
        <v>1030</v>
      </c>
      <c r="B100" s="9" t="s">
        <v>1002</v>
      </c>
      <c r="C100" s="35">
        <v>294.84783900000002</v>
      </c>
      <c r="D100" s="35">
        <v>286.469086</v>
      </c>
      <c r="E100" s="35">
        <v>282.692993</v>
      </c>
      <c r="F100" s="35">
        <v>279.20446800000002</v>
      </c>
      <c r="G100" s="35">
        <v>273.46127300000001</v>
      </c>
      <c r="H100" s="35">
        <v>266.19653299999999</v>
      </c>
      <c r="I100" s="35">
        <v>259.58111600000001</v>
      </c>
      <c r="J100" s="35">
        <v>256.11376999999999</v>
      </c>
      <c r="K100" s="35">
        <v>251.75799599999999</v>
      </c>
      <c r="L100" s="35">
        <v>243.74246199999999</v>
      </c>
      <c r="M100" s="35">
        <v>239.49615499999999</v>
      </c>
      <c r="N100" s="35">
        <v>239.07879600000001</v>
      </c>
      <c r="O100" s="35">
        <v>238.999619</v>
      </c>
      <c r="P100" s="35">
        <v>239.677887</v>
      </c>
      <c r="Q100" s="35">
        <v>239.97442599999999</v>
      </c>
      <c r="R100" s="35">
        <v>239.95391799999999</v>
      </c>
      <c r="S100" s="35">
        <v>239.806793</v>
      </c>
      <c r="T100" s="35">
        <v>239.66688500000001</v>
      </c>
      <c r="U100" s="35">
        <v>239.862427</v>
      </c>
      <c r="V100" s="35">
        <v>239.992065</v>
      </c>
      <c r="W100" s="35">
        <v>240.191452</v>
      </c>
      <c r="X100" s="35">
        <v>240.29986600000001</v>
      </c>
      <c r="Y100" s="35">
        <v>240.63098099999999</v>
      </c>
      <c r="Z100" s="35">
        <v>241.05531300000001</v>
      </c>
      <c r="AA100" s="35">
        <v>241.27148399999999</v>
      </c>
      <c r="AB100" s="35">
        <v>241.63421600000001</v>
      </c>
      <c r="AC100" s="35">
        <v>241.893494</v>
      </c>
      <c r="AD100" s="35">
        <v>242.24884</v>
      </c>
      <c r="AE100" s="35">
        <v>242.60552999999999</v>
      </c>
      <c r="AF100" s="35">
        <v>243.07614100000001</v>
      </c>
      <c r="AG100" s="35">
        <v>243.73117099999999</v>
      </c>
      <c r="AH100" s="35">
        <v>244.35690299999999</v>
      </c>
      <c r="AI100" s="35">
        <v>244.965057</v>
      </c>
      <c r="AJ100" s="35">
        <v>245.599548</v>
      </c>
      <c r="AK100" s="35">
        <v>246.144104</v>
      </c>
      <c r="AL100" s="35">
        <v>246.55372600000001</v>
      </c>
      <c r="AM100" s="8">
        <v>-4.4039999999999999E-3</v>
      </c>
    </row>
    <row r="101" spans="1:39" ht="15" customHeight="1" x14ac:dyDescent="0.25">
      <c r="A101" s="7" t="s">
        <v>1029</v>
      </c>
      <c r="B101" s="9" t="s">
        <v>1000</v>
      </c>
      <c r="C101" s="35">
        <v>276.88601699999998</v>
      </c>
      <c r="D101" s="35">
        <v>271.031677</v>
      </c>
      <c r="E101" s="35">
        <v>269.381348</v>
      </c>
      <c r="F101" s="35">
        <v>266.929688</v>
      </c>
      <c r="G101" s="35">
        <v>262.365906</v>
      </c>
      <c r="H101" s="35">
        <v>255.644836</v>
      </c>
      <c r="I101" s="35">
        <v>248.391052</v>
      </c>
      <c r="J101" s="35">
        <v>245.24894699999999</v>
      </c>
      <c r="K101" s="35">
        <v>241.35977199999999</v>
      </c>
      <c r="L101" s="35">
        <v>233.955536</v>
      </c>
      <c r="M101" s="35">
        <v>229.802795</v>
      </c>
      <c r="N101" s="35">
        <v>229.14364599999999</v>
      </c>
      <c r="O101" s="35">
        <v>228.76585399999999</v>
      </c>
      <c r="P101" s="35">
        <v>229.038849</v>
      </c>
      <c r="Q101" s="35">
        <v>229.01882900000001</v>
      </c>
      <c r="R101" s="35">
        <v>228.74449200000001</v>
      </c>
      <c r="S101" s="35">
        <v>228.36454800000001</v>
      </c>
      <c r="T101" s="35">
        <v>227.96087600000001</v>
      </c>
      <c r="U101" s="35">
        <v>227.81021100000001</v>
      </c>
      <c r="V101" s="35">
        <v>227.65692100000001</v>
      </c>
      <c r="W101" s="35">
        <v>227.53671299999999</v>
      </c>
      <c r="X101" s="35">
        <v>227.37768600000001</v>
      </c>
      <c r="Y101" s="35">
        <v>227.34973099999999</v>
      </c>
      <c r="Z101" s="35">
        <v>227.442474</v>
      </c>
      <c r="AA101" s="35">
        <v>227.348083</v>
      </c>
      <c r="AB101" s="35">
        <v>227.56918300000001</v>
      </c>
      <c r="AC101" s="35">
        <v>227.72250399999999</v>
      </c>
      <c r="AD101" s="35">
        <v>227.983429</v>
      </c>
      <c r="AE101" s="35">
        <v>228.25762900000001</v>
      </c>
      <c r="AF101" s="35">
        <v>228.59442100000001</v>
      </c>
      <c r="AG101" s="35">
        <v>228.99350000000001</v>
      </c>
      <c r="AH101" s="35">
        <v>229.37747200000001</v>
      </c>
      <c r="AI101" s="35">
        <v>229.73542800000001</v>
      </c>
      <c r="AJ101" s="35">
        <v>230.09921299999999</v>
      </c>
      <c r="AK101" s="35">
        <v>230.421494</v>
      </c>
      <c r="AL101" s="35">
        <v>230.64746099999999</v>
      </c>
      <c r="AM101" s="8">
        <v>-4.7340000000000004E-3</v>
      </c>
    </row>
    <row r="103" spans="1:39" ht="15" customHeight="1" x14ac:dyDescent="0.2">
      <c r="B103" s="6" t="s">
        <v>1028</v>
      </c>
    </row>
    <row r="104" spans="1:39" ht="15" customHeight="1" x14ac:dyDescent="0.2">
      <c r="B104" s="6" t="s">
        <v>997</v>
      </c>
    </row>
    <row r="105" spans="1:39" ht="15" customHeight="1" x14ac:dyDescent="0.25">
      <c r="A105" s="7" t="s">
        <v>1027</v>
      </c>
      <c r="B105" s="9" t="s">
        <v>1026</v>
      </c>
      <c r="C105" s="35">
        <v>2918.0627439999998</v>
      </c>
      <c r="D105" s="35">
        <v>2892.080078</v>
      </c>
      <c r="E105" s="35">
        <v>2877.2358399999998</v>
      </c>
      <c r="F105" s="35">
        <v>2856.5986330000001</v>
      </c>
      <c r="G105" s="35">
        <v>2817.0581050000001</v>
      </c>
      <c r="H105" s="35">
        <v>2764.0878910000001</v>
      </c>
      <c r="I105" s="35">
        <v>2705.5842290000001</v>
      </c>
      <c r="J105" s="35">
        <v>2645.9731449999999</v>
      </c>
      <c r="K105" s="35">
        <v>2591.1333009999998</v>
      </c>
      <c r="L105" s="35">
        <v>2561.984375</v>
      </c>
      <c r="M105" s="35">
        <v>2508.7597660000001</v>
      </c>
      <c r="N105" s="35">
        <v>2508.3149410000001</v>
      </c>
      <c r="O105" s="35">
        <v>2507.4096679999998</v>
      </c>
      <c r="P105" s="35">
        <v>2507.0554200000001</v>
      </c>
      <c r="Q105" s="35">
        <v>2506.7924800000001</v>
      </c>
      <c r="R105" s="35">
        <v>2506.670654</v>
      </c>
      <c r="S105" s="35">
        <v>2506.5532229999999</v>
      </c>
      <c r="T105" s="35">
        <v>2506.436279</v>
      </c>
      <c r="U105" s="35">
        <v>2506.3186040000001</v>
      </c>
      <c r="V105" s="35">
        <v>2506.2097170000002</v>
      </c>
      <c r="W105" s="35">
        <v>2506.0932619999999</v>
      </c>
      <c r="X105" s="35">
        <v>2506.0090329999998</v>
      </c>
      <c r="Y105" s="35">
        <v>2505.9401859999998</v>
      </c>
      <c r="Z105" s="35">
        <v>2505.9011230000001</v>
      </c>
      <c r="AA105" s="35">
        <v>2505.8366700000001</v>
      </c>
      <c r="AB105" s="35">
        <v>2505.82251</v>
      </c>
      <c r="AC105" s="35">
        <v>2505.7770999999998</v>
      </c>
      <c r="AD105" s="35">
        <v>2505.7377929999998</v>
      </c>
      <c r="AE105" s="35">
        <v>2505.7009280000002</v>
      </c>
      <c r="AF105" s="35">
        <v>2505.69751</v>
      </c>
      <c r="AG105" s="35">
        <v>2505.6750489999999</v>
      </c>
      <c r="AH105" s="35">
        <v>2505.6513669999999</v>
      </c>
      <c r="AI105" s="35">
        <v>2505.6513669999999</v>
      </c>
      <c r="AJ105" s="35">
        <v>2505.6501459999999</v>
      </c>
      <c r="AK105" s="35">
        <v>2505.6416020000001</v>
      </c>
      <c r="AL105" s="35">
        <v>2505.6218260000001</v>
      </c>
      <c r="AM105" s="8">
        <v>-4.2100000000000002E-3</v>
      </c>
    </row>
    <row r="106" spans="1:39" ht="15" customHeight="1" x14ac:dyDescent="0.25">
      <c r="A106" s="7" t="s">
        <v>1025</v>
      </c>
      <c r="B106" s="9" t="s">
        <v>1024</v>
      </c>
      <c r="C106" s="35">
        <v>3222.0588379999999</v>
      </c>
      <c r="D106" s="35">
        <v>3181.5356449999999</v>
      </c>
      <c r="E106" s="35">
        <v>3170.3989259999998</v>
      </c>
      <c r="F106" s="35">
        <v>3152.2102049999999</v>
      </c>
      <c r="G106" s="35">
        <v>3106.5363769999999</v>
      </c>
      <c r="H106" s="35">
        <v>3072.673828</v>
      </c>
      <c r="I106" s="35">
        <v>3024.577393</v>
      </c>
      <c r="J106" s="35">
        <v>2939.5507809999999</v>
      </c>
      <c r="K106" s="35">
        <v>2829.969971</v>
      </c>
      <c r="L106" s="35">
        <v>2770.10376</v>
      </c>
      <c r="M106" s="35">
        <v>2696.592529</v>
      </c>
      <c r="N106" s="35">
        <v>2696.414307</v>
      </c>
      <c r="O106" s="35">
        <v>2695.9995119999999</v>
      </c>
      <c r="P106" s="35">
        <v>2695.8217770000001</v>
      </c>
      <c r="Q106" s="35">
        <v>2695.649414</v>
      </c>
      <c r="R106" s="35">
        <v>2695.6347660000001</v>
      </c>
      <c r="S106" s="35">
        <v>2695.5659179999998</v>
      </c>
      <c r="T106" s="35">
        <v>2695.4956050000001</v>
      </c>
      <c r="U106" s="35">
        <v>2695.436279</v>
      </c>
      <c r="V106" s="35">
        <v>2695.3859859999998</v>
      </c>
      <c r="W106" s="35">
        <v>2695.3291020000001</v>
      </c>
      <c r="X106" s="35">
        <v>2695.2875979999999</v>
      </c>
      <c r="Y106" s="35">
        <v>2695.2497560000002</v>
      </c>
      <c r="Z106" s="35">
        <v>2695.2309570000002</v>
      </c>
      <c r="AA106" s="35">
        <v>2695.2016600000002</v>
      </c>
      <c r="AB106" s="35">
        <v>2695.1945799999999</v>
      </c>
      <c r="AC106" s="35">
        <v>2695.1674800000001</v>
      </c>
      <c r="AD106" s="35">
        <v>2695.1416020000001</v>
      </c>
      <c r="AE106" s="35">
        <v>2695.1115719999998</v>
      </c>
      <c r="AF106" s="35">
        <v>2695.1059570000002</v>
      </c>
      <c r="AG106" s="35">
        <v>2695.0820309999999</v>
      </c>
      <c r="AH106" s="35">
        <v>2695.0610350000002</v>
      </c>
      <c r="AI106" s="35">
        <v>2695.0610350000002</v>
      </c>
      <c r="AJ106" s="35">
        <v>2695.0573730000001</v>
      </c>
      <c r="AK106" s="35">
        <v>2695.0502929999998</v>
      </c>
      <c r="AL106" s="35">
        <v>2695.0375979999999</v>
      </c>
      <c r="AM106" s="8">
        <v>-4.8690000000000001E-3</v>
      </c>
    </row>
    <row r="107" spans="1:39" ht="15" customHeight="1" x14ac:dyDescent="0.25">
      <c r="A107" s="7" t="s">
        <v>1023</v>
      </c>
      <c r="B107" s="9" t="s">
        <v>1022</v>
      </c>
      <c r="C107" s="35">
        <v>3061.2934570000002</v>
      </c>
      <c r="D107" s="35">
        <v>3030.9213869999999</v>
      </c>
      <c r="E107" s="35">
        <v>3012.7692870000001</v>
      </c>
      <c r="F107" s="35">
        <v>2999.780029</v>
      </c>
      <c r="G107" s="35">
        <v>2983.921875</v>
      </c>
      <c r="H107" s="35">
        <v>2930.1594239999999</v>
      </c>
      <c r="I107" s="35">
        <v>2913.2502439999998</v>
      </c>
      <c r="J107" s="35">
        <v>2867.821289</v>
      </c>
      <c r="K107" s="35">
        <v>2811.5893550000001</v>
      </c>
      <c r="L107" s="35">
        <v>2780.8190920000002</v>
      </c>
      <c r="M107" s="35">
        <v>2731.6960450000001</v>
      </c>
      <c r="N107" s="35">
        <v>2731.078857</v>
      </c>
      <c r="O107" s="35">
        <v>2729.9484859999998</v>
      </c>
      <c r="P107" s="35">
        <v>2729.313232</v>
      </c>
      <c r="Q107" s="35">
        <v>2728.6872560000002</v>
      </c>
      <c r="R107" s="35">
        <v>2728.6784670000002</v>
      </c>
      <c r="S107" s="35">
        <v>2728.6328119999998</v>
      </c>
      <c r="T107" s="35">
        <v>2728.579346</v>
      </c>
      <c r="U107" s="35">
        <v>2728.5295409999999</v>
      </c>
      <c r="V107" s="35">
        <v>2728.4875489999999</v>
      </c>
      <c r="W107" s="35">
        <v>2728.4379880000001</v>
      </c>
      <c r="X107" s="35">
        <v>2728.4016109999998</v>
      </c>
      <c r="Y107" s="35">
        <v>2728.3666990000002</v>
      </c>
      <c r="Z107" s="35">
        <v>2728.3461910000001</v>
      </c>
      <c r="AA107" s="35">
        <v>2728.2707519999999</v>
      </c>
      <c r="AB107" s="35">
        <v>2728.2460940000001</v>
      </c>
      <c r="AC107" s="35">
        <v>2728.1860350000002</v>
      </c>
      <c r="AD107" s="35">
        <v>2728.1384280000002</v>
      </c>
      <c r="AE107" s="35">
        <v>2728.092529</v>
      </c>
      <c r="AF107" s="35">
        <v>2728.0847170000002</v>
      </c>
      <c r="AG107" s="35">
        <v>2728.048096</v>
      </c>
      <c r="AH107" s="35">
        <v>2728.0161130000001</v>
      </c>
      <c r="AI107" s="35">
        <v>2728.0161130000001</v>
      </c>
      <c r="AJ107" s="35">
        <v>2728.008789</v>
      </c>
      <c r="AK107" s="35">
        <v>2727.9965820000002</v>
      </c>
      <c r="AL107" s="35">
        <v>2727.9750979999999</v>
      </c>
      <c r="AM107" s="8">
        <v>-3.0920000000000001E-3</v>
      </c>
    </row>
    <row r="108" spans="1:39" ht="15" customHeight="1" x14ac:dyDescent="0.25">
      <c r="A108" s="7" t="s">
        <v>1021</v>
      </c>
      <c r="B108" s="9" t="s">
        <v>1020</v>
      </c>
      <c r="C108" s="35">
        <v>3366.7827149999998</v>
      </c>
      <c r="D108" s="35">
        <v>3340.600586</v>
      </c>
      <c r="E108" s="35">
        <v>3323.0141600000002</v>
      </c>
      <c r="F108" s="35">
        <v>3304.2973630000001</v>
      </c>
      <c r="G108" s="35">
        <v>3277.6252439999998</v>
      </c>
      <c r="H108" s="35">
        <v>3228.3784179999998</v>
      </c>
      <c r="I108" s="35">
        <v>3200.898682</v>
      </c>
      <c r="J108" s="35">
        <v>3138.7614749999998</v>
      </c>
      <c r="K108" s="35">
        <v>3081.2094729999999</v>
      </c>
      <c r="L108" s="35">
        <v>3057.8801269999999</v>
      </c>
      <c r="M108" s="35">
        <v>2951.8496089999999</v>
      </c>
      <c r="N108" s="35">
        <v>2951.205078</v>
      </c>
      <c r="O108" s="35">
        <v>2950.0102539999998</v>
      </c>
      <c r="P108" s="35">
        <v>2949.3447270000001</v>
      </c>
      <c r="Q108" s="35">
        <v>2948.7116700000001</v>
      </c>
      <c r="R108" s="35">
        <v>2948.703125</v>
      </c>
      <c r="S108" s="35">
        <v>2948.6579590000001</v>
      </c>
      <c r="T108" s="35">
        <v>2948.6059570000002</v>
      </c>
      <c r="U108" s="35">
        <v>2948.5566410000001</v>
      </c>
      <c r="V108" s="35">
        <v>2948.5153810000002</v>
      </c>
      <c r="W108" s="35">
        <v>2948.4660640000002</v>
      </c>
      <c r="X108" s="35">
        <v>2948.4311520000001</v>
      </c>
      <c r="Y108" s="35">
        <v>2948.39624</v>
      </c>
      <c r="Z108" s="35">
        <v>2948.3771969999998</v>
      </c>
      <c r="AA108" s="35">
        <v>2948.3120119999999</v>
      </c>
      <c r="AB108" s="35">
        <v>2948.2849120000001</v>
      </c>
      <c r="AC108" s="35">
        <v>2948.220703</v>
      </c>
      <c r="AD108" s="35">
        <v>2948.1701659999999</v>
      </c>
      <c r="AE108" s="35">
        <v>2948.1218260000001</v>
      </c>
      <c r="AF108" s="35">
        <v>2948.1142580000001</v>
      </c>
      <c r="AG108" s="35">
        <v>2948.0756839999999</v>
      </c>
      <c r="AH108" s="35">
        <v>2948.0419919999999</v>
      </c>
      <c r="AI108" s="35">
        <v>2948.0419919999999</v>
      </c>
      <c r="AJ108" s="35">
        <v>2948.0354000000002</v>
      </c>
      <c r="AK108" s="35">
        <v>2948.0227049999999</v>
      </c>
      <c r="AL108" s="35">
        <v>2948.0002439999998</v>
      </c>
      <c r="AM108" s="8">
        <v>-3.6700000000000001E-3</v>
      </c>
    </row>
    <row r="109" spans="1:39" ht="15" customHeight="1" x14ac:dyDescent="0.25">
      <c r="A109" s="7" t="s">
        <v>1019</v>
      </c>
      <c r="B109" s="9" t="s">
        <v>1018</v>
      </c>
      <c r="C109" s="35">
        <v>4016.724365</v>
      </c>
      <c r="D109" s="35">
        <v>3977.1909179999998</v>
      </c>
      <c r="E109" s="35">
        <v>3955.546875</v>
      </c>
      <c r="F109" s="35">
        <v>3926.3957519999999</v>
      </c>
      <c r="G109" s="35">
        <v>3881.5</v>
      </c>
      <c r="H109" s="35">
        <v>3833.126953</v>
      </c>
      <c r="I109" s="35">
        <v>3764.4201659999999</v>
      </c>
      <c r="J109" s="35">
        <v>3686.2148440000001</v>
      </c>
      <c r="K109" s="35">
        <v>3590.0676269999999</v>
      </c>
      <c r="L109" s="35">
        <v>3541.101807</v>
      </c>
      <c r="M109" s="35">
        <v>3426.9902339999999</v>
      </c>
      <c r="N109" s="35">
        <v>3426.7055660000001</v>
      </c>
      <c r="O109" s="35">
        <v>3426.148682</v>
      </c>
      <c r="P109" s="35">
        <v>3425.9089359999998</v>
      </c>
      <c r="Q109" s="35">
        <v>3425.7619629999999</v>
      </c>
      <c r="R109" s="35">
        <v>3425.7297359999998</v>
      </c>
      <c r="S109" s="35">
        <v>3425.655518</v>
      </c>
      <c r="T109" s="35">
        <v>3425.5810550000001</v>
      </c>
      <c r="U109" s="35">
        <v>3425.466797</v>
      </c>
      <c r="V109" s="35">
        <v>3425.3195799999999</v>
      </c>
      <c r="W109" s="35">
        <v>3425.1469729999999</v>
      </c>
      <c r="X109" s="35">
        <v>3425.0302729999999</v>
      </c>
      <c r="Y109" s="35">
        <v>3424.9208979999999</v>
      </c>
      <c r="Z109" s="35">
        <v>3424.873779</v>
      </c>
      <c r="AA109" s="35">
        <v>3424.767578</v>
      </c>
      <c r="AB109" s="35">
        <v>3424.748779</v>
      </c>
      <c r="AC109" s="35">
        <v>3424.6633299999999</v>
      </c>
      <c r="AD109" s="35">
        <v>3424.5900879999999</v>
      </c>
      <c r="AE109" s="35">
        <v>3424.5205080000001</v>
      </c>
      <c r="AF109" s="35">
        <v>3424.5161130000001</v>
      </c>
      <c r="AG109" s="35">
        <v>3424.4729000000002</v>
      </c>
      <c r="AH109" s="35">
        <v>3424.4309079999998</v>
      </c>
      <c r="AI109" s="35">
        <v>3424.4309079999998</v>
      </c>
      <c r="AJ109" s="35">
        <v>3424.419922</v>
      </c>
      <c r="AK109" s="35">
        <v>3424.3999020000001</v>
      </c>
      <c r="AL109" s="35">
        <v>3424.3645019999999</v>
      </c>
      <c r="AM109" s="8">
        <v>-4.3920000000000001E-3</v>
      </c>
    </row>
    <row r="110" spans="1:39" ht="15" customHeight="1" x14ac:dyDescent="0.25">
      <c r="A110" s="7" t="s">
        <v>1017</v>
      </c>
      <c r="B110" s="9" t="s">
        <v>1016</v>
      </c>
      <c r="C110" s="35">
        <v>3215.7741700000001</v>
      </c>
      <c r="D110" s="35">
        <v>3184.0778810000002</v>
      </c>
      <c r="E110" s="35">
        <v>3159.053711</v>
      </c>
      <c r="F110" s="35">
        <v>3108.4072270000001</v>
      </c>
      <c r="G110" s="35">
        <v>3052.9882809999999</v>
      </c>
      <c r="H110" s="35">
        <v>3013.4250489999999</v>
      </c>
      <c r="I110" s="35">
        <v>2972.8098140000002</v>
      </c>
      <c r="J110" s="35">
        <v>2904.4396969999998</v>
      </c>
      <c r="K110" s="35">
        <v>2839.380615</v>
      </c>
      <c r="L110" s="35">
        <v>2814.814453</v>
      </c>
      <c r="M110" s="35">
        <v>2795.8813479999999</v>
      </c>
      <c r="N110" s="35">
        <v>2795.5405270000001</v>
      </c>
      <c r="O110" s="35">
        <v>2794.9106449999999</v>
      </c>
      <c r="P110" s="35">
        <v>2794.7504880000001</v>
      </c>
      <c r="Q110" s="35">
        <v>2794.657471</v>
      </c>
      <c r="R110" s="35">
        <v>2794.6157229999999</v>
      </c>
      <c r="S110" s="35">
        <v>2794.4916990000002</v>
      </c>
      <c r="T110" s="35">
        <v>2794.3479000000002</v>
      </c>
      <c r="U110" s="35">
        <v>2794.2302249999998</v>
      </c>
      <c r="V110" s="35">
        <v>2794.154297</v>
      </c>
      <c r="W110" s="35">
        <v>2794.1052249999998</v>
      </c>
      <c r="X110" s="35">
        <v>2794.0698240000002</v>
      </c>
      <c r="Y110" s="35">
        <v>2794.0383299999999</v>
      </c>
      <c r="Z110" s="35">
        <v>2794.0209960000002</v>
      </c>
      <c r="AA110" s="35">
        <v>2793.9936520000001</v>
      </c>
      <c r="AB110" s="35">
        <v>2793.9875489999999</v>
      </c>
      <c r="AC110" s="35">
        <v>2793.9628910000001</v>
      </c>
      <c r="AD110" s="35">
        <v>2793.9416500000002</v>
      </c>
      <c r="AE110" s="35">
        <v>2793.921875</v>
      </c>
      <c r="AF110" s="35">
        <v>2793.9179690000001</v>
      </c>
      <c r="AG110" s="35">
        <v>2793.9025879999999</v>
      </c>
      <c r="AH110" s="35">
        <v>2793.8823240000002</v>
      </c>
      <c r="AI110" s="35">
        <v>2793.8823240000002</v>
      </c>
      <c r="AJ110" s="35">
        <v>2793.8791500000002</v>
      </c>
      <c r="AK110" s="35">
        <v>2793.8718260000001</v>
      </c>
      <c r="AL110" s="35">
        <v>2793.858643</v>
      </c>
      <c r="AM110" s="8">
        <v>-3.8379999999999998E-3</v>
      </c>
    </row>
    <row r="111" spans="1:39" ht="15" customHeight="1" x14ac:dyDescent="0.25">
      <c r="A111" s="7" t="s">
        <v>1015</v>
      </c>
      <c r="B111" s="9" t="s">
        <v>1014</v>
      </c>
      <c r="C111" s="35">
        <v>3347.7673340000001</v>
      </c>
      <c r="D111" s="35">
        <v>3334.5458979999999</v>
      </c>
      <c r="E111" s="35">
        <v>3296.2690429999998</v>
      </c>
      <c r="F111" s="35">
        <v>3284.4997560000002</v>
      </c>
      <c r="G111" s="35">
        <v>3245.3312989999999</v>
      </c>
      <c r="H111" s="35">
        <v>3200.7192380000001</v>
      </c>
      <c r="I111" s="35">
        <v>3170.532471</v>
      </c>
      <c r="J111" s="35">
        <v>3110.3530270000001</v>
      </c>
      <c r="K111" s="35">
        <v>3050.2902829999998</v>
      </c>
      <c r="L111" s="35">
        <v>3021.3508299999999</v>
      </c>
      <c r="M111" s="35">
        <v>2929.672607</v>
      </c>
      <c r="N111" s="35">
        <v>2929.3088379999999</v>
      </c>
      <c r="O111" s="35">
        <v>2929.0466310000002</v>
      </c>
      <c r="P111" s="35">
        <v>2929.0339359999998</v>
      </c>
      <c r="Q111" s="35">
        <v>2927.4436040000001</v>
      </c>
      <c r="R111" s="35">
        <v>2926.8542480000001</v>
      </c>
      <c r="S111" s="35">
        <v>2926.845703</v>
      </c>
      <c r="T111" s="35">
        <v>2926.7338869999999</v>
      </c>
      <c r="U111" s="35">
        <v>2928.130615</v>
      </c>
      <c r="V111" s="35">
        <v>2927.0192870000001</v>
      </c>
      <c r="W111" s="35">
        <v>2927.3798830000001</v>
      </c>
      <c r="X111" s="35">
        <v>2926.061279</v>
      </c>
      <c r="Y111" s="35">
        <v>2927.6000979999999</v>
      </c>
      <c r="Z111" s="35">
        <v>2927.3454590000001</v>
      </c>
      <c r="AA111" s="35">
        <v>2926.523193</v>
      </c>
      <c r="AB111" s="35">
        <v>2927.0361330000001</v>
      </c>
      <c r="AC111" s="35">
        <v>2927.1213379999999</v>
      </c>
      <c r="AD111" s="35">
        <v>2927.3508299999999</v>
      </c>
      <c r="AE111" s="35">
        <v>2927.2001949999999</v>
      </c>
      <c r="AF111" s="35">
        <v>2927.1523440000001</v>
      </c>
      <c r="AG111" s="35">
        <v>2927.1047359999998</v>
      </c>
      <c r="AH111" s="35">
        <v>2927.0322270000001</v>
      </c>
      <c r="AI111" s="35">
        <v>2926.9291990000002</v>
      </c>
      <c r="AJ111" s="35">
        <v>2927.6103520000001</v>
      </c>
      <c r="AK111" s="35">
        <v>2926.9970699999999</v>
      </c>
      <c r="AL111" s="35">
        <v>2926.2885740000002</v>
      </c>
      <c r="AM111" s="8">
        <v>-3.8340000000000002E-3</v>
      </c>
    </row>
    <row r="113" spans="1:39" ht="15" customHeight="1" x14ac:dyDescent="0.2">
      <c r="B113" s="6" t="s">
        <v>995</v>
      </c>
    </row>
    <row r="114" spans="1:39" ht="15" customHeight="1" x14ac:dyDescent="0.25">
      <c r="A114" s="7" t="s">
        <v>1013</v>
      </c>
      <c r="B114" s="9" t="s">
        <v>1012</v>
      </c>
      <c r="C114" s="35">
        <v>4104.1044920000004</v>
      </c>
      <c r="D114" s="35">
        <v>4069.1591800000001</v>
      </c>
      <c r="E114" s="35">
        <v>4052.2612300000001</v>
      </c>
      <c r="F114" s="35">
        <v>4014.1567380000001</v>
      </c>
      <c r="G114" s="35">
        <v>3961.288086</v>
      </c>
      <c r="H114" s="35">
        <v>3869.398682</v>
      </c>
      <c r="I114" s="35">
        <v>3736.1733399999998</v>
      </c>
      <c r="J114" s="35">
        <v>3723.3366700000001</v>
      </c>
      <c r="K114" s="35">
        <v>3692.594482</v>
      </c>
      <c r="L114" s="35">
        <v>3639.5314939999998</v>
      </c>
      <c r="M114" s="35">
        <v>3607.5642090000001</v>
      </c>
      <c r="N114" s="35">
        <v>3607.07251</v>
      </c>
      <c r="O114" s="35">
        <v>3606.6267090000001</v>
      </c>
      <c r="P114" s="35">
        <v>3606.1501459999999</v>
      </c>
      <c r="Q114" s="35">
        <v>3605.6984859999998</v>
      </c>
      <c r="R114" s="35">
        <v>3605.8386230000001</v>
      </c>
      <c r="S114" s="35">
        <v>3605.9602049999999</v>
      </c>
      <c r="T114" s="35">
        <v>3605.376221</v>
      </c>
      <c r="U114" s="35">
        <v>3604.6384280000002</v>
      </c>
      <c r="V114" s="35">
        <v>3603.9335940000001</v>
      </c>
      <c r="W114" s="35">
        <v>3603.2416990000002</v>
      </c>
      <c r="X114" s="35">
        <v>3602.5910640000002</v>
      </c>
      <c r="Y114" s="35">
        <v>3601.6594239999999</v>
      </c>
      <c r="Z114" s="35">
        <v>3601.0510250000002</v>
      </c>
      <c r="AA114" s="35">
        <v>3600.0520019999999</v>
      </c>
      <c r="AB114" s="35">
        <v>3599.84375</v>
      </c>
      <c r="AC114" s="35">
        <v>3599.0512699999999</v>
      </c>
      <c r="AD114" s="35">
        <v>3598.4333499999998</v>
      </c>
      <c r="AE114" s="35">
        <v>3597.8664549999999</v>
      </c>
      <c r="AF114" s="35">
        <v>3597.8312989999999</v>
      </c>
      <c r="AG114" s="35">
        <v>3597.5541990000002</v>
      </c>
      <c r="AH114" s="35">
        <v>3597.2565920000002</v>
      </c>
      <c r="AI114" s="35">
        <v>3597.2482909999999</v>
      </c>
      <c r="AJ114" s="35">
        <v>3597.1838379999999</v>
      </c>
      <c r="AK114" s="35">
        <v>3597.0129390000002</v>
      </c>
      <c r="AL114" s="35">
        <v>3596.669922</v>
      </c>
      <c r="AM114" s="8">
        <v>-3.6240000000000001E-3</v>
      </c>
    </row>
    <row r="115" spans="1:39" ht="15" customHeight="1" x14ac:dyDescent="0.25">
      <c r="A115" s="7" t="s">
        <v>1011</v>
      </c>
      <c r="B115" s="9" t="s">
        <v>1010</v>
      </c>
      <c r="C115" s="35">
        <v>5125.3691410000001</v>
      </c>
      <c r="D115" s="35">
        <v>5081.2055659999996</v>
      </c>
      <c r="E115" s="35">
        <v>5064.6752930000002</v>
      </c>
      <c r="F115" s="35">
        <v>5039.5664059999999</v>
      </c>
      <c r="G115" s="35">
        <v>5000.0751950000003</v>
      </c>
      <c r="H115" s="35">
        <v>4938.544922</v>
      </c>
      <c r="I115" s="35">
        <v>4873.392578</v>
      </c>
      <c r="J115" s="35">
        <v>4834.8637699999999</v>
      </c>
      <c r="K115" s="35">
        <v>4792.5004879999997</v>
      </c>
      <c r="L115" s="35">
        <v>4707.4785160000001</v>
      </c>
      <c r="M115" s="35">
        <v>4650.0576170000004</v>
      </c>
      <c r="N115" s="35">
        <v>4641.2797849999997</v>
      </c>
      <c r="O115" s="35">
        <v>4630.9233400000003</v>
      </c>
      <c r="P115" s="35">
        <v>4630.109375</v>
      </c>
      <c r="Q115" s="35">
        <v>4626.4965819999998</v>
      </c>
      <c r="R115" s="35">
        <v>4621.8359380000002</v>
      </c>
      <c r="S115" s="35">
        <v>4616.3642579999996</v>
      </c>
      <c r="T115" s="35">
        <v>4609.4892579999996</v>
      </c>
      <c r="U115" s="35">
        <v>4603.3569340000004</v>
      </c>
      <c r="V115" s="35">
        <v>4597.7958980000003</v>
      </c>
      <c r="W115" s="35">
        <v>4592.080078</v>
      </c>
      <c r="X115" s="35">
        <v>4587.5483400000003</v>
      </c>
      <c r="Y115" s="35">
        <v>4583.3100590000004</v>
      </c>
      <c r="Z115" s="35">
        <v>4580.5664059999999</v>
      </c>
      <c r="AA115" s="35">
        <v>4575.5537109999996</v>
      </c>
      <c r="AB115" s="35">
        <v>4573.8920900000003</v>
      </c>
      <c r="AC115" s="35">
        <v>4571.0683589999999</v>
      </c>
      <c r="AD115" s="35">
        <v>4569.9570309999999</v>
      </c>
      <c r="AE115" s="35">
        <v>4569.091797</v>
      </c>
      <c r="AF115" s="35">
        <v>4569</v>
      </c>
      <c r="AG115" s="35">
        <v>4568.4721680000002</v>
      </c>
      <c r="AH115" s="35">
        <v>4568.0263670000004</v>
      </c>
      <c r="AI115" s="35">
        <v>4567.9965819999998</v>
      </c>
      <c r="AJ115" s="35">
        <v>4567.8491210000002</v>
      </c>
      <c r="AK115" s="35">
        <v>4567.5576170000004</v>
      </c>
      <c r="AL115" s="35">
        <v>4567.1567379999997</v>
      </c>
      <c r="AM115" s="8">
        <v>-3.1319999999999998E-3</v>
      </c>
    </row>
    <row r="116" spans="1:39" ht="15" customHeight="1" x14ac:dyDescent="0.25">
      <c r="A116" s="7" t="s">
        <v>1009</v>
      </c>
      <c r="B116" s="9" t="s">
        <v>1008</v>
      </c>
      <c r="C116" s="35">
        <v>3530.0583499999998</v>
      </c>
      <c r="D116" s="35">
        <v>3490.4008789999998</v>
      </c>
      <c r="E116" s="35">
        <v>3481.5783689999998</v>
      </c>
      <c r="F116" s="35">
        <v>3462.9291990000002</v>
      </c>
      <c r="G116" s="35">
        <v>3431.5004880000001</v>
      </c>
      <c r="H116" s="35">
        <v>3374.6828609999998</v>
      </c>
      <c r="I116" s="35">
        <v>3271.2827149999998</v>
      </c>
      <c r="J116" s="35">
        <v>3175.3579100000002</v>
      </c>
      <c r="K116" s="35">
        <v>3098.313232</v>
      </c>
      <c r="L116" s="35">
        <v>3044.5698240000002</v>
      </c>
      <c r="M116" s="35">
        <v>3001.6945799999999</v>
      </c>
      <c r="N116" s="35">
        <v>2999.8415530000002</v>
      </c>
      <c r="O116" s="35">
        <v>2999.7905270000001</v>
      </c>
      <c r="P116" s="35">
        <v>2999.7919919999999</v>
      </c>
      <c r="Q116" s="35">
        <v>2999.788086</v>
      </c>
      <c r="R116" s="35">
        <v>2999.7878420000002</v>
      </c>
      <c r="S116" s="35">
        <v>2999.76001</v>
      </c>
      <c r="T116" s="35">
        <v>2999.7209469999998</v>
      </c>
      <c r="U116" s="35">
        <v>2999.6875</v>
      </c>
      <c r="V116" s="35">
        <v>2999.6623540000001</v>
      </c>
      <c r="W116" s="35">
        <v>2999.6364749999998</v>
      </c>
      <c r="X116" s="35">
        <v>2999.6315920000002</v>
      </c>
      <c r="Y116" s="35">
        <v>2999.6293949999999</v>
      </c>
      <c r="Z116" s="35">
        <v>2999.6362300000001</v>
      </c>
      <c r="AA116" s="35">
        <v>2999.6364749999998</v>
      </c>
      <c r="AB116" s="35">
        <v>2999.6457519999999</v>
      </c>
      <c r="AC116" s="35">
        <v>2999.6433109999998</v>
      </c>
      <c r="AD116" s="35">
        <v>2999.6303710000002</v>
      </c>
      <c r="AE116" s="35">
        <v>2999.6176759999998</v>
      </c>
      <c r="AF116" s="35">
        <v>2999.6157229999999</v>
      </c>
      <c r="AG116" s="35">
        <v>2999.6057129999999</v>
      </c>
      <c r="AH116" s="35">
        <v>2999.5974120000001</v>
      </c>
      <c r="AI116" s="35">
        <v>2999.5974120000001</v>
      </c>
      <c r="AJ116" s="35">
        <v>2999.5974120000001</v>
      </c>
      <c r="AK116" s="35">
        <v>2999.5952149999998</v>
      </c>
      <c r="AL116" s="35">
        <v>2999.5905760000001</v>
      </c>
      <c r="AM116" s="8">
        <v>-4.4470000000000004E-3</v>
      </c>
    </row>
    <row r="117" spans="1:39" ht="15" customHeight="1" x14ac:dyDescent="0.25">
      <c r="A117" s="7" t="s">
        <v>1007</v>
      </c>
      <c r="B117" s="9" t="s">
        <v>1006</v>
      </c>
      <c r="C117" s="35">
        <v>4403.3051759999998</v>
      </c>
      <c r="D117" s="35">
        <v>4358.0976559999999</v>
      </c>
      <c r="E117" s="35">
        <v>4335.1640619999998</v>
      </c>
      <c r="F117" s="35">
        <v>4290.2197269999997</v>
      </c>
      <c r="G117" s="35">
        <v>4222.8359380000002</v>
      </c>
      <c r="H117" s="35">
        <v>4114.294922</v>
      </c>
      <c r="I117" s="35">
        <v>3987.9030760000001</v>
      </c>
      <c r="J117" s="35">
        <v>3955.7009280000002</v>
      </c>
      <c r="K117" s="35">
        <v>3902.4111330000001</v>
      </c>
      <c r="L117" s="35">
        <v>3821.3305660000001</v>
      </c>
      <c r="M117" s="35">
        <v>3785.6484380000002</v>
      </c>
      <c r="N117" s="35">
        <v>3779.874268</v>
      </c>
      <c r="O117" s="35">
        <v>3779.8515619999998</v>
      </c>
      <c r="P117" s="35">
        <v>3779.859375</v>
      </c>
      <c r="Q117" s="35">
        <v>3779.6342770000001</v>
      </c>
      <c r="R117" s="35">
        <v>3779.399414</v>
      </c>
      <c r="S117" s="35">
        <v>3779.1801759999998</v>
      </c>
      <c r="T117" s="35">
        <v>3779.0039059999999</v>
      </c>
      <c r="U117" s="35">
        <v>3778.8715820000002</v>
      </c>
      <c r="V117" s="35">
        <v>3778.7446289999998</v>
      </c>
      <c r="W117" s="35">
        <v>3778.6049800000001</v>
      </c>
      <c r="X117" s="35">
        <v>3778.5090329999998</v>
      </c>
      <c r="Y117" s="35">
        <v>3778.4321289999998</v>
      </c>
      <c r="Z117" s="35">
        <v>3778.4072270000001</v>
      </c>
      <c r="AA117" s="35">
        <v>3778.3540039999998</v>
      </c>
      <c r="AB117" s="35">
        <v>3778.3637699999999</v>
      </c>
      <c r="AC117" s="35">
        <v>3778.3276369999999</v>
      </c>
      <c r="AD117" s="35">
        <v>3778.2856449999999</v>
      </c>
      <c r="AE117" s="35">
        <v>3778.2446289999998</v>
      </c>
      <c r="AF117" s="35">
        <v>3778.241211</v>
      </c>
      <c r="AG117" s="35">
        <v>3778.2163089999999</v>
      </c>
      <c r="AH117" s="35">
        <v>3778.1918949999999</v>
      </c>
      <c r="AI117" s="35">
        <v>3778.1914059999999</v>
      </c>
      <c r="AJ117" s="35">
        <v>3778.1860350000002</v>
      </c>
      <c r="AK117" s="35">
        <v>3778.1733399999998</v>
      </c>
      <c r="AL117" s="35">
        <v>3778.150635</v>
      </c>
      <c r="AM117" s="8">
        <v>-4.1910000000000003E-3</v>
      </c>
    </row>
    <row r="118" spans="1:39" ht="15" customHeight="1" x14ac:dyDescent="0.25">
      <c r="A118" s="7" t="s">
        <v>1005</v>
      </c>
      <c r="B118" s="9" t="s">
        <v>1004</v>
      </c>
      <c r="C118" s="35">
        <v>3732.4321289999998</v>
      </c>
      <c r="D118" s="35">
        <v>3682.8569339999999</v>
      </c>
      <c r="E118" s="35">
        <v>3666.9460450000001</v>
      </c>
      <c r="F118" s="35">
        <v>3636.404297</v>
      </c>
      <c r="G118" s="35">
        <v>3592.5048830000001</v>
      </c>
      <c r="H118" s="35">
        <v>3522.525635</v>
      </c>
      <c r="I118" s="35">
        <v>3425.1142580000001</v>
      </c>
      <c r="J118" s="35">
        <v>3379.2763669999999</v>
      </c>
      <c r="K118" s="35">
        <v>3326.1381839999999</v>
      </c>
      <c r="L118" s="35">
        <v>3245.689453</v>
      </c>
      <c r="M118" s="35">
        <v>3201.274414</v>
      </c>
      <c r="N118" s="35">
        <v>3199.3154300000001</v>
      </c>
      <c r="O118" s="35">
        <v>3197.607422</v>
      </c>
      <c r="P118" s="35">
        <v>3197.470703</v>
      </c>
      <c r="Q118" s="35">
        <v>3196.6606449999999</v>
      </c>
      <c r="R118" s="35">
        <v>3195.7856449999999</v>
      </c>
      <c r="S118" s="35">
        <v>3194.8393550000001</v>
      </c>
      <c r="T118" s="35">
        <v>3193.6442870000001</v>
      </c>
      <c r="U118" s="35">
        <v>3192.5903320000002</v>
      </c>
      <c r="V118" s="35">
        <v>3191.6635740000002</v>
      </c>
      <c r="W118" s="35">
        <v>3190.7155760000001</v>
      </c>
      <c r="X118" s="35">
        <v>3189.969482</v>
      </c>
      <c r="Y118" s="35">
        <v>3189.1669919999999</v>
      </c>
      <c r="Z118" s="35">
        <v>3188.61499</v>
      </c>
      <c r="AA118" s="35">
        <v>3188.3793949999999</v>
      </c>
      <c r="AB118" s="35">
        <v>3188.2917480000001</v>
      </c>
      <c r="AC118" s="35">
        <v>3188.1057129999999</v>
      </c>
      <c r="AD118" s="35">
        <v>3187.955078</v>
      </c>
      <c r="AE118" s="35">
        <v>3187.819336</v>
      </c>
      <c r="AF118" s="35">
        <v>3187.80249</v>
      </c>
      <c r="AG118" s="35">
        <v>3187.7182619999999</v>
      </c>
      <c r="AH118" s="35">
        <v>3187.6484380000002</v>
      </c>
      <c r="AI118" s="35">
        <v>3187.6440429999998</v>
      </c>
      <c r="AJ118" s="35">
        <v>3187.6176759999998</v>
      </c>
      <c r="AK118" s="35">
        <v>3187.5729980000001</v>
      </c>
      <c r="AL118" s="35">
        <v>3187.5131839999999</v>
      </c>
      <c r="AM118" s="8">
        <v>-4.2389999999999997E-3</v>
      </c>
    </row>
    <row r="119" spans="1:39" ht="15" customHeight="1" x14ac:dyDescent="0.25">
      <c r="A119" s="7" t="s">
        <v>1003</v>
      </c>
      <c r="B119" s="9" t="s">
        <v>1002</v>
      </c>
      <c r="C119" s="35">
        <v>4818.2558589999999</v>
      </c>
      <c r="D119" s="35">
        <v>4711.6435549999997</v>
      </c>
      <c r="E119" s="35">
        <v>4663.3959960000002</v>
      </c>
      <c r="F119" s="35">
        <v>4610.1162109999996</v>
      </c>
      <c r="G119" s="35">
        <v>4549.2104490000002</v>
      </c>
      <c r="H119" s="35">
        <v>4465.4418949999999</v>
      </c>
      <c r="I119" s="35">
        <v>4385.220703</v>
      </c>
      <c r="J119" s="35">
        <v>4340.1171880000002</v>
      </c>
      <c r="K119" s="35">
        <v>4282.7319340000004</v>
      </c>
      <c r="L119" s="35">
        <v>4194.3398440000001</v>
      </c>
      <c r="M119" s="35">
        <v>4143.2797849999997</v>
      </c>
      <c r="N119" s="35">
        <v>4138.1801759999998</v>
      </c>
      <c r="O119" s="35">
        <v>4132.4345700000003</v>
      </c>
      <c r="P119" s="35">
        <v>4131.9726559999999</v>
      </c>
      <c r="Q119" s="35">
        <v>4130.0717770000001</v>
      </c>
      <c r="R119" s="35">
        <v>4127.4423829999996</v>
      </c>
      <c r="S119" s="35">
        <v>4123.9809569999998</v>
      </c>
      <c r="T119" s="35">
        <v>4120.1069340000004</v>
      </c>
      <c r="U119" s="35">
        <v>4116.6586909999996</v>
      </c>
      <c r="V119" s="35">
        <v>4113.5727539999998</v>
      </c>
      <c r="W119" s="35">
        <v>4110.3691410000001</v>
      </c>
      <c r="X119" s="35">
        <v>4107.8164059999999</v>
      </c>
      <c r="Y119" s="35">
        <v>4105.5126950000003</v>
      </c>
      <c r="Z119" s="35">
        <v>4104.0214839999999</v>
      </c>
      <c r="AA119" s="35">
        <v>4102.0126950000003</v>
      </c>
      <c r="AB119" s="35">
        <v>4101.3041990000002</v>
      </c>
      <c r="AC119" s="35">
        <v>4099.4931640000004</v>
      </c>
      <c r="AD119" s="35">
        <v>4097.9790039999998</v>
      </c>
      <c r="AE119" s="35">
        <v>4096.580078</v>
      </c>
      <c r="AF119" s="35">
        <v>4096.4873049999997</v>
      </c>
      <c r="AG119" s="35">
        <v>4095.7729490000002</v>
      </c>
      <c r="AH119" s="35">
        <v>4095.0410160000001</v>
      </c>
      <c r="AI119" s="35">
        <v>4095.0092770000001</v>
      </c>
      <c r="AJ119" s="35">
        <v>4094.8481449999999</v>
      </c>
      <c r="AK119" s="35">
        <v>4094.383789</v>
      </c>
      <c r="AL119" s="35">
        <v>4093.6179200000001</v>
      </c>
      <c r="AM119" s="8">
        <v>-4.1269999999999996E-3</v>
      </c>
    </row>
    <row r="120" spans="1:39" ht="15" customHeight="1" x14ac:dyDescent="0.25">
      <c r="A120" s="7" t="s">
        <v>1001</v>
      </c>
      <c r="B120" s="9" t="s">
        <v>1000</v>
      </c>
      <c r="C120" s="35">
        <v>4558.2978519999997</v>
      </c>
      <c r="D120" s="35">
        <v>4483.1884769999997</v>
      </c>
      <c r="E120" s="35">
        <v>4457.6909180000002</v>
      </c>
      <c r="F120" s="35">
        <v>4416.3876950000003</v>
      </c>
      <c r="G120" s="35">
        <v>4366.8686520000001</v>
      </c>
      <c r="H120" s="35">
        <v>4288.5766599999997</v>
      </c>
      <c r="I120" s="35">
        <v>4201.9365230000003</v>
      </c>
      <c r="J120" s="35">
        <v>4159.970703</v>
      </c>
      <c r="K120" s="35">
        <v>4107.6933589999999</v>
      </c>
      <c r="L120" s="35">
        <v>4024.4711910000001</v>
      </c>
      <c r="M120" s="35">
        <v>3975.7370609999998</v>
      </c>
      <c r="N120" s="35">
        <v>3970.1926269999999</v>
      </c>
      <c r="O120" s="35">
        <v>3964.9741210000002</v>
      </c>
      <c r="P120" s="35">
        <v>3964.3249510000001</v>
      </c>
      <c r="Q120" s="35">
        <v>3962.7717290000001</v>
      </c>
      <c r="R120" s="35">
        <v>3960.6489259999998</v>
      </c>
      <c r="S120" s="35">
        <v>3957.7827149999998</v>
      </c>
      <c r="T120" s="35">
        <v>3954.294922</v>
      </c>
      <c r="U120" s="35">
        <v>3950.8554690000001</v>
      </c>
      <c r="V120" s="35">
        <v>3948.2700199999999</v>
      </c>
      <c r="W120" s="35">
        <v>3945.3110350000002</v>
      </c>
      <c r="X120" s="35">
        <v>3943.3095699999999</v>
      </c>
      <c r="Y120" s="35">
        <v>3940.8608399999998</v>
      </c>
      <c r="Z120" s="35">
        <v>3939.4973140000002</v>
      </c>
      <c r="AA120" s="35">
        <v>3937.6279300000001</v>
      </c>
      <c r="AB120" s="35">
        <v>3936.8642580000001</v>
      </c>
      <c r="AC120" s="35">
        <v>3935.3774410000001</v>
      </c>
      <c r="AD120" s="35">
        <v>3934.361328</v>
      </c>
      <c r="AE120" s="35">
        <v>3933.546875</v>
      </c>
      <c r="AF120" s="35">
        <v>3933.5058589999999</v>
      </c>
      <c r="AG120" s="35">
        <v>3933.0559079999998</v>
      </c>
      <c r="AH120" s="35">
        <v>3932.649414</v>
      </c>
      <c r="AI120" s="35">
        <v>3932.6997070000002</v>
      </c>
      <c r="AJ120" s="35">
        <v>3932.4802249999998</v>
      </c>
      <c r="AK120" s="35">
        <v>3932.3120119999999</v>
      </c>
      <c r="AL120" s="35">
        <v>3932.022461</v>
      </c>
      <c r="AM120" s="8">
        <v>-3.8509999999999998E-3</v>
      </c>
    </row>
    <row r="122" spans="1:39" ht="15" customHeight="1" x14ac:dyDescent="0.2">
      <c r="B122" s="6" t="s">
        <v>999</v>
      </c>
    </row>
    <row r="123" spans="1:39" ht="15" customHeight="1" x14ac:dyDescent="0.25">
      <c r="A123" s="7" t="s">
        <v>998</v>
      </c>
      <c r="B123" s="9" t="s">
        <v>997</v>
      </c>
      <c r="C123" s="35">
        <v>3313.8010250000002</v>
      </c>
      <c r="D123" s="35">
        <v>3313.3317870000001</v>
      </c>
      <c r="E123" s="35">
        <v>3311.3718260000001</v>
      </c>
      <c r="F123" s="35">
        <v>3309.5759280000002</v>
      </c>
      <c r="G123" s="35">
        <v>3306.0141600000002</v>
      </c>
      <c r="H123" s="35">
        <v>3300.2316890000002</v>
      </c>
      <c r="I123" s="35">
        <v>3292.6921390000002</v>
      </c>
      <c r="J123" s="35">
        <v>3281.7114259999998</v>
      </c>
      <c r="K123" s="35">
        <v>3267.3544919999999</v>
      </c>
      <c r="L123" s="35">
        <v>3250.7561040000001</v>
      </c>
      <c r="M123" s="35">
        <v>3228.961182</v>
      </c>
      <c r="N123" s="35">
        <v>3207.023682</v>
      </c>
      <c r="O123" s="35">
        <v>3184.8503420000002</v>
      </c>
      <c r="P123" s="35">
        <v>3162.219971</v>
      </c>
      <c r="Q123" s="35">
        <v>3140.1513669999999</v>
      </c>
      <c r="R123" s="35">
        <v>3118.9448240000002</v>
      </c>
      <c r="S123" s="35">
        <v>3098.9567870000001</v>
      </c>
      <c r="T123" s="35">
        <v>3080.1601559999999</v>
      </c>
      <c r="U123" s="35">
        <v>3062.5034179999998</v>
      </c>
      <c r="V123" s="35">
        <v>3046.25</v>
      </c>
      <c r="W123" s="35">
        <v>3031.4384770000001</v>
      </c>
      <c r="X123" s="35">
        <v>3017.7416990000002</v>
      </c>
      <c r="Y123" s="35">
        <v>3005.454346</v>
      </c>
      <c r="Z123" s="35">
        <v>2994.3125</v>
      </c>
      <c r="AA123" s="35">
        <v>2984.2902829999998</v>
      </c>
      <c r="AB123" s="35">
        <v>2975.5126949999999</v>
      </c>
      <c r="AC123" s="35">
        <v>2967.8078609999998</v>
      </c>
      <c r="AD123" s="35">
        <v>2961.130615</v>
      </c>
      <c r="AE123" s="35">
        <v>2955.373779</v>
      </c>
      <c r="AF123" s="35">
        <v>2950.4340820000002</v>
      </c>
      <c r="AG123" s="35">
        <v>2946.2658689999998</v>
      </c>
      <c r="AH123" s="35">
        <v>2942.7739259999998</v>
      </c>
      <c r="AI123" s="35">
        <v>2939.8408199999999</v>
      </c>
      <c r="AJ123" s="35">
        <v>2937.4826659999999</v>
      </c>
      <c r="AK123" s="35">
        <v>2935.5634770000001</v>
      </c>
      <c r="AL123" s="35">
        <v>2933.9223630000001</v>
      </c>
      <c r="AM123" s="8">
        <v>-3.5699999999999998E-3</v>
      </c>
    </row>
    <row r="124" spans="1:39" ht="15" customHeight="1" x14ac:dyDescent="0.25">
      <c r="A124" s="7" t="s">
        <v>996</v>
      </c>
      <c r="B124" s="9" t="s">
        <v>995</v>
      </c>
      <c r="C124" s="35">
        <v>4512.3164059999999</v>
      </c>
      <c r="D124" s="35">
        <v>4513.1767579999996</v>
      </c>
      <c r="E124" s="35">
        <v>4510.9995120000003</v>
      </c>
      <c r="F124" s="35">
        <v>4505.5039059999999</v>
      </c>
      <c r="G124" s="35">
        <v>4495.5771480000003</v>
      </c>
      <c r="H124" s="35">
        <v>4481.3310549999997</v>
      </c>
      <c r="I124" s="35">
        <v>4461.0737300000001</v>
      </c>
      <c r="J124" s="35">
        <v>4438.7128910000001</v>
      </c>
      <c r="K124" s="35">
        <v>4413.5742190000001</v>
      </c>
      <c r="L124" s="35">
        <v>4383.2763670000004</v>
      </c>
      <c r="M124" s="35">
        <v>4351.3808589999999</v>
      </c>
      <c r="N124" s="35">
        <v>4320.173828</v>
      </c>
      <c r="O124" s="35">
        <v>4289.9716799999997</v>
      </c>
      <c r="P124" s="35">
        <v>4260.7221680000002</v>
      </c>
      <c r="Q124" s="35">
        <v>4233.0512699999999</v>
      </c>
      <c r="R124" s="35">
        <v>4207.3291019999997</v>
      </c>
      <c r="S124" s="35">
        <v>4183.2368159999996</v>
      </c>
      <c r="T124" s="35">
        <v>4160.3168949999999</v>
      </c>
      <c r="U124" s="35">
        <v>4140.0590819999998</v>
      </c>
      <c r="V124" s="35">
        <v>4120.4379879999997</v>
      </c>
      <c r="W124" s="35">
        <v>4102.4726559999999</v>
      </c>
      <c r="X124" s="35">
        <v>4086.0515140000002</v>
      </c>
      <c r="Y124" s="35">
        <v>4071.036865</v>
      </c>
      <c r="Z124" s="35">
        <v>4057.3735350000002</v>
      </c>
      <c r="AA124" s="35">
        <v>4045.3027339999999</v>
      </c>
      <c r="AB124" s="35">
        <v>4034.5686040000001</v>
      </c>
      <c r="AC124" s="35">
        <v>4025.0563959999999</v>
      </c>
      <c r="AD124" s="35">
        <v>4016.7446289999998</v>
      </c>
      <c r="AE124" s="35">
        <v>4009.4445799999999</v>
      </c>
      <c r="AF124" s="35">
        <v>4002.9682619999999</v>
      </c>
      <c r="AG124" s="35">
        <v>3997.2238769999999</v>
      </c>
      <c r="AH124" s="35">
        <v>3992.0517580000001</v>
      </c>
      <c r="AI124" s="35">
        <v>3987.3476559999999</v>
      </c>
      <c r="AJ124" s="35">
        <v>3983.0988769999999</v>
      </c>
      <c r="AK124" s="35">
        <v>3979.1748050000001</v>
      </c>
      <c r="AL124" s="35">
        <v>3975.4978030000002</v>
      </c>
      <c r="AM124" s="8">
        <v>-3.7239999999999999E-3</v>
      </c>
    </row>
    <row r="125" spans="1:39" ht="15" customHeight="1" thickBot="1" x14ac:dyDescent="0.25"/>
    <row r="126" spans="1:39" ht="15" customHeight="1" x14ac:dyDescent="0.2">
      <c r="B126" s="32" t="s">
        <v>994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spans="1:39" ht="15" customHeight="1" x14ac:dyDescent="0.2">
      <c r="B127" s="5" t="s">
        <v>993</v>
      </c>
    </row>
    <row r="128" spans="1:39" ht="15" customHeight="1" x14ac:dyDescent="0.2">
      <c r="B128" s="5" t="s">
        <v>992</v>
      </c>
    </row>
    <row r="129" spans="2:2" ht="15" customHeight="1" x14ac:dyDescent="0.2">
      <c r="B129" s="5" t="s">
        <v>991</v>
      </c>
    </row>
    <row r="130" spans="2:2" ht="15" customHeight="1" x14ac:dyDescent="0.2">
      <c r="B130" s="5" t="s">
        <v>990</v>
      </c>
    </row>
    <row r="131" spans="2:2" ht="15" customHeight="1" x14ac:dyDescent="0.2">
      <c r="B131" s="5" t="s">
        <v>989</v>
      </c>
    </row>
  </sheetData>
  <mergeCells count="1">
    <mergeCell ref="B126:AM12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"/>
    <row r="3" spans="1:39" ht="15" customHeight="1" x14ac:dyDescent="0.2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25">
      <c r="A10" s="7" t="s">
        <v>265</v>
      </c>
      <c r="B10" s="13" t="s">
        <v>264</v>
      </c>
    </row>
    <row r="11" spans="1:39" ht="15" customHeight="1" x14ac:dyDescent="0.2">
      <c r="B11" s="12" t="s">
        <v>263</v>
      </c>
    </row>
    <row r="12" spans="1:39" ht="15" customHeight="1" x14ac:dyDescent="0.2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25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"/>
    <row r="15" spans="1:39" ht="15" customHeight="1" x14ac:dyDescent="0.2">
      <c r="B15" s="6" t="s">
        <v>262</v>
      </c>
    </row>
    <row r="16" spans="1:39" ht="15" customHeight="1" x14ac:dyDescent="0.25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25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25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25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25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25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25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25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25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25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25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25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2">
      <c r="B29" s="6" t="s">
        <v>249</v>
      </c>
    </row>
    <row r="30" spans="1:39" ht="15" customHeight="1" x14ac:dyDescent="0.25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25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25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25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25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25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25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25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25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25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25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25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2">
      <c r="B43" s="6" t="s">
        <v>236</v>
      </c>
    </row>
    <row r="44" spans="1:39" ht="15" customHeight="1" x14ac:dyDescent="0.25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25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25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25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25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25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25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25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25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25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25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25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2">
      <c r="B57" s="6" t="s">
        <v>223</v>
      </c>
    </row>
    <row r="58" spans="1:39" ht="15" customHeight="1" x14ac:dyDescent="0.25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25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25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25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25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25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25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25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25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25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25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25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2">
      <c r="B71" s="6" t="s">
        <v>210</v>
      </c>
    </row>
    <row r="72" spans="1:39" ht="15" customHeight="1" x14ac:dyDescent="0.25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25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25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25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25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25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25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25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25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25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25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25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2">
      <c r="B84" s="6" t="s">
        <v>197</v>
      </c>
    </row>
    <row r="85" spans="1:39" ht="15" customHeight="1" x14ac:dyDescent="0.25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25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25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25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25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25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25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25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25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25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25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25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2">
      <c r="B98" s="6" t="s">
        <v>184</v>
      </c>
    </row>
    <row r="99" spans="1:39" ht="15" customHeight="1" x14ac:dyDescent="0.25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25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25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25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25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25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25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25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25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25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25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25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2">
      <c r="B112" s="6" t="s">
        <v>171</v>
      </c>
    </row>
    <row r="113" spans="1:39" ht="15" customHeight="1" x14ac:dyDescent="0.25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25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25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25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25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25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25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25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25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25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25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25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2">
      <c r="B125" s="6" t="s">
        <v>158</v>
      </c>
    </row>
    <row r="126" spans="1:39" ht="15" customHeight="1" x14ac:dyDescent="0.25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25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25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25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25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25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25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25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25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25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25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25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2">
      <c r="B140" s="6" t="s">
        <v>145</v>
      </c>
    </row>
    <row r="141" spans="1:39" ht="15" customHeight="1" x14ac:dyDescent="0.25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25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25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25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25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25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25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25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25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25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25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25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2">
      <c r="B154" s="6" t="s">
        <v>132</v>
      </c>
    </row>
    <row r="155" spans="1:39" ht="15" customHeight="1" x14ac:dyDescent="0.25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25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25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25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25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25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25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25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25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25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25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25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2">
      <c r="B168" s="6" t="s">
        <v>119</v>
      </c>
    </row>
    <row r="169" spans="1:39" ht="15" customHeight="1" x14ac:dyDescent="0.25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25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25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25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25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25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25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25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25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25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25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25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2">
      <c r="B182" s="6" t="s">
        <v>106</v>
      </c>
    </row>
    <row r="183" spans="1:39" ht="15" customHeight="1" x14ac:dyDescent="0.25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25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25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25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25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25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25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25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25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25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25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25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2">
      <c r="B196" s="6" t="s">
        <v>93</v>
      </c>
    </row>
    <row r="197" spans="1:39" ht="15" customHeight="1" x14ac:dyDescent="0.25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25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25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25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25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25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25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25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25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25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25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25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2">
      <c r="B210" s="6" t="s">
        <v>80</v>
      </c>
    </row>
    <row r="211" spans="1:39" ht="15" customHeight="1" x14ac:dyDescent="0.25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25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25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25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25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25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25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25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25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25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25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25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2">
      <c r="B224" s="6" t="s">
        <v>67</v>
      </c>
    </row>
    <row r="225" spans="1:39" ht="15" customHeight="1" x14ac:dyDescent="0.25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25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25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25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25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25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25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25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25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25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25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25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2">
      <c r="B238" s="6" t="s">
        <v>42</v>
      </c>
    </row>
    <row r="239" spans="1:39" ht="15" customHeight="1" x14ac:dyDescent="0.25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25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25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25"/>
    <row r="243" spans="1:39" ht="15" customHeight="1" x14ac:dyDescent="0.2">
      <c r="B243" s="32" t="s">
        <v>35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</row>
    <row r="244" spans="1:39" ht="15" customHeight="1" x14ac:dyDescent="0.2">
      <c r="B244" s="5" t="s">
        <v>34</v>
      </c>
    </row>
    <row r="245" spans="1:39" ht="15" customHeight="1" x14ac:dyDescent="0.2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workbookViewId="0"/>
  </sheetViews>
  <sheetFormatPr defaultRowHeight="15" x14ac:dyDescent="0.25"/>
  <cols>
    <col min="1" max="1" width="3.42578125" customWidth="1"/>
    <col min="2" max="2" width="41.42578125" customWidth="1"/>
  </cols>
  <sheetData>
    <row r="1" spans="2:38" x14ac:dyDescent="0.25">
      <c r="B1" s="1" t="s">
        <v>1168</v>
      </c>
    </row>
    <row r="3" spans="2:38" x14ac:dyDescent="0.25">
      <c r="B3" s="1" t="s">
        <v>262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  <c r="AC3">
        <v>2041</v>
      </c>
      <c r="AD3">
        <v>2042</v>
      </c>
      <c r="AE3">
        <v>2043</v>
      </c>
      <c r="AF3">
        <v>2044</v>
      </c>
      <c r="AG3">
        <v>2045</v>
      </c>
      <c r="AH3">
        <v>2046</v>
      </c>
      <c r="AI3">
        <v>2047</v>
      </c>
      <c r="AJ3">
        <v>2048</v>
      </c>
      <c r="AK3">
        <v>2049</v>
      </c>
      <c r="AL3">
        <v>2050</v>
      </c>
    </row>
    <row r="4" spans="2:38" x14ac:dyDescent="0.25">
      <c r="B4" s="30" t="s">
        <v>1124</v>
      </c>
      <c r="C4">
        <f>'AEO 39'!C17/SUM('AEO 39'!C17,'AEO 39'!C43)</f>
        <v>0.49154541984534789</v>
      </c>
      <c r="D4">
        <f>'AEO 39'!D17/SUM('AEO 39'!D17,'AEO 39'!D43)</f>
        <v>0.45193809580441641</v>
      </c>
      <c r="E4">
        <f>'AEO 39'!E17/SUM('AEO 39'!E17,'AEO 39'!E43)</f>
        <v>0.43963177449538493</v>
      </c>
      <c r="F4">
        <f>'AEO 39'!F17/SUM('AEO 39'!F17,'AEO 39'!F43)</f>
        <v>0.42201111426333365</v>
      </c>
      <c r="G4">
        <f>'AEO 39'!G17/SUM('AEO 39'!G17,'AEO 39'!G43)</f>
        <v>0.42366950506474038</v>
      </c>
      <c r="H4">
        <f>'AEO 39'!H17/SUM('AEO 39'!H17,'AEO 39'!H43)</f>
        <v>0.4275212817120736</v>
      </c>
      <c r="I4">
        <f>'AEO 39'!I17/SUM('AEO 39'!I17,'AEO 39'!I43)</f>
        <v>0.4276035114033403</v>
      </c>
      <c r="J4">
        <f>'AEO 39'!J17/SUM('AEO 39'!J17,'AEO 39'!J43)</f>
        <v>0.42929758390017658</v>
      </c>
      <c r="K4">
        <f>'AEO 39'!K17/SUM('AEO 39'!K17,'AEO 39'!K43)</f>
        <v>0.42682141898089215</v>
      </c>
      <c r="L4">
        <f>'AEO 39'!L17/SUM('AEO 39'!L17,'AEO 39'!L43)</f>
        <v>0.42457965271173903</v>
      </c>
      <c r="M4">
        <f>'AEO 39'!M17/SUM('AEO 39'!M17,'AEO 39'!M43)</f>
        <v>0.42257401226836461</v>
      </c>
      <c r="N4">
        <f>'AEO 39'!N17/SUM('AEO 39'!N17,'AEO 39'!N43)</f>
        <v>0.422745483460433</v>
      </c>
      <c r="O4">
        <f>'AEO 39'!O17/SUM('AEO 39'!O17,'AEO 39'!O43)</f>
        <v>0.4254647071074934</v>
      </c>
      <c r="P4">
        <f>'AEO 39'!P17/SUM('AEO 39'!P17,'AEO 39'!P43)</f>
        <v>0.42635732737054471</v>
      </c>
      <c r="Q4">
        <f>'AEO 39'!Q17/SUM('AEO 39'!Q17,'AEO 39'!Q43)</f>
        <v>0.42782824375707185</v>
      </c>
      <c r="R4">
        <f>'AEO 39'!R17/SUM('AEO 39'!R17,'AEO 39'!R43)</f>
        <v>0.42867253067374389</v>
      </c>
      <c r="S4">
        <f>'AEO 39'!S17/SUM('AEO 39'!S17,'AEO 39'!S43)</f>
        <v>0.43137857466893986</v>
      </c>
      <c r="T4">
        <f>'AEO 39'!T17/SUM('AEO 39'!T17,'AEO 39'!T43)</f>
        <v>0.43515867924403662</v>
      </c>
      <c r="U4">
        <f>'AEO 39'!U17/SUM('AEO 39'!U17,'AEO 39'!U43)</f>
        <v>0.43587803149868221</v>
      </c>
      <c r="V4">
        <f>'AEO 39'!V17/SUM('AEO 39'!V17,'AEO 39'!V43)</f>
        <v>0.43716866933541665</v>
      </c>
      <c r="W4">
        <f>'AEO 39'!W17/SUM('AEO 39'!W17,'AEO 39'!W43)</f>
        <v>0.4380510719900706</v>
      </c>
      <c r="X4">
        <f>'AEO 39'!X17/SUM('AEO 39'!X17,'AEO 39'!X43)</f>
        <v>0.44023392825269031</v>
      </c>
      <c r="Y4">
        <f>'AEO 39'!Y17/SUM('AEO 39'!Y17,'AEO 39'!Y43)</f>
        <v>0.44027168313359305</v>
      </c>
      <c r="Z4">
        <f>'AEO 39'!Z17/SUM('AEO 39'!Z17,'AEO 39'!Z43)</f>
        <v>0.43991567414109223</v>
      </c>
      <c r="AA4">
        <f>'AEO 39'!AA17/SUM('AEO 39'!AA17,'AEO 39'!AA43)</f>
        <v>0.43993946239477549</v>
      </c>
      <c r="AB4">
        <f>'AEO 39'!AB17/SUM('AEO 39'!AB17,'AEO 39'!AB43)</f>
        <v>0.43977015769414118</v>
      </c>
      <c r="AC4">
        <f>'AEO 39'!AC17/SUM('AEO 39'!AC17,'AEO 39'!AC43)</f>
        <v>0.44001428107410973</v>
      </c>
      <c r="AD4">
        <f>'AEO 39'!AD17/SUM('AEO 39'!AD17,'AEO 39'!AD43)</f>
        <v>0.43974500467779126</v>
      </c>
      <c r="AE4">
        <f>'AEO 39'!AE17/SUM('AEO 39'!AE17,'AEO 39'!AE43)</f>
        <v>0.4392252021981648</v>
      </c>
      <c r="AF4">
        <f>'AEO 39'!AF17/SUM('AEO 39'!AF17,'AEO 39'!AF43)</f>
        <v>0.4388712115675848</v>
      </c>
      <c r="AG4">
        <f>'AEO 39'!AG17/SUM('AEO 39'!AG17,'AEO 39'!AG43)</f>
        <v>0.43894655241482655</v>
      </c>
      <c r="AH4">
        <f>'AEO 39'!AH17/SUM('AEO 39'!AH17,'AEO 39'!AH43)</f>
        <v>0.4385500988416221</v>
      </c>
      <c r="AI4">
        <f>'AEO 39'!AI17/SUM('AEO 39'!AI17,'AEO 39'!AI43)</f>
        <v>0.43761788305726207</v>
      </c>
      <c r="AJ4">
        <f>'AEO 39'!AJ17/SUM('AEO 39'!AJ17,'AEO 39'!AJ43)</f>
        <v>0.43626297167980627</v>
      </c>
      <c r="AK4">
        <f>'AEO 39'!AK17/SUM('AEO 39'!AK17,'AEO 39'!AK43)</f>
        <v>0.43585011089960196</v>
      </c>
      <c r="AL4">
        <f>'AEO 39'!AL17/SUM('AEO 39'!AL17,'AEO 39'!AL43)</f>
        <v>0.43608669758851726</v>
      </c>
    </row>
    <row r="5" spans="2:38" x14ac:dyDescent="0.25">
      <c r="B5" s="30" t="s">
        <v>1125</v>
      </c>
      <c r="C5">
        <f>'AEO 39'!C43/SUM('AEO 39'!C43,'AEO 39'!C17)</f>
        <v>0.50845458015465206</v>
      </c>
      <c r="D5">
        <f>'AEO 39'!D43/SUM('AEO 39'!D43,'AEO 39'!D17)</f>
        <v>0.54806190419558365</v>
      </c>
      <c r="E5">
        <f>'AEO 39'!E43/SUM('AEO 39'!E43,'AEO 39'!E17)</f>
        <v>0.56036822550461507</v>
      </c>
      <c r="F5">
        <f>'AEO 39'!F43/SUM('AEO 39'!F43,'AEO 39'!F17)</f>
        <v>0.57798888573666629</v>
      </c>
      <c r="G5">
        <f>'AEO 39'!G43/SUM('AEO 39'!G43,'AEO 39'!G17)</f>
        <v>0.57633049493525967</v>
      </c>
      <c r="H5">
        <f>'AEO 39'!H43/SUM('AEO 39'!H43,'AEO 39'!H17)</f>
        <v>0.57247871828792629</v>
      </c>
      <c r="I5">
        <f>'AEO 39'!I43/SUM('AEO 39'!I43,'AEO 39'!I17)</f>
        <v>0.57239648859665981</v>
      </c>
      <c r="J5">
        <f>'AEO 39'!J43/SUM('AEO 39'!J43,'AEO 39'!J17)</f>
        <v>0.57070241609982353</v>
      </c>
      <c r="K5">
        <f>'AEO 39'!K43/SUM('AEO 39'!K43,'AEO 39'!K17)</f>
        <v>0.5731785810191079</v>
      </c>
      <c r="L5">
        <f>'AEO 39'!L43/SUM('AEO 39'!L43,'AEO 39'!L17)</f>
        <v>0.57542034728826086</v>
      </c>
      <c r="M5">
        <f>'AEO 39'!M43/SUM('AEO 39'!M43,'AEO 39'!M17)</f>
        <v>0.57742598773163534</v>
      </c>
      <c r="N5">
        <f>'AEO 39'!N43/SUM('AEO 39'!N43,'AEO 39'!N17)</f>
        <v>0.57725451653956705</v>
      </c>
      <c r="O5">
        <f>'AEO 39'!O43/SUM('AEO 39'!O43,'AEO 39'!O17)</f>
        <v>0.57453529289250671</v>
      </c>
      <c r="P5">
        <f>'AEO 39'!P43/SUM('AEO 39'!P43,'AEO 39'!P17)</f>
        <v>0.57364267262945523</v>
      </c>
      <c r="Q5">
        <f>'AEO 39'!Q43/SUM('AEO 39'!Q43,'AEO 39'!Q17)</f>
        <v>0.57217175624292815</v>
      </c>
      <c r="R5">
        <f>'AEO 39'!R43/SUM('AEO 39'!R43,'AEO 39'!R17)</f>
        <v>0.57132746932625611</v>
      </c>
      <c r="S5">
        <f>'AEO 39'!S43/SUM('AEO 39'!S43,'AEO 39'!S17)</f>
        <v>0.56862142533106008</v>
      </c>
      <c r="T5">
        <f>'AEO 39'!T43/SUM('AEO 39'!T43,'AEO 39'!T17)</f>
        <v>0.56484132075596327</v>
      </c>
      <c r="U5">
        <f>'AEO 39'!U43/SUM('AEO 39'!U43,'AEO 39'!U17)</f>
        <v>0.56412196850131768</v>
      </c>
      <c r="V5">
        <f>'AEO 39'!V43/SUM('AEO 39'!V43,'AEO 39'!V17)</f>
        <v>0.56283133066458324</v>
      </c>
      <c r="W5">
        <f>'AEO 39'!W43/SUM('AEO 39'!W43,'AEO 39'!W17)</f>
        <v>0.56194892800992935</v>
      </c>
      <c r="X5">
        <f>'AEO 39'!X43/SUM('AEO 39'!X43,'AEO 39'!X17)</f>
        <v>0.55976607174730975</v>
      </c>
      <c r="Y5">
        <f>'AEO 39'!Y43/SUM('AEO 39'!Y43,'AEO 39'!Y17)</f>
        <v>0.55972831686640701</v>
      </c>
      <c r="Z5">
        <f>'AEO 39'!Z43/SUM('AEO 39'!Z43,'AEO 39'!Z17)</f>
        <v>0.56008432585890788</v>
      </c>
      <c r="AA5">
        <f>'AEO 39'!AA43/SUM('AEO 39'!AA43,'AEO 39'!AA17)</f>
        <v>0.56006053760522445</v>
      </c>
      <c r="AB5">
        <f>'AEO 39'!AB43/SUM('AEO 39'!AB43,'AEO 39'!AB17)</f>
        <v>0.56022984230585882</v>
      </c>
      <c r="AC5">
        <f>'AEO 39'!AC43/SUM('AEO 39'!AC43,'AEO 39'!AC17)</f>
        <v>0.55998571892589022</v>
      </c>
      <c r="AD5">
        <f>'AEO 39'!AD43/SUM('AEO 39'!AD43,'AEO 39'!AD17)</f>
        <v>0.56025499532220868</v>
      </c>
      <c r="AE5">
        <f>'AEO 39'!AE43/SUM('AEO 39'!AE43,'AEO 39'!AE17)</f>
        <v>0.56077479780183515</v>
      </c>
      <c r="AF5">
        <f>'AEO 39'!AF43/SUM('AEO 39'!AF43,'AEO 39'!AF17)</f>
        <v>0.56112878843241509</v>
      </c>
      <c r="AG5">
        <f>'AEO 39'!AG43/SUM('AEO 39'!AG43,'AEO 39'!AG17)</f>
        <v>0.56105344758517339</v>
      </c>
      <c r="AH5">
        <f>'AEO 39'!AH43/SUM('AEO 39'!AH43,'AEO 39'!AH17)</f>
        <v>0.5614499011583779</v>
      </c>
      <c r="AI5">
        <f>'AEO 39'!AI43/SUM('AEO 39'!AI43,'AEO 39'!AI17)</f>
        <v>0.56238211694273788</v>
      </c>
      <c r="AJ5">
        <f>'AEO 39'!AJ43/SUM('AEO 39'!AJ43,'AEO 39'!AJ17)</f>
        <v>0.56373702832019379</v>
      </c>
      <c r="AK5">
        <f>'AEO 39'!AK43/SUM('AEO 39'!AK43,'AEO 39'!AK17)</f>
        <v>0.56414988910039809</v>
      </c>
      <c r="AL5">
        <f>'AEO 39'!AL43/SUM('AEO 39'!AL43,'AEO 39'!AL17)</f>
        <v>0.56391330241148285</v>
      </c>
    </row>
    <row r="6" spans="2:38" x14ac:dyDescent="0.25">
      <c r="B6" s="1"/>
    </row>
    <row r="7" spans="2:38" x14ac:dyDescent="0.25">
      <c r="B7" s="1" t="s">
        <v>1126</v>
      </c>
      <c r="C7">
        <v>2015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2:38" x14ac:dyDescent="0.25">
      <c r="B8" s="30" t="s">
        <v>1124</v>
      </c>
      <c r="C8">
        <f>'AEO 39'!C18/SUM('AEO 39'!C18,'AEO 39'!C44)</f>
        <v>0.7657988550792727</v>
      </c>
      <c r="D8">
        <f>'AEO 39'!D18/SUM('AEO 39'!D18,'AEO 39'!D44)</f>
        <v>2.9900376704783412E-2</v>
      </c>
      <c r="E8">
        <f>'AEO 39'!E18/SUM('AEO 39'!E18,'AEO 39'!E44)</f>
        <v>6.0237563627142041E-2</v>
      </c>
      <c r="F8">
        <f>'AEO 39'!F18/SUM('AEO 39'!F18,'AEO 39'!F44)</f>
        <v>0.10448028234483164</v>
      </c>
      <c r="G8">
        <f>'AEO 39'!G18/SUM('AEO 39'!G18,'AEO 39'!G44)</f>
        <v>0.12239473323394436</v>
      </c>
      <c r="H8">
        <f>'AEO 39'!H18/SUM('AEO 39'!H18,'AEO 39'!H44)</f>
        <v>0.1698675855792102</v>
      </c>
      <c r="I8">
        <f>'AEO 39'!I18/SUM('AEO 39'!I18,'AEO 39'!I44)</f>
        <v>0.19179569890103304</v>
      </c>
      <c r="J8">
        <f>'AEO 39'!J18/SUM('AEO 39'!J18,'AEO 39'!J44)</f>
        <v>0.21233406588429063</v>
      </c>
      <c r="K8">
        <f>'AEO 39'!K18/SUM('AEO 39'!K18,'AEO 39'!K44)</f>
        <v>0.23652268395617174</v>
      </c>
      <c r="L8">
        <f>'AEO 39'!L18/SUM('AEO 39'!L18,'AEO 39'!L44)</f>
        <v>0.26093987001791252</v>
      </c>
      <c r="M8">
        <f>'AEO 39'!M18/SUM('AEO 39'!M18,'AEO 39'!M44)</f>
        <v>0.29712384049662854</v>
      </c>
      <c r="N8">
        <f>'AEO 39'!N18/SUM('AEO 39'!N18,'AEO 39'!N44)</f>
        <v>0.34250749225235849</v>
      </c>
      <c r="O8">
        <f>'AEO 39'!O18/SUM('AEO 39'!O18,'AEO 39'!O44)</f>
        <v>0.39041203164046584</v>
      </c>
      <c r="P8">
        <f>'AEO 39'!P18/SUM('AEO 39'!P18,'AEO 39'!P44)</f>
        <v>0.42601741045671399</v>
      </c>
      <c r="Q8">
        <f>'AEO 39'!Q18/SUM('AEO 39'!Q18,'AEO 39'!Q44)</f>
        <v>0.45040615872279033</v>
      </c>
      <c r="R8">
        <f>'AEO 39'!R18/SUM('AEO 39'!R18,'AEO 39'!R44)</f>
        <v>0.47136967613974945</v>
      </c>
      <c r="S8">
        <f>'AEO 39'!S18/SUM('AEO 39'!S18,'AEO 39'!S44)</f>
        <v>0.4761684245757935</v>
      </c>
      <c r="T8">
        <f>'AEO 39'!T18/SUM('AEO 39'!T18,'AEO 39'!T44)</f>
        <v>0.48237148304311328</v>
      </c>
      <c r="U8">
        <f>'AEO 39'!U18/SUM('AEO 39'!U18,'AEO 39'!U44)</f>
        <v>0.48341961762463032</v>
      </c>
      <c r="V8">
        <f>'AEO 39'!V18/SUM('AEO 39'!V18,'AEO 39'!V44)</f>
        <v>0.49024269559470529</v>
      </c>
      <c r="W8">
        <f>'AEO 39'!W18/SUM('AEO 39'!W18,'AEO 39'!W44)</f>
        <v>0.49089070540282137</v>
      </c>
      <c r="X8">
        <f>'AEO 39'!X18/SUM('AEO 39'!X18,'AEO 39'!X44)</f>
        <v>0.49052599642642464</v>
      </c>
      <c r="Y8">
        <f>'AEO 39'!Y18/SUM('AEO 39'!Y18,'AEO 39'!Y44)</f>
        <v>0.49006480208338837</v>
      </c>
      <c r="Z8">
        <f>'AEO 39'!Z18/SUM('AEO 39'!Z18,'AEO 39'!Z44)</f>
        <v>0.48746679800643844</v>
      </c>
      <c r="AA8">
        <f>'AEO 39'!AA18/SUM('AEO 39'!AA18,'AEO 39'!AA44)</f>
        <v>0.48706695355182661</v>
      </c>
      <c r="AB8">
        <f>'AEO 39'!AB18/SUM('AEO 39'!AB18,'AEO 39'!AB44)</f>
        <v>0.48698835884451963</v>
      </c>
      <c r="AC8">
        <f>'AEO 39'!AC18/SUM('AEO 39'!AC18,'AEO 39'!AC44)</f>
        <v>0.48561212768929646</v>
      </c>
      <c r="AD8">
        <f>'AEO 39'!AD18/SUM('AEO 39'!AD18,'AEO 39'!AD44)</f>
        <v>0.4854205875776329</v>
      </c>
      <c r="AE8">
        <f>'AEO 39'!AE18/SUM('AEO 39'!AE18,'AEO 39'!AE44)</f>
        <v>0.4845565204388021</v>
      </c>
      <c r="AF8">
        <f>'AEO 39'!AF18/SUM('AEO 39'!AF18,'AEO 39'!AF44)</f>
        <v>0.48278665417501526</v>
      </c>
      <c r="AG8">
        <f>'AEO 39'!AG18/SUM('AEO 39'!AG18,'AEO 39'!AG44)</f>
        <v>0.48241013215113582</v>
      </c>
      <c r="AH8">
        <f>'AEO 39'!AH18/SUM('AEO 39'!AH18,'AEO 39'!AH44)</f>
        <v>0.48303136359218513</v>
      </c>
      <c r="AI8">
        <f>'AEO 39'!AI18/SUM('AEO 39'!AI18,'AEO 39'!AI44)</f>
        <v>0.4848993380394872</v>
      </c>
      <c r="AJ8">
        <f>'AEO 39'!AJ18/SUM('AEO 39'!AJ18,'AEO 39'!AJ44)</f>
        <v>0.48409158280121173</v>
      </c>
      <c r="AK8">
        <f>'AEO 39'!AK18/SUM('AEO 39'!AK18,'AEO 39'!AK44)</f>
        <v>0.48374254755508617</v>
      </c>
      <c r="AL8">
        <f>'AEO 39'!AL18/SUM('AEO 39'!AL18,'AEO 39'!AL44)</f>
        <v>0.48331726839800104</v>
      </c>
    </row>
    <row r="9" spans="2:38" x14ac:dyDescent="0.25">
      <c r="B9" s="30" t="s">
        <v>1125</v>
      </c>
      <c r="C9">
        <f>'AEO 39'!C44/SUM('AEO 39'!C18,'AEO 39'!C44)</f>
        <v>0.23420114492072727</v>
      </c>
      <c r="D9">
        <f>'AEO 39'!D44/SUM('AEO 39'!D18,'AEO 39'!D44)</f>
        <v>0.97009962329521648</v>
      </c>
      <c r="E9">
        <f>'AEO 39'!E44/SUM('AEO 39'!E18,'AEO 39'!E44)</f>
        <v>0.93976243637285795</v>
      </c>
      <c r="F9">
        <f>'AEO 39'!F44/SUM('AEO 39'!F18,'AEO 39'!F44)</f>
        <v>0.89551971765516836</v>
      </c>
      <c r="G9">
        <f>'AEO 39'!G44/SUM('AEO 39'!G18,'AEO 39'!G44)</f>
        <v>0.87760526676605577</v>
      </c>
      <c r="H9">
        <f>'AEO 39'!H44/SUM('AEO 39'!H18,'AEO 39'!H44)</f>
        <v>0.83013241442078978</v>
      </c>
      <c r="I9">
        <f>'AEO 39'!I44/SUM('AEO 39'!I18,'AEO 39'!I44)</f>
        <v>0.80820430109896702</v>
      </c>
      <c r="J9">
        <f>'AEO 39'!J44/SUM('AEO 39'!J18,'AEO 39'!J44)</f>
        <v>0.78766593411570929</v>
      </c>
      <c r="K9">
        <f>'AEO 39'!K44/SUM('AEO 39'!K18,'AEO 39'!K44)</f>
        <v>0.76347731604382829</v>
      </c>
      <c r="L9">
        <f>'AEO 39'!L44/SUM('AEO 39'!L18,'AEO 39'!L44)</f>
        <v>0.73906012998208759</v>
      </c>
      <c r="M9">
        <f>'AEO 39'!M44/SUM('AEO 39'!M18,'AEO 39'!M44)</f>
        <v>0.70287615950337146</v>
      </c>
      <c r="N9">
        <f>'AEO 39'!N44/SUM('AEO 39'!N18,'AEO 39'!N44)</f>
        <v>0.65749250774764145</v>
      </c>
      <c r="O9">
        <f>'AEO 39'!O44/SUM('AEO 39'!O18,'AEO 39'!O44)</f>
        <v>0.6095879683595341</v>
      </c>
      <c r="P9">
        <f>'AEO 39'!P44/SUM('AEO 39'!P18,'AEO 39'!P44)</f>
        <v>0.57398258954328607</v>
      </c>
      <c r="Q9">
        <f>'AEO 39'!Q44/SUM('AEO 39'!Q18,'AEO 39'!Q44)</f>
        <v>0.54959384127720978</v>
      </c>
      <c r="R9">
        <f>'AEO 39'!R44/SUM('AEO 39'!R18,'AEO 39'!R44)</f>
        <v>0.52863032386025055</v>
      </c>
      <c r="S9">
        <f>'AEO 39'!S44/SUM('AEO 39'!S18,'AEO 39'!S44)</f>
        <v>0.52383157542420644</v>
      </c>
      <c r="T9">
        <f>'AEO 39'!T44/SUM('AEO 39'!T18,'AEO 39'!T44)</f>
        <v>0.51762851695688661</v>
      </c>
      <c r="U9">
        <f>'AEO 39'!U44/SUM('AEO 39'!U18,'AEO 39'!U44)</f>
        <v>0.51658038237536974</v>
      </c>
      <c r="V9">
        <f>'AEO 39'!V44/SUM('AEO 39'!V18,'AEO 39'!V44)</f>
        <v>0.50975730440529465</v>
      </c>
      <c r="W9">
        <f>'AEO 39'!W44/SUM('AEO 39'!W18,'AEO 39'!W44)</f>
        <v>0.50910929459717857</v>
      </c>
      <c r="X9">
        <f>'AEO 39'!X44/SUM('AEO 39'!X18,'AEO 39'!X44)</f>
        <v>0.50947400357357531</v>
      </c>
      <c r="Y9">
        <f>'AEO 39'!Y44/SUM('AEO 39'!Y18,'AEO 39'!Y44)</f>
        <v>0.50993519791661157</v>
      </c>
      <c r="Z9">
        <f>'AEO 39'!Z44/SUM('AEO 39'!Z18,'AEO 39'!Z44)</f>
        <v>0.51253320199356156</v>
      </c>
      <c r="AA9">
        <f>'AEO 39'!AA44/SUM('AEO 39'!AA18,'AEO 39'!AA44)</f>
        <v>0.51293304644817339</v>
      </c>
      <c r="AB9">
        <f>'AEO 39'!AB44/SUM('AEO 39'!AB18,'AEO 39'!AB44)</f>
        <v>0.51301164115548037</v>
      </c>
      <c r="AC9">
        <f>'AEO 39'!AC44/SUM('AEO 39'!AC18,'AEO 39'!AC44)</f>
        <v>0.5143878723107036</v>
      </c>
      <c r="AD9">
        <f>'AEO 39'!AD44/SUM('AEO 39'!AD18,'AEO 39'!AD44)</f>
        <v>0.51457941242236716</v>
      </c>
      <c r="AE9">
        <f>'AEO 39'!AE44/SUM('AEO 39'!AE18,'AEO 39'!AE44)</f>
        <v>0.51544347956119785</v>
      </c>
      <c r="AF9">
        <f>'AEO 39'!AF44/SUM('AEO 39'!AF18,'AEO 39'!AF44)</f>
        <v>0.51721334582498468</v>
      </c>
      <c r="AG9">
        <f>'AEO 39'!AG44/SUM('AEO 39'!AG18,'AEO 39'!AG44)</f>
        <v>0.51758986784886418</v>
      </c>
      <c r="AH9">
        <f>'AEO 39'!AH44/SUM('AEO 39'!AH18,'AEO 39'!AH44)</f>
        <v>0.51696863640781487</v>
      </c>
      <c r="AI9">
        <f>'AEO 39'!AI44/SUM('AEO 39'!AI18,'AEO 39'!AI44)</f>
        <v>0.51510066196051274</v>
      </c>
      <c r="AJ9">
        <f>'AEO 39'!AJ44/SUM('AEO 39'!AJ18,'AEO 39'!AJ44)</f>
        <v>0.51590841719878822</v>
      </c>
      <c r="AK9">
        <f>'AEO 39'!AK44/SUM('AEO 39'!AK18,'AEO 39'!AK44)</f>
        <v>0.51625745244491372</v>
      </c>
      <c r="AL9">
        <f>'AEO 39'!AL44/SUM('AEO 39'!AL18,'AEO 39'!AL44)</f>
        <v>0.51668273160199885</v>
      </c>
    </row>
    <row r="10" spans="2:38" x14ac:dyDescent="0.25">
      <c r="B10" s="1"/>
    </row>
    <row r="11" spans="2:38" x14ac:dyDescent="0.25">
      <c r="B11" s="1" t="s">
        <v>1127</v>
      </c>
      <c r="C11">
        <v>2015</v>
      </c>
      <c r="D11">
        <v>2016</v>
      </c>
      <c r="E11">
        <v>2017</v>
      </c>
      <c r="F11">
        <v>2018</v>
      </c>
      <c r="G11">
        <v>2019</v>
      </c>
      <c r="H11">
        <v>2020</v>
      </c>
      <c r="I11">
        <v>2021</v>
      </c>
      <c r="J11">
        <v>2022</v>
      </c>
      <c r="K11">
        <v>2023</v>
      </c>
      <c r="L11">
        <v>2024</v>
      </c>
      <c r="M11">
        <v>2025</v>
      </c>
      <c r="N11">
        <v>2026</v>
      </c>
      <c r="O11">
        <v>2027</v>
      </c>
      <c r="P11">
        <v>2028</v>
      </c>
      <c r="Q11">
        <v>2029</v>
      </c>
      <c r="R11">
        <v>2030</v>
      </c>
      <c r="S11">
        <v>2031</v>
      </c>
      <c r="T11">
        <v>2032</v>
      </c>
      <c r="U11">
        <v>2033</v>
      </c>
      <c r="V11">
        <v>2034</v>
      </c>
      <c r="W11">
        <v>2035</v>
      </c>
      <c r="X11">
        <v>2036</v>
      </c>
      <c r="Y11">
        <v>2037</v>
      </c>
      <c r="Z11">
        <v>2038</v>
      </c>
      <c r="AA11">
        <v>2039</v>
      </c>
      <c r="AB11">
        <v>2040</v>
      </c>
      <c r="AC11">
        <v>2041</v>
      </c>
      <c r="AD11">
        <v>2042</v>
      </c>
      <c r="AE11">
        <v>2043</v>
      </c>
      <c r="AF11">
        <v>2044</v>
      </c>
      <c r="AG11">
        <v>2045</v>
      </c>
      <c r="AH11">
        <v>2046</v>
      </c>
      <c r="AI11">
        <v>2047</v>
      </c>
      <c r="AJ11">
        <v>2048</v>
      </c>
      <c r="AK11">
        <v>2049</v>
      </c>
      <c r="AL11">
        <v>2050</v>
      </c>
    </row>
    <row r="12" spans="2:38" x14ac:dyDescent="0.25">
      <c r="B12" t="s">
        <v>1130</v>
      </c>
      <c r="C12">
        <f>'AEO 43'!C69/100</f>
        <v>7.4065499999999996E-3</v>
      </c>
      <c r="D12">
        <f>'AEO 43'!D69/100</f>
        <v>6.2519400000000001E-3</v>
      </c>
      <c r="E12">
        <f>'AEO 43'!E69/100</f>
        <v>7.7459299999999998E-3</v>
      </c>
      <c r="F12">
        <f>'AEO 43'!F69/100</f>
        <v>7.2209500000000003E-3</v>
      </c>
      <c r="G12">
        <f>'AEO 43'!G69/100</f>
        <v>8.0843700000000004E-3</v>
      </c>
      <c r="H12">
        <f>'AEO 43'!H69/100</f>
        <v>7.7791900000000001E-3</v>
      </c>
      <c r="I12">
        <f>'AEO 43'!I69/100</f>
        <v>7.6540499999999999E-3</v>
      </c>
      <c r="J12">
        <f>'AEO 43'!J69/100</f>
        <v>7.6836400000000003E-3</v>
      </c>
      <c r="K12">
        <f>'AEO 43'!K69/100</f>
        <v>7.4331599999999994E-3</v>
      </c>
      <c r="L12">
        <f>'AEO 43'!L69/100</f>
        <v>7.4232200000000003E-3</v>
      </c>
      <c r="M12">
        <f>'AEO 43'!M69/100</f>
        <v>7.4385800000000002E-3</v>
      </c>
      <c r="N12">
        <f>'AEO 43'!N69/100</f>
        <v>7.4854500000000003E-3</v>
      </c>
      <c r="O12">
        <f>'AEO 43'!O69/100</f>
        <v>7.4055000000000006E-3</v>
      </c>
      <c r="P12">
        <f>'AEO 43'!P69/100</f>
        <v>7.3511700000000006E-3</v>
      </c>
      <c r="Q12">
        <f>'AEO 43'!Q69/100</f>
        <v>7.4495799999999999E-3</v>
      </c>
      <c r="R12">
        <f>'AEO 43'!R69/100</f>
        <v>7.5049100000000001E-3</v>
      </c>
      <c r="S12">
        <f>'AEO 43'!S69/100</f>
        <v>7.4810500000000004E-3</v>
      </c>
      <c r="T12">
        <f>'AEO 43'!T69/100</f>
        <v>7.4726800000000006E-3</v>
      </c>
      <c r="U12">
        <f>'AEO 43'!U69/100</f>
        <v>7.3671399999999995E-3</v>
      </c>
      <c r="V12">
        <f>'AEO 43'!V69/100</f>
        <v>7.4667600000000002E-3</v>
      </c>
      <c r="W12">
        <f>'AEO 43'!W69/100</f>
        <v>7.4265400000000006E-3</v>
      </c>
      <c r="X12">
        <f>'AEO 43'!X69/100</f>
        <v>7.5483699999999996E-3</v>
      </c>
      <c r="Y12">
        <f>'AEO 43'!Y69/100</f>
        <v>7.3978500000000001E-3</v>
      </c>
      <c r="Z12">
        <f>'AEO 43'!Z69/100</f>
        <v>7.4200400000000001E-3</v>
      </c>
      <c r="AA12">
        <f>'AEO 43'!AA69/100</f>
        <v>7.4923200000000002E-3</v>
      </c>
      <c r="AB12">
        <f>'AEO 43'!AB69/100</f>
        <v>7.4418599999999998E-3</v>
      </c>
      <c r="AC12">
        <f>'AEO 43'!AC69/100</f>
        <v>7.4278599999999997E-3</v>
      </c>
      <c r="AD12">
        <f>'AEO 43'!AD69/100</f>
        <v>7.4011400000000005E-3</v>
      </c>
      <c r="AE12">
        <f>'AEO 43'!AE69/100</f>
        <v>7.41086E-3</v>
      </c>
      <c r="AF12">
        <f>'AEO 43'!AF69/100</f>
        <v>7.4148700000000005E-3</v>
      </c>
      <c r="AG12">
        <f>'AEO 43'!AG69/100</f>
        <v>7.4158800000000006E-3</v>
      </c>
      <c r="AH12">
        <f>'AEO 43'!AH69/100</f>
        <v>7.4197300000000002E-3</v>
      </c>
      <c r="AI12">
        <f>'AEO 43'!AI69/100</f>
        <v>7.4300500000000005E-3</v>
      </c>
      <c r="AJ12">
        <f>'AEO 43'!AJ69/100</f>
        <v>7.3655999999999999E-3</v>
      </c>
      <c r="AK12">
        <f>'AEO 43'!AK69/100</f>
        <v>7.4220600000000003E-3</v>
      </c>
      <c r="AL12">
        <f>'AEO 43'!AL69/100</f>
        <v>7.4872300000000001E-3</v>
      </c>
    </row>
    <row r="13" spans="2:38" x14ac:dyDescent="0.25">
      <c r="B13" t="s">
        <v>1131</v>
      </c>
      <c r="C13">
        <f>'AEO 43'!C70/100</f>
        <v>4.4270530000000002E-2</v>
      </c>
      <c r="D13">
        <f>'AEO 43'!D70/100</f>
        <v>3.8013470000000001E-2</v>
      </c>
      <c r="E13">
        <f>'AEO 43'!E70/100</f>
        <v>4.5808879999999996E-2</v>
      </c>
      <c r="F13">
        <f>'AEO 43'!F70/100</f>
        <v>4.2940149999999996E-2</v>
      </c>
      <c r="G13">
        <f>'AEO 43'!G70/100</f>
        <v>4.7764840000000003E-2</v>
      </c>
      <c r="H13">
        <f>'AEO 43'!H70/100</f>
        <v>4.6130000000000004E-2</v>
      </c>
      <c r="I13">
        <f>'AEO 43'!I70/100</f>
        <v>4.5957039999999998E-2</v>
      </c>
      <c r="J13">
        <f>'AEO 43'!J70/100</f>
        <v>4.5754070000000001E-2</v>
      </c>
      <c r="K13">
        <f>'AEO 43'!K70/100</f>
        <v>4.4374120000000003E-2</v>
      </c>
      <c r="L13">
        <f>'AEO 43'!L70/100</f>
        <v>4.437696E-2</v>
      </c>
      <c r="M13">
        <f>'AEO 43'!M70/100</f>
        <v>4.446555E-2</v>
      </c>
      <c r="N13">
        <f>'AEO 43'!N70/100</f>
        <v>4.4648630000000002E-2</v>
      </c>
      <c r="O13">
        <f>'AEO 43'!O70/100</f>
        <v>4.4231510000000002E-2</v>
      </c>
      <c r="P13">
        <f>'AEO 43'!P70/100</f>
        <v>4.3940559999999997E-2</v>
      </c>
      <c r="Q13">
        <f>'AEO 43'!Q70/100</f>
        <v>4.4469329999999994E-2</v>
      </c>
      <c r="R13">
        <f>'AEO 43'!R70/100</f>
        <v>4.4768950000000002E-2</v>
      </c>
      <c r="S13">
        <f>'AEO 43'!S70/100</f>
        <v>4.4757309999999995E-2</v>
      </c>
      <c r="T13">
        <f>'AEO 43'!T70/100</f>
        <v>4.4784179999999993E-2</v>
      </c>
      <c r="U13">
        <f>'AEO 43'!U70/100</f>
        <v>4.4035479999999995E-2</v>
      </c>
      <c r="V13">
        <f>'AEO 43'!V70/100</f>
        <v>4.4561500000000004E-2</v>
      </c>
      <c r="W13">
        <f>'AEO 43'!W70/100</f>
        <v>4.4348210000000006E-2</v>
      </c>
      <c r="X13">
        <f>'AEO 43'!X70/100</f>
        <v>4.4991380000000004E-2</v>
      </c>
      <c r="Y13">
        <f>'AEO 43'!Y70/100</f>
        <v>4.4196770000000003E-2</v>
      </c>
      <c r="Z13">
        <f>'AEO 43'!Z70/100</f>
        <v>4.4310470000000005E-2</v>
      </c>
      <c r="AA13">
        <f>'AEO 43'!AA70/100</f>
        <v>4.4695239999999997E-2</v>
      </c>
      <c r="AB13">
        <f>'AEO 43'!AB70/100</f>
        <v>4.4429400000000001E-2</v>
      </c>
      <c r="AC13">
        <f>'AEO 43'!AC70/100</f>
        <v>4.4356199999999998E-2</v>
      </c>
      <c r="AD13">
        <f>'AEO 43'!AD70/100</f>
        <v>4.4213599999999999E-2</v>
      </c>
      <c r="AE13">
        <f>'AEO 43'!AE70/100</f>
        <v>4.4264330000000005E-2</v>
      </c>
      <c r="AF13">
        <f>'AEO 43'!AF70/100</f>
        <v>4.4286289999999999E-2</v>
      </c>
      <c r="AG13">
        <f>'AEO 43'!AG70/100</f>
        <v>4.4291150000000001E-2</v>
      </c>
      <c r="AH13">
        <f>'AEO 43'!AH70/100</f>
        <v>4.4312579999999997E-2</v>
      </c>
      <c r="AI13">
        <f>'AEO 43'!AI70/100</f>
        <v>4.437029E-2</v>
      </c>
      <c r="AJ13">
        <f>'AEO 43'!AJ70/100</f>
        <v>4.4030300000000001E-2</v>
      </c>
      <c r="AK13">
        <f>'AEO 43'!AK70/100</f>
        <v>4.4328830000000007E-2</v>
      </c>
      <c r="AL13">
        <f>'AEO 43'!AL70/100</f>
        <v>4.46743E-2</v>
      </c>
    </row>
    <row r="14" spans="2:38" x14ac:dyDescent="0.25">
      <c r="B14" t="s">
        <v>1132</v>
      </c>
      <c r="C14">
        <f>'AEO 43'!C71/100</f>
        <v>0.22504460999999998</v>
      </c>
      <c r="D14">
        <f>'AEO 43'!D71/100</f>
        <v>0.20030311999999997</v>
      </c>
      <c r="E14">
        <f>'AEO 43'!E71/100</f>
        <v>0.23238389999999998</v>
      </c>
      <c r="F14">
        <f>'AEO 43'!F71/100</f>
        <v>0.22166412000000002</v>
      </c>
      <c r="G14">
        <f>'AEO 43'!G71/100</f>
        <v>0.24187410000000001</v>
      </c>
      <c r="H14">
        <f>'AEO 43'!H71/100</f>
        <v>0.23212089999999999</v>
      </c>
      <c r="I14">
        <f>'AEO 43'!I71/100</f>
        <v>0.23314861000000001</v>
      </c>
      <c r="J14">
        <f>'AEO 43'!J71/100</f>
        <v>0.23138189000000001</v>
      </c>
      <c r="K14">
        <f>'AEO 43'!K71/100</f>
        <v>0.22639023000000003</v>
      </c>
      <c r="L14">
        <f>'AEO 43'!L71/100</f>
        <v>0.22685645999999998</v>
      </c>
      <c r="M14">
        <f>'AEO 43'!M71/100</f>
        <v>0.22512671000000001</v>
      </c>
      <c r="N14">
        <f>'AEO 43'!N71/100</f>
        <v>0.22717736999999999</v>
      </c>
      <c r="O14">
        <f>'AEO 43'!O71/100</f>
        <v>0.22554203</v>
      </c>
      <c r="P14">
        <f>'AEO 43'!P71/100</f>
        <v>0.22446591999999999</v>
      </c>
      <c r="Q14">
        <f>'AEO 43'!Q71/100</f>
        <v>0.22648191000000001</v>
      </c>
      <c r="R14">
        <f>'AEO 43'!R71/100</f>
        <v>0.22756817000000001</v>
      </c>
      <c r="S14">
        <f>'AEO 43'!S71/100</f>
        <v>0.22749996</v>
      </c>
      <c r="T14">
        <f>'AEO 43'!T71/100</f>
        <v>0.22765519999999997</v>
      </c>
      <c r="U14">
        <f>'AEO 43'!U71/100</f>
        <v>0.22474423999999998</v>
      </c>
      <c r="V14">
        <f>'AEO 43'!V71/100</f>
        <v>0.22688883000000001</v>
      </c>
      <c r="W14">
        <f>'AEO 43'!W71/100</f>
        <v>0.22604793999999998</v>
      </c>
      <c r="X14">
        <f>'AEO 43'!X71/100</f>
        <v>0.22860928999999999</v>
      </c>
      <c r="Y14">
        <f>'AEO 43'!Y71/100</f>
        <v>0.22543206999999998</v>
      </c>
      <c r="Z14">
        <f>'AEO 43'!Z71/100</f>
        <v>0.22592540999999999</v>
      </c>
      <c r="AA14">
        <f>'AEO 43'!AA71/100</f>
        <v>0.22739668000000002</v>
      </c>
      <c r="AB14">
        <f>'AEO 43'!AB71/100</f>
        <v>0.22629958999999999</v>
      </c>
      <c r="AC14">
        <f>'AEO 43'!AC71/100</f>
        <v>0.22599223999999998</v>
      </c>
      <c r="AD14">
        <f>'AEO 43'!AD71/100</f>
        <v>0.22544348</v>
      </c>
      <c r="AE14">
        <f>'AEO 43'!AE71/100</f>
        <v>0.22565083999999999</v>
      </c>
      <c r="AF14">
        <f>'AEO 43'!AF71/100</f>
        <v>0.22572804999999999</v>
      </c>
      <c r="AG14">
        <f>'AEO 43'!AG71/100</f>
        <v>0.22574625000000001</v>
      </c>
      <c r="AH14">
        <f>'AEO 43'!AH71/100</f>
        <v>0.22581431999999999</v>
      </c>
      <c r="AI14">
        <f>'AEO 43'!AI71/100</f>
        <v>0.22598649999999998</v>
      </c>
      <c r="AJ14">
        <f>'AEO 43'!AJ71/100</f>
        <v>0.22458252000000001</v>
      </c>
      <c r="AK14">
        <f>'AEO 43'!AK71/100</f>
        <v>0.22579514000000001</v>
      </c>
      <c r="AL14">
        <f>'AEO 43'!AL71/100</f>
        <v>0.22716039999999998</v>
      </c>
    </row>
    <row r="15" spans="2:38" x14ac:dyDescent="0.25">
      <c r="B15" t="s">
        <v>1133</v>
      </c>
      <c r="C15">
        <f>'AEO 43'!C72/100</f>
        <v>0.62048018999999999</v>
      </c>
      <c r="D15">
        <f>'AEO 43'!D72/100</f>
        <v>0.64225600999999999</v>
      </c>
      <c r="E15">
        <f>'AEO 43'!E72/100</f>
        <v>0.61428874999999994</v>
      </c>
      <c r="F15">
        <f>'AEO 43'!F72/100</f>
        <v>0.62368510999999993</v>
      </c>
      <c r="G15">
        <f>'AEO 43'!G72/100</f>
        <v>0.60572468000000002</v>
      </c>
      <c r="H15">
        <f>'AEO 43'!H72/100</f>
        <v>0.61492378000000003</v>
      </c>
      <c r="I15">
        <f>'AEO 43'!I72/100</f>
        <v>0.61401947000000001</v>
      </c>
      <c r="J15">
        <f>'AEO 43'!J72/100</f>
        <v>0.61585151999999999</v>
      </c>
      <c r="K15">
        <f>'AEO 43'!K72/100</f>
        <v>0.61993140999999996</v>
      </c>
      <c r="L15">
        <f>'AEO 43'!L72/100</f>
        <v>0.61904948999999998</v>
      </c>
      <c r="M15">
        <f>'AEO 43'!M72/100</f>
        <v>0.62233192000000004</v>
      </c>
      <c r="N15">
        <f>'AEO 43'!N72/100</f>
        <v>0.61849570999999992</v>
      </c>
      <c r="O15">
        <f>'AEO 43'!O72/100</f>
        <v>0.61996596999999998</v>
      </c>
      <c r="P15">
        <f>'AEO 43'!P72/100</f>
        <v>0.62087188999999998</v>
      </c>
      <c r="Q15">
        <f>'AEO 43'!Q72/100</f>
        <v>0.61909526999999998</v>
      </c>
      <c r="R15">
        <f>'AEO 43'!R72/100</f>
        <v>0.61815483000000004</v>
      </c>
      <c r="S15">
        <f>'AEO 43'!S72/100</f>
        <v>0.61823006000000003</v>
      </c>
      <c r="T15">
        <f>'AEO 43'!T72/100</f>
        <v>0.61809307000000002</v>
      </c>
      <c r="U15">
        <f>'AEO 43'!U72/100</f>
        <v>0.62064300999999999</v>
      </c>
      <c r="V15">
        <f>'AEO 43'!V72/100</f>
        <v>0.61873465999999999</v>
      </c>
      <c r="W15">
        <f>'AEO 43'!W72/100</f>
        <v>0.61948115999999998</v>
      </c>
      <c r="X15">
        <f>'AEO 43'!X72/100</f>
        <v>0.61719756999999997</v>
      </c>
      <c r="Y15">
        <f>'AEO 43'!Y72/100</f>
        <v>0.62002460000000004</v>
      </c>
      <c r="Z15">
        <f>'AEO 43'!Z72/100</f>
        <v>0.61957644999999995</v>
      </c>
      <c r="AA15">
        <f>'AEO 43'!AA72/100</f>
        <v>0.61827862</v>
      </c>
      <c r="AB15">
        <f>'AEO 43'!AB72/100</f>
        <v>0.61925781000000002</v>
      </c>
      <c r="AC15">
        <f>'AEO 43'!AC72/100</f>
        <v>0.61953491000000005</v>
      </c>
      <c r="AD15">
        <f>'AEO 43'!AD72/100</f>
        <v>0.62001766000000003</v>
      </c>
      <c r="AE15">
        <f>'AEO 43'!AE72/100</f>
        <v>0.61983363999999996</v>
      </c>
      <c r="AF15">
        <f>'AEO 43'!AF72/100</f>
        <v>0.61976452000000004</v>
      </c>
      <c r="AG15">
        <f>'AEO 43'!AG72/100</f>
        <v>0.61974926000000008</v>
      </c>
      <c r="AH15">
        <f>'AEO 43'!AH72/100</f>
        <v>0.61969204</v>
      </c>
      <c r="AI15">
        <f>'AEO 43'!AI72/100</f>
        <v>0.61954856999999997</v>
      </c>
      <c r="AJ15">
        <f>'AEO 43'!AJ72/100</f>
        <v>0.62080044000000001</v>
      </c>
      <c r="AK15">
        <f>'AEO 43'!AK72/100</f>
        <v>0.61972366000000001</v>
      </c>
      <c r="AL15">
        <f>'AEO 43'!AL72/100</f>
        <v>0.61851356999999996</v>
      </c>
    </row>
    <row r="16" spans="2:38" x14ac:dyDescent="0.25">
      <c r="B16" t="s">
        <v>1134</v>
      </c>
      <c r="C16">
        <f>'AEO 43'!C73/100</f>
        <v>9.3622440000000001E-2</v>
      </c>
      <c r="D16">
        <f>'AEO 43'!D73/100</f>
        <v>0.10407149</v>
      </c>
      <c r="E16">
        <f>'AEO 43'!E73/100</f>
        <v>9.0590089999999998E-2</v>
      </c>
      <c r="F16">
        <f>'AEO 43'!F73/100</f>
        <v>9.5276530000000012E-2</v>
      </c>
      <c r="G16">
        <f>'AEO 43'!G73/100</f>
        <v>8.7301210000000004E-2</v>
      </c>
      <c r="H16">
        <f>'AEO 43'!H73/100</f>
        <v>8.9847769999999993E-2</v>
      </c>
      <c r="I16">
        <f>'AEO 43'!I73/100</f>
        <v>8.9974369999999998E-2</v>
      </c>
      <c r="J16">
        <f>'AEO 43'!J73/100</f>
        <v>9.0126910000000005E-2</v>
      </c>
      <c r="K16">
        <f>'AEO 43'!K73/100</f>
        <v>9.2644070000000009E-2</v>
      </c>
      <c r="L16">
        <f>'AEO 43'!L73/100</f>
        <v>9.3130679999999993E-2</v>
      </c>
      <c r="M16">
        <f>'AEO 43'!M73/100</f>
        <v>9.1469919999999996E-2</v>
      </c>
      <c r="N16">
        <f>'AEO 43'!N73/100</f>
        <v>9.301907999999999E-2</v>
      </c>
      <c r="O16">
        <f>'AEO 43'!O73/100</f>
        <v>9.3680810000000003E-2</v>
      </c>
      <c r="P16">
        <f>'AEO 43'!P73/100</f>
        <v>9.4192669999999992E-2</v>
      </c>
      <c r="Q16">
        <f>'AEO 43'!Q73/100</f>
        <v>9.3328319999999992E-2</v>
      </c>
      <c r="R16">
        <f>'AEO 43'!R73/100</f>
        <v>9.2829060000000005E-2</v>
      </c>
      <c r="S16">
        <f>'AEO 43'!S73/100</f>
        <v>9.2857170000000003E-2</v>
      </c>
      <c r="T16">
        <f>'AEO 43'!T73/100</f>
        <v>9.2820189999999997E-2</v>
      </c>
      <c r="U16">
        <f>'AEO 43'!U73/100</f>
        <v>9.4032309999999994E-2</v>
      </c>
      <c r="V16">
        <f>'AEO 43'!V73/100</f>
        <v>9.3172279999999996E-2</v>
      </c>
      <c r="W16">
        <f>'AEO 43'!W73/100</f>
        <v>9.3519140000000001E-2</v>
      </c>
      <c r="X16">
        <f>'AEO 43'!X73/100</f>
        <v>9.247923999999999E-2</v>
      </c>
      <c r="Y16">
        <f>'AEO 43'!Y73/100</f>
        <v>9.3770909999999999E-2</v>
      </c>
      <c r="Z16">
        <f>'AEO 43'!Z73/100</f>
        <v>9.3590400000000004E-2</v>
      </c>
      <c r="AA16">
        <f>'AEO 43'!AA73/100</f>
        <v>9.2961329999999995E-2</v>
      </c>
      <c r="AB16">
        <f>'AEO 43'!AB73/100</f>
        <v>9.3394779999999997E-2</v>
      </c>
      <c r="AC16">
        <f>'AEO 43'!AC73/100</f>
        <v>9.3511910000000004E-2</v>
      </c>
      <c r="AD16">
        <f>'AEO 43'!AD73/100</f>
        <v>9.3746530000000008E-2</v>
      </c>
      <c r="AE16">
        <f>'AEO 43'!AE73/100</f>
        <v>9.3663129999999997E-2</v>
      </c>
      <c r="AF16">
        <f>'AEO 43'!AF73/100</f>
        <v>9.3629309999999993E-2</v>
      </c>
      <c r="AG16">
        <f>'AEO 43'!AG73/100</f>
        <v>9.3620309999999998E-2</v>
      </c>
      <c r="AH16">
        <f>'AEO 43'!AH73/100</f>
        <v>9.3584420000000001E-2</v>
      </c>
      <c r="AI16">
        <f>'AEO 43'!AI73/100</f>
        <v>9.3488089999999996E-2</v>
      </c>
      <c r="AJ16">
        <f>'AEO 43'!AJ73/100</f>
        <v>9.4043509999999997E-2</v>
      </c>
      <c r="AK16">
        <f>'AEO 43'!AK73/100</f>
        <v>9.3553800000000006E-2</v>
      </c>
      <c r="AL16">
        <f>'AEO 43'!AL73/100</f>
        <v>9.2989280000000007E-2</v>
      </c>
    </row>
    <row r="17" spans="2:38" x14ac:dyDescent="0.25">
      <c r="B17" t="s">
        <v>1135</v>
      </c>
      <c r="C17">
        <f>'AEO 43'!C74/100</f>
        <v>9.1757000000000002E-3</v>
      </c>
      <c r="D17">
        <f>'AEO 43'!D74/100</f>
        <v>9.1040100000000009E-3</v>
      </c>
      <c r="E17">
        <f>'AEO 43'!E74/100</f>
        <v>9.1823100000000008E-3</v>
      </c>
      <c r="F17">
        <f>'AEO 43'!F74/100</f>
        <v>9.2130199999999988E-3</v>
      </c>
      <c r="G17">
        <f>'AEO 43'!G74/100</f>
        <v>9.2507800000000001E-3</v>
      </c>
      <c r="H17">
        <f>'AEO 43'!H74/100</f>
        <v>9.1983800000000008E-3</v>
      </c>
      <c r="I17">
        <f>'AEO 43'!I74/100</f>
        <v>9.2463300000000005E-3</v>
      </c>
      <c r="J17">
        <f>'AEO 43'!J74/100</f>
        <v>9.2017899999999996E-3</v>
      </c>
      <c r="K17">
        <f>'AEO 43'!K74/100</f>
        <v>9.2271000000000002E-3</v>
      </c>
      <c r="L17">
        <f>'AEO 43'!L74/100</f>
        <v>9.1632199999999997E-3</v>
      </c>
      <c r="M17">
        <f>'AEO 43'!M74/100</f>
        <v>9.1673899999999992E-3</v>
      </c>
      <c r="N17">
        <f>'AEO 43'!N74/100</f>
        <v>9.1737900000000011E-3</v>
      </c>
      <c r="O17">
        <f>'AEO 43'!O74/100</f>
        <v>9.1743199999999997E-3</v>
      </c>
      <c r="P17">
        <f>'AEO 43'!P74/100</f>
        <v>9.1777000000000004E-3</v>
      </c>
      <c r="Q17">
        <f>'AEO 43'!Q74/100</f>
        <v>9.1756500000000005E-3</v>
      </c>
      <c r="R17">
        <f>'AEO 43'!R74/100</f>
        <v>9.1742500000000001E-3</v>
      </c>
      <c r="S17">
        <f>'AEO 43'!S74/100</f>
        <v>9.1745699999999999E-3</v>
      </c>
      <c r="T17">
        <f>'AEO 43'!T74/100</f>
        <v>9.1746700000000011E-3</v>
      </c>
      <c r="U17">
        <f>'AEO 43'!U74/100</f>
        <v>9.1777100000000004E-3</v>
      </c>
      <c r="V17">
        <f>'AEO 43'!V74/100</f>
        <v>9.1759100000000007E-3</v>
      </c>
      <c r="W17">
        <f>'AEO 43'!W74/100</f>
        <v>9.1770399999999992E-3</v>
      </c>
      <c r="X17">
        <f>'AEO 43'!X74/100</f>
        <v>9.1742300000000002E-3</v>
      </c>
      <c r="Y17">
        <f>'AEO 43'!Y74/100</f>
        <v>9.177610000000001E-3</v>
      </c>
      <c r="Z17">
        <f>'AEO 43'!Z74/100</f>
        <v>9.1771999999999999E-3</v>
      </c>
      <c r="AA17">
        <f>'AEO 43'!AA74/100</f>
        <v>9.1757799999999997E-3</v>
      </c>
      <c r="AB17">
        <f>'AEO 43'!AB74/100</f>
        <v>9.1765200000000005E-3</v>
      </c>
      <c r="AC17">
        <f>'AEO 43'!AC74/100</f>
        <v>9.1770099999999993E-3</v>
      </c>
      <c r="AD17">
        <f>'AEO 43'!AD74/100</f>
        <v>9.1775499999999996E-3</v>
      </c>
      <c r="AE17">
        <f>'AEO 43'!AE74/100</f>
        <v>9.1773499999999991E-3</v>
      </c>
      <c r="AF17">
        <f>'AEO 43'!AF74/100</f>
        <v>9.1769999999999994E-3</v>
      </c>
      <c r="AG17">
        <f>'AEO 43'!AG74/100</f>
        <v>9.1771300000000004E-3</v>
      </c>
      <c r="AH17">
        <f>'AEO 43'!AH74/100</f>
        <v>9.1769299999999998E-3</v>
      </c>
      <c r="AI17">
        <f>'AEO 43'!AI74/100</f>
        <v>9.1764299999999993E-3</v>
      </c>
      <c r="AJ17">
        <f>'AEO 43'!AJ74/100</f>
        <v>9.1776500000000007E-3</v>
      </c>
      <c r="AK17">
        <f>'AEO 43'!AK74/100</f>
        <v>9.1765900000000001E-3</v>
      </c>
      <c r="AL17">
        <f>'AEO 43'!AL74/100</f>
        <v>9.1752199999999996E-3</v>
      </c>
    </row>
    <row r="19" spans="2:38" x14ac:dyDescent="0.25">
      <c r="B19" s="1" t="s">
        <v>1128</v>
      </c>
      <c r="C19">
        <v>2015</v>
      </c>
      <c r="D19">
        <v>2016</v>
      </c>
      <c r="E19">
        <v>2017</v>
      </c>
      <c r="F19">
        <v>2018</v>
      </c>
      <c r="G19">
        <v>2019</v>
      </c>
      <c r="H19">
        <v>2020</v>
      </c>
      <c r="I19">
        <v>2021</v>
      </c>
      <c r="J19">
        <v>2022</v>
      </c>
      <c r="K19">
        <v>2023</v>
      </c>
      <c r="L19">
        <v>2024</v>
      </c>
      <c r="M19">
        <v>2025</v>
      </c>
      <c r="N19">
        <v>2026</v>
      </c>
      <c r="O19">
        <v>2027</v>
      </c>
      <c r="P19">
        <v>2028</v>
      </c>
      <c r="Q19">
        <v>2029</v>
      </c>
      <c r="R19">
        <v>2030</v>
      </c>
      <c r="S19">
        <v>2031</v>
      </c>
      <c r="T19">
        <v>2032</v>
      </c>
      <c r="U19">
        <v>2033</v>
      </c>
      <c r="V19">
        <v>2034</v>
      </c>
      <c r="W19">
        <v>2035</v>
      </c>
      <c r="X19">
        <v>2036</v>
      </c>
      <c r="Y19">
        <v>2037</v>
      </c>
      <c r="Z19">
        <v>2038</v>
      </c>
      <c r="AA19">
        <v>2039</v>
      </c>
      <c r="AB19">
        <v>2040</v>
      </c>
      <c r="AC19">
        <v>2041</v>
      </c>
      <c r="AD19">
        <v>2042</v>
      </c>
      <c r="AE19">
        <v>2043</v>
      </c>
      <c r="AF19">
        <v>2044</v>
      </c>
      <c r="AG19">
        <v>2045</v>
      </c>
      <c r="AH19">
        <v>2046</v>
      </c>
      <c r="AI19">
        <v>2047</v>
      </c>
      <c r="AJ19">
        <v>2048</v>
      </c>
      <c r="AK19">
        <v>2049</v>
      </c>
      <c r="AL19">
        <v>2050</v>
      </c>
    </row>
    <row r="20" spans="2:38" x14ac:dyDescent="0.25">
      <c r="B20" t="s">
        <v>1129</v>
      </c>
      <c r="C20">
        <f>'AEO 43'!C77/100</f>
        <v>4.8057420000000003E-2</v>
      </c>
      <c r="D20">
        <f>'AEO 43'!D77/100</f>
        <v>5.1602459999999996E-2</v>
      </c>
      <c r="E20">
        <f>'AEO 43'!E77/100</f>
        <v>4.662533E-2</v>
      </c>
      <c r="F20">
        <f>'AEO 43'!F77/100</f>
        <v>4.8063900000000007E-2</v>
      </c>
      <c r="G20">
        <f>'AEO 43'!G77/100</f>
        <v>4.4986089999999999E-2</v>
      </c>
      <c r="H20">
        <f>'AEO 43'!H77/100</f>
        <v>4.6027240000000004E-2</v>
      </c>
      <c r="I20">
        <f>'AEO 43'!I77/100</f>
        <v>4.6164030000000002E-2</v>
      </c>
      <c r="J20">
        <f>'AEO 43'!J77/100</f>
        <v>4.6769990000000004E-2</v>
      </c>
      <c r="K20">
        <f>'AEO 43'!K77/100</f>
        <v>4.7352350000000001E-2</v>
      </c>
      <c r="L20">
        <f>'AEO 43'!L77/100</f>
        <v>4.6962849999999993E-2</v>
      </c>
      <c r="M20">
        <f>'AEO 43'!M77/100</f>
        <v>4.7284340000000001E-2</v>
      </c>
      <c r="N20">
        <f>'AEO 43'!N77/100</f>
        <v>4.7701320000000005E-2</v>
      </c>
      <c r="O20">
        <f>'AEO 43'!O77/100</f>
        <v>4.7950799999999995E-2</v>
      </c>
      <c r="P20">
        <f>'AEO 43'!P77/100</f>
        <v>4.8123409999999998E-2</v>
      </c>
      <c r="Q20">
        <f>'AEO 43'!Q77/100</f>
        <v>4.7798629999999995E-2</v>
      </c>
      <c r="R20">
        <f>'AEO 43'!R77/100</f>
        <v>4.7635410000000003E-2</v>
      </c>
      <c r="S20">
        <f>'AEO 43'!S77/100</f>
        <v>4.7652630000000001E-2</v>
      </c>
      <c r="T20">
        <f>'AEO 43'!T77/100</f>
        <v>4.7625599999999997E-2</v>
      </c>
      <c r="U20">
        <f>'AEO 43'!U77/100</f>
        <v>4.8072780000000002E-2</v>
      </c>
      <c r="V20">
        <f>'AEO 43'!V77/100</f>
        <v>4.7740499999999998E-2</v>
      </c>
      <c r="W20">
        <f>'AEO 43'!W77/100</f>
        <v>4.7869990000000001E-2</v>
      </c>
      <c r="X20">
        <f>'AEO 43'!X77/100</f>
        <v>4.7470249999999999E-2</v>
      </c>
      <c r="Y20">
        <f>'AEO 43'!Y77/100</f>
        <v>4.7965769999999998E-2</v>
      </c>
      <c r="Z20">
        <f>'AEO 43'!Z77/100</f>
        <v>4.7891380000000004E-2</v>
      </c>
      <c r="AA20">
        <f>'AEO 43'!AA77/100</f>
        <v>4.7653130000000002E-2</v>
      </c>
      <c r="AB20">
        <f>'AEO 43'!AB77/100</f>
        <v>4.7840619999999993E-2</v>
      </c>
      <c r="AC20">
        <f>'AEO 43'!AC77/100</f>
        <v>4.787864E-2</v>
      </c>
      <c r="AD20">
        <f>'AEO 43'!AD77/100</f>
        <v>4.7967659999999995E-2</v>
      </c>
      <c r="AE20">
        <f>'AEO 43'!AE77/100</f>
        <v>4.7935890000000002E-2</v>
      </c>
      <c r="AF20">
        <f>'AEO 43'!AF77/100</f>
        <v>4.7933320000000001E-2</v>
      </c>
      <c r="AG20">
        <f>'AEO 43'!AG77/100</f>
        <v>4.7925880000000004E-2</v>
      </c>
      <c r="AH20">
        <f>'AEO 43'!AH77/100</f>
        <v>4.7916100000000003E-2</v>
      </c>
      <c r="AI20">
        <f>'AEO 43'!AI77/100</f>
        <v>4.7896620000000001E-2</v>
      </c>
      <c r="AJ20">
        <f>'AEO 43'!AJ77/100</f>
        <v>4.811787E-2</v>
      </c>
      <c r="AK20">
        <f>'AEO 43'!AK77/100</f>
        <v>4.7925160000000001E-2</v>
      </c>
      <c r="AL20">
        <f>'AEO 43'!AL77/100</f>
        <v>4.7708560000000004E-2</v>
      </c>
    </row>
    <row r="21" spans="2:38" x14ac:dyDescent="0.25">
      <c r="B21" t="s">
        <v>1136</v>
      </c>
      <c r="C21">
        <f>'AEO 43'!C78/100</f>
        <v>0.22435198000000001</v>
      </c>
      <c r="D21">
        <f>'AEO 43'!D78/100</f>
        <v>0.22191963000000001</v>
      </c>
      <c r="E21">
        <f>'AEO 43'!E78/100</f>
        <v>0.22339894999999999</v>
      </c>
      <c r="F21">
        <f>'AEO 43'!F78/100</f>
        <v>0.22270967</v>
      </c>
      <c r="G21">
        <f>'AEO 43'!G78/100</f>
        <v>0.22370443000000001</v>
      </c>
      <c r="H21">
        <f>'AEO 43'!H78/100</f>
        <v>0.22294321</v>
      </c>
      <c r="I21">
        <f>'AEO 43'!I78/100</f>
        <v>0.22248232000000001</v>
      </c>
      <c r="J21">
        <f>'AEO 43'!J78/100</f>
        <v>0.22313576000000002</v>
      </c>
      <c r="K21">
        <f>'AEO 43'!K78/100</f>
        <v>0.22335798000000001</v>
      </c>
      <c r="L21">
        <f>'AEO 43'!L78/100</f>
        <v>0.22277121</v>
      </c>
      <c r="M21">
        <f>'AEO 43'!M78/100</f>
        <v>0.2235067</v>
      </c>
      <c r="N21">
        <f>'AEO 43'!N78/100</f>
        <v>0.22387526000000002</v>
      </c>
      <c r="O21">
        <f>'AEO 43'!O78/100</f>
        <v>0.22381077000000002</v>
      </c>
      <c r="P21">
        <f>'AEO 43'!P78/100</f>
        <v>0.22368065000000001</v>
      </c>
      <c r="Q21">
        <f>'AEO 43'!Q78/100</f>
        <v>0.22380966000000002</v>
      </c>
      <c r="R21">
        <f>'AEO 43'!R78/100</f>
        <v>0.22396553</v>
      </c>
      <c r="S21">
        <f>'AEO 43'!S78/100</f>
        <v>0.22398525</v>
      </c>
      <c r="T21">
        <f>'AEO 43'!T78/100</f>
        <v>0.22393326</v>
      </c>
      <c r="U21">
        <f>'AEO 43'!U78/100</f>
        <v>0.22375319999999999</v>
      </c>
      <c r="V21">
        <f>'AEO 43'!V78/100</f>
        <v>0.22382036</v>
      </c>
      <c r="W21">
        <f>'AEO 43'!W78/100</f>
        <v>0.22377397999999998</v>
      </c>
      <c r="X21">
        <f>'AEO 43'!X78/100</f>
        <v>0.22391007999999998</v>
      </c>
      <c r="Y21">
        <f>'AEO 43'!Y78/100</f>
        <v>0.22377769</v>
      </c>
      <c r="Z21">
        <f>'AEO 43'!Z78/100</f>
        <v>0.22377773000000001</v>
      </c>
      <c r="AA21">
        <f>'AEO 43'!AA78/100</f>
        <v>0.22387616999999999</v>
      </c>
      <c r="AB21">
        <f>'AEO 43'!AB78/100</f>
        <v>0.22388449000000002</v>
      </c>
      <c r="AC21">
        <f>'AEO 43'!AC78/100</f>
        <v>0.22386971</v>
      </c>
      <c r="AD21">
        <f>'AEO 43'!AD78/100</f>
        <v>0.22383140999999998</v>
      </c>
      <c r="AE21">
        <f>'AEO 43'!AE78/100</f>
        <v>0.22383959</v>
      </c>
      <c r="AF21">
        <f>'AEO 43'!AF78/100</f>
        <v>0.22386966999999999</v>
      </c>
      <c r="AG21">
        <f>'AEO 43'!AG78/100</f>
        <v>0.22386137</v>
      </c>
      <c r="AH21">
        <f>'AEO 43'!AH78/100</f>
        <v>0.22388076999999998</v>
      </c>
      <c r="AI21">
        <f>'AEO 43'!AI78/100</f>
        <v>0.22394783000000001</v>
      </c>
      <c r="AJ21">
        <f>'AEO 43'!AJ78/100</f>
        <v>0.22391719999999998</v>
      </c>
      <c r="AK21">
        <f>'AEO 43'!AK78/100</f>
        <v>0.22395451999999999</v>
      </c>
      <c r="AL21">
        <f>'AEO 43'!AL78/100</f>
        <v>0.22402350999999998</v>
      </c>
    </row>
    <row r="22" spans="2:38" x14ac:dyDescent="0.25">
      <c r="B22" t="s">
        <v>1137</v>
      </c>
      <c r="C22">
        <f>'AEO 43'!C79/100</f>
        <v>1.3182860000000001E-2</v>
      </c>
      <c r="D22">
        <f>'AEO 43'!D79/100</f>
        <v>1.15467E-2</v>
      </c>
      <c r="E22">
        <f>'AEO 43'!E79/100</f>
        <v>1.365071E-2</v>
      </c>
      <c r="F22">
        <f>'AEO 43'!F79/100</f>
        <v>1.2981620000000001E-2</v>
      </c>
      <c r="G22">
        <f>'AEO 43'!G79/100</f>
        <v>1.412979E-2</v>
      </c>
      <c r="H22">
        <f>'AEO 43'!H79/100</f>
        <v>1.350903E-2</v>
      </c>
      <c r="I22">
        <f>'AEO 43'!I79/100</f>
        <v>1.2965569999999999E-2</v>
      </c>
      <c r="J22">
        <f>'AEO 43'!J79/100</f>
        <v>1.3053589999999999E-2</v>
      </c>
      <c r="K22">
        <f>'AEO 43'!K79/100</f>
        <v>1.283859E-2</v>
      </c>
      <c r="L22">
        <f>'AEO 43'!L79/100</f>
        <v>1.2685109999999999E-2</v>
      </c>
      <c r="M22">
        <f>'AEO 43'!M79/100</f>
        <v>1.2959730000000001E-2</v>
      </c>
      <c r="N22">
        <f>'AEO 43'!N79/100</f>
        <v>1.333204E-2</v>
      </c>
      <c r="O22">
        <f>'AEO 43'!O79/100</f>
        <v>1.3236009999999999E-2</v>
      </c>
      <c r="P22">
        <f>'AEO 43'!P79/100</f>
        <v>1.3181769999999999E-2</v>
      </c>
      <c r="Q22">
        <f>'AEO 43'!Q79/100</f>
        <v>1.3303549999999999E-2</v>
      </c>
      <c r="R22">
        <f>'AEO 43'!R79/100</f>
        <v>1.33636E-2</v>
      </c>
      <c r="S22">
        <f>'AEO 43'!S79/100</f>
        <v>1.3355230000000001E-2</v>
      </c>
      <c r="T22">
        <f>'AEO 43'!T79/100</f>
        <v>1.3365720000000001E-2</v>
      </c>
      <c r="U22">
        <f>'AEO 43'!U79/100</f>
        <v>1.3191619999999999E-2</v>
      </c>
      <c r="V22">
        <f>'AEO 43'!V79/100</f>
        <v>1.3323059999999999E-2</v>
      </c>
      <c r="W22">
        <f>'AEO 43'!W79/100</f>
        <v>1.327151E-2</v>
      </c>
      <c r="X22">
        <f>'AEO 43'!X79/100</f>
        <v>1.3426540000000001E-2</v>
      </c>
      <c r="Y22">
        <f>'AEO 43'!Y79/100</f>
        <v>1.3232209999999999E-2</v>
      </c>
      <c r="Z22">
        <f>'AEO 43'!Z79/100</f>
        <v>1.3263759999999999E-2</v>
      </c>
      <c r="AA22">
        <f>'AEO 43'!AA79/100</f>
        <v>1.3351969999999999E-2</v>
      </c>
      <c r="AB22">
        <f>'AEO 43'!AB79/100</f>
        <v>1.328271E-2</v>
      </c>
      <c r="AC22">
        <f>'AEO 43'!AC79/100</f>
        <v>1.326342E-2</v>
      </c>
      <c r="AD22">
        <f>'AEO 43'!AD79/100</f>
        <v>1.3231630000000001E-2</v>
      </c>
      <c r="AE22">
        <f>'AEO 43'!AE79/100</f>
        <v>1.3244279999999999E-2</v>
      </c>
      <c r="AF22">
        <f>'AEO 43'!AF79/100</f>
        <v>1.3248290000000001E-2</v>
      </c>
      <c r="AG22">
        <f>'AEO 43'!AG79/100</f>
        <v>1.3249509999999999E-2</v>
      </c>
      <c r="AH22">
        <f>'AEO 43'!AH79/100</f>
        <v>1.324504E-2</v>
      </c>
      <c r="AI22">
        <f>'AEO 43'!AI79/100</f>
        <v>1.3250939999999999E-2</v>
      </c>
      <c r="AJ22">
        <f>'AEO 43'!AJ79/100</f>
        <v>1.3164720000000001E-2</v>
      </c>
      <c r="AK22">
        <f>'AEO 43'!AK79/100</f>
        <v>1.3238380000000001E-2</v>
      </c>
      <c r="AL22">
        <f>'AEO 43'!AL79/100</f>
        <v>1.3320110000000001E-2</v>
      </c>
    </row>
    <row r="23" spans="2:38" x14ac:dyDescent="0.25">
      <c r="B23" t="s">
        <v>1138</v>
      </c>
      <c r="C23">
        <f>'AEO 43'!C80/100</f>
        <v>7.3835230000000002E-2</v>
      </c>
      <c r="D23">
        <f>'AEO 43'!D80/100</f>
        <v>7.1582480000000004E-2</v>
      </c>
      <c r="E23">
        <f>'AEO 43'!E80/100</f>
        <v>7.3124380000000003E-2</v>
      </c>
      <c r="F23">
        <f>'AEO 43'!F80/100</f>
        <v>7.2476390000000002E-2</v>
      </c>
      <c r="G23">
        <f>'AEO 43'!G80/100</f>
        <v>7.2357459999999998E-2</v>
      </c>
      <c r="H23">
        <f>'AEO 43'!H80/100</f>
        <v>7.1329779999999995E-2</v>
      </c>
      <c r="I23">
        <f>'AEO 43'!I80/100</f>
        <v>7.0754060000000008E-2</v>
      </c>
      <c r="J23">
        <f>'AEO 43'!J80/100</f>
        <v>7.1593489999999996E-2</v>
      </c>
      <c r="K23">
        <f>'AEO 43'!K80/100</f>
        <v>7.0964109999999997E-2</v>
      </c>
      <c r="L23">
        <f>'AEO 43'!L80/100</f>
        <v>7.0399149999999994E-2</v>
      </c>
      <c r="M23">
        <f>'AEO 43'!M80/100</f>
        <v>7.2352369999999999E-2</v>
      </c>
      <c r="N23">
        <f>'AEO 43'!N80/100</f>
        <v>7.3434579999999999E-2</v>
      </c>
      <c r="O23">
        <f>'AEO 43'!O80/100</f>
        <v>7.3509969999999994E-2</v>
      </c>
      <c r="P23">
        <f>'AEO 43'!P80/100</f>
        <v>7.3518169999999994E-2</v>
      </c>
      <c r="Q23">
        <f>'AEO 43'!Q80/100</f>
        <v>7.3605740000000003E-2</v>
      </c>
      <c r="R23">
        <f>'AEO 43'!R80/100</f>
        <v>7.3696189999999995E-2</v>
      </c>
      <c r="S23">
        <f>'AEO 43'!S80/100</f>
        <v>7.3705080000000006E-2</v>
      </c>
      <c r="T23">
        <f>'AEO 43'!T80/100</f>
        <v>7.3688400000000001E-2</v>
      </c>
      <c r="U23">
        <f>'AEO 43'!U80/100</f>
        <v>7.3588979999999998E-2</v>
      </c>
      <c r="V23">
        <f>'AEO 43'!V80/100</f>
        <v>7.3629360000000005E-2</v>
      </c>
      <c r="W23">
        <f>'AEO 43'!W80/100</f>
        <v>7.3601440000000004E-2</v>
      </c>
      <c r="X23">
        <f>'AEO 43'!X80/100</f>
        <v>7.3669760000000001E-2</v>
      </c>
      <c r="Y23">
        <f>'AEO 43'!Y80/100</f>
        <v>7.3583949999999995E-2</v>
      </c>
      <c r="Z23">
        <f>'AEO 43'!Z80/100</f>
        <v>7.358278E-2</v>
      </c>
      <c r="AA23">
        <f>'AEO 43'!AA80/100</f>
        <v>7.3632439999999993E-2</v>
      </c>
      <c r="AB23">
        <f>'AEO 43'!AB80/100</f>
        <v>7.3629540000000007E-2</v>
      </c>
      <c r="AC23">
        <f>'AEO 43'!AC80/100</f>
        <v>7.3619509999999999E-2</v>
      </c>
      <c r="AD23">
        <f>'AEO 43'!AD80/100</f>
        <v>7.3606820000000003E-2</v>
      </c>
      <c r="AE23">
        <f>'AEO 43'!AE80/100</f>
        <v>7.3611659999999995E-2</v>
      </c>
      <c r="AF23">
        <f>'AEO 43'!AF80/100</f>
        <v>7.3624439999999999E-2</v>
      </c>
      <c r="AG23">
        <f>'AEO 43'!AG80/100</f>
        <v>7.3620840000000007E-2</v>
      </c>
      <c r="AH23">
        <f>'AEO 43'!AH80/100</f>
        <v>7.3629810000000004E-2</v>
      </c>
      <c r="AI23">
        <f>'AEO 43'!AI80/100</f>
        <v>7.3662770000000002E-2</v>
      </c>
      <c r="AJ23">
        <f>'AEO 43'!AJ80/100</f>
        <v>7.3641399999999996E-2</v>
      </c>
      <c r="AK23">
        <f>'AEO 43'!AK80/100</f>
        <v>7.3664930000000003E-2</v>
      </c>
      <c r="AL23">
        <f>'AEO 43'!AL80/100</f>
        <v>7.3702389999999993E-2</v>
      </c>
    </row>
    <row r="24" spans="2:38" x14ac:dyDescent="0.25">
      <c r="B24" t="s">
        <v>1139</v>
      </c>
      <c r="C24">
        <f>'AEO 43'!C81/100</f>
        <v>0.22740227000000002</v>
      </c>
      <c r="D24">
        <f>'AEO 43'!D81/100</f>
        <v>0.23124871999999999</v>
      </c>
      <c r="E24">
        <f>'AEO 43'!E81/100</f>
        <v>0.22752908999999999</v>
      </c>
      <c r="F24">
        <f>'AEO 43'!F81/100</f>
        <v>0.22866050999999998</v>
      </c>
      <c r="G24">
        <f>'AEO 43'!G81/100</f>
        <v>0.22718149000000001</v>
      </c>
      <c r="H24">
        <f>'AEO 43'!H81/100</f>
        <v>0.22814756</v>
      </c>
      <c r="I24">
        <f>'AEO 43'!I81/100</f>
        <v>0.22849154999999999</v>
      </c>
      <c r="J24">
        <f>'AEO 43'!J81/100</f>
        <v>0.22789379000000001</v>
      </c>
      <c r="K24">
        <f>'AEO 43'!K81/100</f>
        <v>0.22868557</v>
      </c>
      <c r="L24">
        <f>'AEO 43'!L81/100</f>
        <v>0.22904248999999999</v>
      </c>
      <c r="M24">
        <f>'AEO 43'!M81/100</f>
        <v>0.22803457000000002</v>
      </c>
      <c r="N24">
        <f>'AEO 43'!N81/100</f>
        <v>0.22771806999999999</v>
      </c>
      <c r="O24">
        <f>'AEO 43'!O81/100</f>
        <v>0.22774726999999997</v>
      </c>
      <c r="P24">
        <f>'AEO 43'!P81/100</f>
        <v>0.22788201999999999</v>
      </c>
      <c r="Q24">
        <f>'AEO 43'!Q81/100</f>
        <v>0.22766967999999999</v>
      </c>
      <c r="R24">
        <f>'AEO 43'!R81/100</f>
        <v>0.22750302999999999</v>
      </c>
      <c r="S24">
        <f>'AEO 43'!S81/100</f>
        <v>0.22749179999999999</v>
      </c>
      <c r="T24">
        <f>'AEO 43'!T81/100</f>
        <v>0.2275066</v>
      </c>
      <c r="U24">
        <f>'AEO 43'!U81/100</f>
        <v>0.22779385000000002</v>
      </c>
      <c r="V24">
        <f>'AEO 43'!V81/100</f>
        <v>0.22763356999999998</v>
      </c>
      <c r="W24">
        <f>'AEO 43'!W81/100</f>
        <v>0.22771270999999998</v>
      </c>
      <c r="X24">
        <f>'AEO 43'!X81/100</f>
        <v>0.22749096000000002</v>
      </c>
      <c r="Y24">
        <f>'AEO 43'!Y81/100</f>
        <v>0.22775632999999998</v>
      </c>
      <c r="Z24">
        <f>'AEO 43'!Z81/100</f>
        <v>0.22773293999999999</v>
      </c>
      <c r="AA24">
        <f>'AEO 43'!AA81/100</f>
        <v>0.22758424999999999</v>
      </c>
      <c r="AB24">
        <f>'AEO 43'!AB81/100</f>
        <v>0.22764631000000002</v>
      </c>
      <c r="AC24">
        <f>'AEO 43'!AC81/100</f>
        <v>0.22766871999999999</v>
      </c>
      <c r="AD24">
        <f>'AEO 43'!AD81/100</f>
        <v>0.22772418999999999</v>
      </c>
      <c r="AE24">
        <f>'AEO 43'!AE81/100</f>
        <v>0.22770758000000002</v>
      </c>
      <c r="AF24">
        <f>'AEO 43'!AF81/100</f>
        <v>0.22768930000000001</v>
      </c>
      <c r="AG24">
        <f>'AEO 43'!AG81/100</f>
        <v>0.22769112</v>
      </c>
      <c r="AH24">
        <f>'AEO 43'!AH81/100</f>
        <v>0.22767752000000002</v>
      </c>
      <c r="AI24">
        <f>'AEO 43'!AI81/100</f>
        <v>0.22762616999999999</v>
      </c>
      <c r="AJ24">
        <f>'AEO 43'!AJ81/100</f>
        <v>0.22772226000000001</v>
      </c>
      <c r="AK24">
        <f>'AEO 43'!AK81/100</f>
        <v>0.22763011999999999</v>
      </c>
      <c r="AL24">
        <f>'AEO 43'!AL81/100</f>
        <v>0.22750889000000002</v>
      </c>
    </row>
    <row r="25" spans="2:38" x14ac:dyDescent="0.25">
      <c r="B25" t="s">
        <v>1140</v>
      </c>
      <c r="C25">
        <f>'AEO 43'!C82/100</f>
        <v>0.41317019999999999</v>
      </c>
      <c r="D25">
        <f>'AEO 43'!D82/100</f>
        <v>0.41209999000000003</v>
      </c>
      <c r="E25">
        <f>'AEO 43'!E82/100</f>
        <v>0.41567141999999996</v>
      </c>
      <c r="F25">
        <f>'AEO 43'!F82/100</f>
        <v>0.41510779999999997</v>
      </c>
      <c r="G25">
        <f>'AEO 43'!G82/100</f>
        <v>0.41764079999999998</v>
      </c>
      <c r="H25">
        <f>'AEO 43'!H82/100</f>
        <v>0.41804321</v>
      </c>
      <c r="I25">
        <f>'AEO 43'!I82/100</f>
        <v>0.41914237999999998</v>
      </c>
      <c r="J25">
        <f>'AEO 43'!J82/100</f>
        <v>0.41755352000000001</v>
      </c>
      <c r="K25">
        <f>'AEO 43'!K82/100</f>
        <v>0.41680134000000002</v>
      </c>
      <c r="L25">
        <f>'AEO 43'!L82/100</f>
        <v>0.41813915000000001</v>
      </c>
      <c r="M25">
        <f>'AEO 43'!M82/100</f>
        <v>0.41586227000000003</v>
      </c>
      <c r="N25">
        <f>'AEO 43'!N82/100</f>
        <v>0.41393883000000004</v>
      </c>
      <c r="O25">
        <f>'AEO 43'!O82/100</f>
        <v>0.41374516</v>
      </c>
      <c r="P25">
        <f>'AEO 43'!P82/100</f>
        <v>0.41361401000000003</v>
      </c>
      <c r="Q25">
        <f>'AEO 43'!Q82/100</f>
        <v>0.41381275000000001</v>
      </c>
      <c r="R25">
        <f>'AEO 43'!R82/100</f>
        <v>0.41383614000000002</v>
      </c>
      <c r="S25">
        <f>'AEO 43'!S82/100</f>
        <v>0.41381000999999995</v>
      </c>
      <c r="T25">
        <f>'AEO 43'!T82/100</f>
        <v>0.41388041999999997</v>
      </c>
      <c r="U25">
        <f>'AEO 43'!U82/100</f>
        <v>0.41359954999999998</v>
      </c>
      <c r="V25">
        <f>'AEO 43'!V82/100</f>
        <v>0.41385315</v>
      </c>
      <c r="W25">
        <f>'AEO 43'!W82/100</f>
        <v>0.41377032999999996</v>
      </c>
      <c r="X25">
        <f>'AEO 43'!X82/100</f>
        <v>0.41403252000000001</v>
      </c>
      <c r="Y25">
        <f>'AEO 43'!Y82/100</f>
        <v>0.41368408000000001</v>
      </c>
      <c r="Z25">
        <f>'AEO 43'!Z82/100</f>
        <v>0.41375137000000001</v>
      </c>
      <c r="AA25">
        <f>'AEO 43'!AA82/100</f>
        <v>0.41390205000000002</v>
      </c>
      <c r="AB25">
        <f>'AEO 43'!AB82/100</f>
        <v>0.41371634999999995</v>
      </c>
      <c r="AC25">
        <f>'AEO 43'!AC82/100</f>
        <v>0.41369995000000004</v>
      </c>
      <c r="AD25">
        <f>'AEO 43'!AD82/100</f>
        <v>0.41363819000000002</v>
      </c>
      <c r="AE25">
        <f>'AEO 43'!AE82/100</f>
        <v>0.41366092999999998</v>
      </c>
      <c r="AF25">
        <f>'AEO 43'!AF82/100</f>
        <v>0.41363495</v>
      </c>
      <c r="AG25">
        <f>'AEO 43'!AG82/100</f>
        <v>0.41365128000000001</v>
      </c>
      <c r="AH25">
        <f>'AEO 43'!AH82/100</f>
        <v>0.41365067000000005</v>
      </c>
      <c r="AI25">
        <f>'AEO 43'!AI82/100</f>
        <v>0.41361565</v>
      </c>
      <c r="AJ25">
        <f>'AEO 43'!AJ82/100</f>
        <v>0.41343654999999996</v>
      </c>
      <c r="AK25">
        <f>'AEO 43'!AK82/100</f>
        <v>0.41358680999999997</v>
      </c>
      <c r="AL25">
        <f>'AEO 43'!AL82/100</f>
        <v>0.41373649999999995</v>
      </c>
    </row>
    <row r="27" spans="2:38" x14ac:dyDescent="0.25">
      <c r="B27" t="s">
        <v>1141</v>
      </c>
    </row>
    <row r="28" spans="2:38" x14ac:dyDescent="0.25">
      <c r="B28" t="s">
        <v>1142</v>
      </c>
    </row>
    <row r="29" spans="2:38" x14ac:dyDescent="0.25">
      <c r="B29" t="s">
        <v>1146</v>
      </c>
    </row>
    <row r="30" spans="2:38" x14ac:dyDescent="0.25">
      <c r="B30" t="s">
        <v>1145</v>
      </c>
    </row>
    <row r="32" spans="2:38" x14ac:dyDescent="0.25">
      <c r="B32" s="1" t="s">
        <v>1143</v>
      </c>
      <c r="C32">
        <v>2015</v>
      </c>
      <c r="D32">
        <v>2016</v>
      </c>
      <c r="E32">
        <v>2017</v>
      </c>
      <c r="F32">
        <v>2018</v>
      </c>
      <c r="G32">
        <v>2019</v>
      </c>
      <c r="H32">
        <v>2020</v>
      </c>
      <c r="I32">
        <v>2021</v>
      </c>
      <c r="J32">
        <v>2022</v>
      </c>
      <c r="K32">
        <v>2023</v>
      </c>
      <c r="L32">
        <v>2024</v>
      </c>
      <c r="M32">
        <v>2025</v>
      </c>
      <c r="N32">
        <v>2026</v>
      </c>
      <c r="O32">
        <v>2027</v>
      </c>
      <c r="P32">
        <v>2028</v>
      </c>
      <c r="Q32">
        <v>2029</v>
      </c>
      <c r="R32">
        <v>2030</v>
      </c>
      <c r="S32">
        <v>2031</v>
      </c>
      <c r="T32">
        <v>2032</v>
      </c>
      <c r="U32">
        <v>2033</v>
      </c>
      <c r="V32">
        <v>2034</v>
      </c>
      <c r="W32">
        <v>2035</v>
      </c>
      <c r="X32">
        <v>2036</v>
      </c>
      <c r="Y32">
        <v>2037</v>
      </c>
      <c r="Z32">
        <v>2038</v>
      </c>
      <c r="AA32">
        <v>2039</v>
      </c>
      <c r="AB32">
        <v>2040</v>
      </c>
      <c r="AC32">
        <v>2041</v>
      </c>
      <c r="AD32">
        <v>2042</v>
      </c>
      <c r="AE32">
        <v>2043</v>
      </c>
      <c r="AF32">
        <v>2044</v>
      </c>
      <c r="AG32">
        <v>2045</v>
      </c>
      <c r="AH32">
        <v>2046</v>
      </c>
      <c r="AI32">
        <v>2047</v>
      </c>
      <c r="AJ32">
        <v>2048</v>
      </c>
      <c r="AK32">
        <v>2049</v>
      </c>
      <c r="AL32">
        <v>2050</v>
      </c>
    </row>
    <row r="33" spans="2:38" x14ac:dyDescent="0.25">
      <c r="B33" t="s">
        <v>1130</v>
      </c>
      <c r="C33">
        <f>C12*C$4</f>
        <v>3.6406557293555612E-3</v>
      </c>
      <c r="D33">
        <f t="shared" ref="D33:F33" si="0">D12*D$4</f>
        <v>2.8254898586834633E-3</v>
      </c>
      <c r="E33">
        <f t="shared" si="0"/>
        <v>3.4053569510170368E-3</v>
      </c>
      <c r="F33">
        <f t="shared" si="0"/>
        <v>3.0473211555398193E-3</v>
      </c>
      <c r="G33">
        <f t="shared" ref="G33:AL33" si="1">G12*G$4</f>
        <v>3.4251010366602355E-3</v>
      </c>
      <c r="H33">
        <f t="shared" si="1"/>
        <v>3.325769279481746E-3</v>
      </c>
      <c r="I33">
        <f t="shared" si="1"/>
        <v>3.2728986564567368E-3</v>
      </c>
      <c r="J33">
        <f t="shared" si="1"/>
        <v>3.2985680875587528E-3</v>
      </c>
      <c r="K33">
        <f t="shared" si="1"/>
        <v>3.172631898712008E-3</v>
      </c>
      <c r="L33">
        <f t="shared" si="1"/>
        <v>3.1517481696028355E-3</v>
      </c>
      <c r="M33">
        <f t="shared" si="1"/>
        <v>3.1433505961792115E-3</v>
      </c>
      <c r="N33">
        <f t="shared" si="1"/>
        <v>3.1644401791688982E-3</v>
      </c>
      <c r="O33">
        <f t="shared" si="1"/>
        <v>3.1507788884845428E-3</v>
      </c>
      <c r="P33">
        <f t="shared" si="1"/>
        <v>3.1342251942465273E-3</v>
      </c>
      <c r="Q33">
        <f t="shared" si="1"/>
        <v>3.1871407281278074E-3</v>
      </c>
      <c r="R33">
        <f t="shared" si="1"/>
        <v>3.2171487621786873E-3</v>
      </c>
      <c r="S33">
        <f t="shared" si="1"/>
        <v>3.2271646860270726E-3</v>
      </c>
      <c r="T33">
        <f t="shared" si="1"/>
        <v>3.2518015592133279E-3</v>
      </c>
      <c r="U33">
        <f t="shared" si="1"/>
        <v>3.2111744809752013E-3</v>
      </c>
      <c r="V33">
        <f t="shared" si="1"/>
        <v>3.2642335334469156E-3</v>
      </c>
      <c r="W33">
        <f t="shared" si="1"/>
        <v>3.253203808177139E-3</v>
      </c>
      <c r="X33">
        <f t="shared" si="1"/>
        <v>3.3230485770047598E-3</v>
      </c>
      <c r="Y33">
        <f t="shared" si="1"/>
        <v>3.2570638710698514E-3</v>
      </c>
      <c r="Z33">
        <f t="shared" si="1"/>
        <v>3.26419189875387E-3</v>
      </c>
      <c r="AA33">
        <f t="shared" si="1"/>
        <v>3.2961672328896243E-3</v>
      </c>
      <c r="AB33">
        <f t="shared" si="1"/>
        <v>3.2727079457377213E-3</v>
      </c>
      <c r="AC33">
        <f t="shared" si="1"/>
        <v>3.2683644778191364E-3</v>
      </c>
      <c r="AD33">
        <f t="shared" si="1"/>
        <v>3.2546143439209883E-3</v>
      </c>
      <c r="AE33">
        <f t="shared" si="1"/>
        <v>3.2550364819622915E-3</v>
      </c>
      <c r="AF33">
        <f t="shared" si="1"/>
        <v>3.2541729805161375E-3</v>
      </c>
      <c r="AG33">
        <f t="shared" si="1"/>
        <v>3.2551749591220643E-3</v>
      </c>
      <c r="AH33">
        <f t="shared" si="1"/>
        <v>3.2539233248781488E-3</v>
      </c>
      <c r="AI33">
        <f t="shared" si="1"/>
        <v>3.2515227520096101E-3</v>
      </c>
      <c r="AJ33">
        <f t="shared" si="1"/>
        <v>3.2133385442047811E-3</v>
      </c>
      <c r="AK33">
        <f t="shared" si="1"/>
        <v>3.2349056741034997E-3</v>
      </c>
      <c r="AL33">
        <f t="shared" si="1"/>
        <v>3.2650814047856741E-3</v>
      </c>
    </row>
    <row r="34" spans="2:38" x14ac:dyDescent="0.25">
      <c r="B34" t="s">
        <v>1131</v>
      </c>
      <c r="C34">
        <f t="shared" ref="C34:E38" si="2">C13*C$4</f>
        <v>2.176097625562607E-2</v>
      </c>
      <c r="D34">
        <f t="shared" si="2"/>
        <v>1.7179735246718311E-2</v>
      </c>
      <c r="E34">
        <f t="shared" si="2"/>
        <v>2.0139039202046148E-2</v>
      </c>
      <c r="F34">
        <f t="shared" ref="F34:AM34" si="3">F13*F$4</f>
        <v>1.8121220548134684E-2</v>
      </c>
      <c r="G34">
        <f t="shared" si="3"/>
        <v>2.0236506122296515E-2</v>
      </c>
      <c r="H34">
        <f t="shared" si="3"/>
        <v>1.9721556725377957E-2</v>
      </c>
      <c r="I34">
        <f t="shared" si="3"/>
        <v>1.9651391677703765E-2</v>
      </c>
      <c r="J34">
        <f t="shared" si="3"/>
        <v>1.9642111704599553E-2</v>
      </c>
      <c r="K34">
        <f t="shared" si="3"/>
        <v>1.8939824864428387E-2</v>
      </c>
      <c r="L34">
        <f t="shared" si="3"/>
        <v>1.8841554265202735E-2</v>
      </c>
      <c r="M34">
        <f t="shared" si="3"/>
        <v>1.8789985871219581E-2</v>
      </c>
      <c r="N34">
        <f t="shared" si="3"/>
        <v>1.8875006675195993E-2</v>
      </c>
      <c r="O34">
        <f t="shared" si="3"/>
        <v>1.8818946447072167E-2</v>
      </c>
      <c r="P34">
        <f t="shared" si="3"/>
        <v>1.8734379724765059E-2</v>
      </c>
      <c r="Q34">
        <f t="shared" si="3"/>
        <v>1.9025235354953665E-2</v>
      </c>
      <c r="R34">
        <f t="shared" si="3"/>
        <v>1.9191219092106308E-2</v>
      </c>
      <c r="S34">
        <f t="shared" si="3"/>
        <v>1.9307344593815886E-2</v>
      </c>
      <c r="T34">
        <f t="shared" si="3"/>
        <v>1.9488224619827195E-2</v>
      </c>
      <c r="U34">
        <f t="shared" si="3"/>
        <v>1.9194098338499589E-2</v>
      </c>
      <c r="V34">
        <f t="shared" si="3"/>
        <v>1.9480891658590172E-2</v>
      </c>
      <c r="W34">
        <f t="shared" si="3"/>
        <v>1.9426780931340773E-2</v>
      </c>
      <c r="X34">
        <f t="shared" si="3"/>
        <v>1.9806731954909527E-2</v>
      </c>
      <c r="Y34">
        <f t="shared" si="3"/>
        <v>1.9458586316968292E-2</v>
      </c>
      <c r="Z34">
        <f t="shared" si="3"/>
        <v>1.9492870281558643E-2</v>
      </c>
      <c r="AA34">
        <f t="shared" si="3"/>
        <v>1.9663199857205466E-2</v>
      </c>
      <c r="AB34">
        <f t="shared" si="3"/>
        <v>1.9538724244256078E-2</v>
      </c>
      <c r="AC34">
        <f t="shared" si="3"/>
        <v>1.9517361454179424E-2</v>
      </c>
      <c r="AD34">
        <f t="shared" si="3"/>
        <v>1.9442709738821992E-2</v>
      </c>
      <c r="AE34">
        <f t="shared" si="3"/>
        <v>1.9442009294416293E-2</v>
      </c>
      <c r="AF34">
        <f t="shared" si="3"/>
        <v>1.9435977748133413E-2</v>
      </c>
      <c r="AG34">
        <f t="shared" si="3"/>
        <v>1.9441447594987945E-2</v>
      </c>
      <c r="AH34">
        <f t="shared" si="3"/>
        <v>1.9433286338927287E-2</v>
      </c>
      <c r="AI34">
        <f t="shared" si="3"/>
        <v>1.9417232380436803E-2</v>
      </c>
      <c r="AJ34">
        <f t="shared" si="3"/>
        <v>1.9208789521953373E-2</v>
      </c>
      <c r="AK34">
        <f t="shared" si="3"/>
        <v>1.9320725471549605E-2</v>
      </c>
      <c r="AL34">
        <f t="shared" si="3"/>
        <v>1.9481867954078698E-2</v>
      </c>
    </row>
    <row r="35" spans="2:38" x14ac:dyDescent="0.25">
      <c r="B35" t="s">
        <v>1132</v>
      </c>
      <c r="C35">
        <f t="shared" si="2"/>
        <v>0.11061964730638256</v>
      </c>
      <c r="D35">
        <f t="shared" si="2"/>
        <v>9.052461063648351E-2</v>
      </c>
      <c r="E35">
        <f t="shared" si="2"/>
        <v>0.10216334632115807</v>
      </c>
      <c r="F35">
        <f t="shared" ref="F35:AM35" si="4">F14*F$4</f>
        <v>9.3544722273401312E-2</v>
      </c>
      <c r="G35">
        <f t="shared" si="4"/>
        <v>0.10247468023497952</v>
      </c>
      <c r="H35">
        <f t="shared" si="4"/>
        <v>9.9236624680160063E-2</v>
      </c>
      <c r="I35">
        <f t="shared" si="4"/>
        <v>9.9695164314807946E-2</v>
      </c>
      <c r="J35">
        <f t="shared" si="4"/>
        <v>9.9331686335256436E-2</v>
      </c>
      <c r="K35">
        <f t="shared" si="4"/>
        <v>9.6628199212010546E-2</v>
      </c>
      <c r="L35">
        <f t="shared" si="4"/>
        <v>9.6318637002214505E-2</v>
      </c>
      <c r="M35">
        <f t="shared" si="4"/>
        <v>9.5132697113476564E-2</v>
      </c>
      <c r="N35">
        <f t="shared" si="4"/>
        <v>9.6038207111919668E-2</v>
      </c>
      <c r="O35">
        <f t="shared" si="4"/>
        <v>9.5960173734379497E-2</v>
      </c>
      <c r="P35">
        <f t="shared" si="4"/>
        <v>9.5702689736970492E-2</v>
      </c>
      <c r="Q35">
        <f t="shared" si="4"/>
        <v>9.6895357798047213E-2</v>
      </c>
      <c r="R35">
        <f t="shared" si="4"/>
        <v>9.7552223334692767E-2</v>
      </c>
      <c r="S35">
        <f t="shared" si="4"/>
        <v>9.8138608482040826E-2</v>
      </c>
      <c r="T35">
        <f t="shared" si="4"/>
        <v>9.9066136155036996E-2</v>
      </c>
      <c r="U35">
        <f t="shared" si="4"/>
        <v>9.7961076921867382E-2</v>
      </c>
      <c r="V35">
        <f t="shared" si="4"/>
        <v>9.9188687898169564E-2</v>
      </c>
      <c r="W35">
        <f t="shared" si="4"/>
        <v>9.9020542438147147E-2</v>
      </c>
      <c r="X35">
        <f t="shared" si="4"/>
        <v>0.10064156577175846</v>
      </c>
      <c r="Y35">
        <f t="shared" si="4"/>
        <v>9.9251356891189954E-2</v>
      </c>
      <c r="Z35">
        <f t="shared" si="4"/>
        <v>9.9388129045752657E-2</v>
      </c>
      <c r="AA35">
        <f t="shared" si="4"/>
        <v>0.10004077314955681</v>
      </c>
      <c r="AB35">
        <f t="shared" si="4"/>
        <v>9.951980638041949E-2</v>
      </c>
      <c r="AC35">
        <f t="shared" si="4"/>
        <v>9.9439813011927655E-2</v>
      </c>
      <c r="AD35">
        <f t="shared" si="4"/>
        <v>9.9137644167177547E-2</v>
      </c>
      <c r="AE35">
        <f t="shared" si="4"/>
        <v>9.9111535825185726E-2</v>
      </c>
      <c r="AF35">
        <f t="shared" si="4"/>
        <v>9.9065542788288358E-2</v>
      </c>
      <c r="AG35">
        <f t="shared" si="4"/>
        <v>9.9090538158075545E-2</v>
      </c>
      <c r="AH35">
        <f t="shared" si="4"/>
        <v>9.9030892355853675E-2</v>
      </c>
      <c r="AI35">
        <f t="shared" si="4"/>
        <v>9.8895733729519944E-2</v>
      </c>
      <c r="AJ35">
        <f t="shared" si="4"/>
        <v>9.7977037562539532E-2</v>
      </c>
      <c r="AK35">
        <f t="shared" si="4"/>
        <v>9.8412836809591148E-2</v>
      </c>
      <c r="AL35">
        <f t="shared" si="4"/>
        <v>9.9061628658886611E-2</v>
      </c>
    </row>
    <row r="36" spans="2:38" x14ac:dyDescent="0.25">
      <c r="B36" t="s">
        <v>1133</v>
      </c>
      <c r="C36">
        <f t="shared" si="2"/>
        <v>0.3049941954992712</v>
      </c>
      <c r="D36">
        <f t="shared" si="2"/>
        <v>0.29025995817834221</v>
      </c>
      <c r="E36">
        <f t="shared" si="2"/>
        <v>0.27006085321505185</v>
      </c>
      <c r="F36">
        <f t="shared" ref="F36:AM36" si="5">F15*F$4</f>
        <v>0.26320204822054977</v>
      </c>
      <c r="G36">
        <f t="shared" si="5"/>
        <v>0.25662707538109825</v>
      </c>
      <c r="H36">
        <f t="shared" si="5"/>
        <v>0.2628930025808332</v>
      </c>
      <c r="I36">
        <f t="shared" si="5"/>
        <v>0.262556881442018</v>
      </c>
      <c r="J36">
        <f t="shared" si="5"/>
        <v>0.26438356957725129</v>
      </c>
      <c r="K36">
        <f t="shared" si="5"/>
        <v>0.26460000408702522</v>
      </c>
      <c r="L36">
        <f t="shared" si="5"/>
        <v>0.26283581747557916</v>
      </c>
      <c r="M36">
        <f t="shared" si="5"/>
        <v>0.2629812963970749</v>
      </c>
      <c r="N36">
        <f t="shared" si="5"/>
        <v>0.26146626794215372</v>
      </c>
      <c r="O36">
        <f t="shared" si="5"/>
        <v>0.26377363984266305</v>
      </c>
      <c r="P36">
        <f t="shared" si="5"/>
        <v>0.26471327965989883</v>
      </c>
      <c r="Q36">
        <f t="shared" si="5"/>
        <v>0.26486644208241023</v>
      </c>
      <c r="R36">
        <f t="shared" si="5"/>
        <v>0.26498599532429795</v>
      </c>
      <c r="S36">
        <f t="shared" si="5"/>
        <v>0.26669120210029318</v>
      </c>
      <c r="T36">
        <f t="shared" si="5"/>
        <v>0.26896856399109187</v>
      </c>
      <c r="U36">
        <f t="shared" si="5"/>
        <v>0.27052465346221694</v>
      </c>
      <c r="V36">
        <f t="shared" si="5"/>
        <v>0.27049140798390142</v>
      </c>
      <c r="W36">
        <f t="shared" si="5"/>
        <v>0.27136438621565245</v>
      </c>
      <c r="X36">
        <f t="shared" si="5"/>
        <v>0.27171131074911481</v>
      </c>
      <c r="Y36">
        <f t="shared" si="5"/>
        <v>0.2729792742262328</v>
      </c>
      <c r="Z36">
        <f t="shared" si="5"/>
        <v>0.2725613916836947</v>
      </c>
      <c r="AA36">
        <f t="shared" si="5"/>
        <v>0.27200516369298366</v>
      </c>
      <c r="AB36">
        <f t="shared" si="5"/>
        <v>0.27233110475702854</v>
      </c>
      <c r="AC36">
        <f t="shared" si="5"/>
        <v>0.27260420802396329</v>
      </c>
      <c r="AD36">
        <f t="shared" si="5"/>
        <v>0.27264966879701319</v>
      </c>
      <c r="AE36">
        <f t="shared" si="5"/>
        <v>0.27224655585822449</v>
      </c>
      <c r="AF36">
        <f t="shared" si="5"/>
        <v>0.27199680577900265</v>
      </c>
      <c r="AG36">
        <f t="shared" si="5"/>
        <v>0.27203680103864003</v>
      </c>
      <c r="AH36">
        <f t="shared" si="5"/>
        <v>0.27176600539336643</v>
      </c>
      <c r="AI36">
        <f t="shared" si="5"/>
        <v>0.27112553365455394</v>
      </c>
      <c r="AJ36">
        <f t="shared" si="5"/>
        <v>0.27083224477453127</v>
      </c>
      <c r="AK36">
        <f t="shared" si="5"/>
        <v>0.27010662593810725</v>
      </c>
      <c r="AL36">
        <f t="shared" si="5"/>
        <v>0.26972554015498418</v>
      </c>
    </row>
    <row r="37" spans="2:38" x14ac:dyDescent="0.25">
      <c r="B37" t="s">
        <v>1134</v>
      </c>
      <c r="C37">
        <f t="shared" si="2"/>
        <v>4.6019681576745894E-2</v>
      </c>
      <c r="D37">
        <f t="shared" si="2"/>
        <v>4.7033871018128365E-2</v>
      </c>
      <c r="E37">
        <f t="shared" si="2"/>
        <v>3.9826282018396622E-2</v>
      </c>
      <c r="F37">
        <f t="shared" ref="F37:AM37" si="6">F16*F$4</f>
        <v>4.0207754588443945E-2</v>
      </c>
      <c r="G37">
        <f t="shared" si="6"/>
        <v>3.6986860432252966E-2</v>
      </c>
      <c r="H37">
        <f t="shared" si="6"/>
        <v>3.8411833789371595E-2</v>
      </c>
      <c r="I37">
        <f t="shared" si="6"/>
        <v>3.8473356548303361E-2</v>
      </c>
      <c r="J37">
        <f t="shared" si="6"/>
        <v>3.8691264707388665E-2</v>
      </c>
      <c r="K37">
        <f t="shared" si="6"/>
        <v>3.9542473417565102E-2</v>
      </c>
      <c r="L37">
        <f t="shared" si="6"/>
        <v>3.95413917712081E-2</v>
      </c>
      <c r="M37">
        <f t="shared" si="6"/>
        <v>3.865281109626633E-2</v>
      </c>
      <c r="N37">
        <f t="shared" si="6"/>
        <v>3.9323395945644692E-2</v>
      </c>
      <c r="O37">
        <f t="shared" si="6"/>
        <v>3.9857878388242743E-2</v>
      </c>
      <c r="P37">
        <f t="shared" si="6"/>
        <v>4.015973503909568E-2</v>
      </c>
      <c r="Q37">
        <f t="shared" si="6"/>
        <v>3.9928491238397999E-2</v>
      </c>
      <c r="R37">
        <f t="shared" si="6"/>
        <v>3.9793268070264814E-2</v>
      </c>
      <c r="S37">
        <f t="shared" si="6"/>
        <v>4.0056593642391447E-2</v>
      </c>
      <c r="T37">
        <f t="shared" si="6"/>
        <v>4.0391511287580534E-2</v>
      </c>
      <c r="U37">
        <f t="shared" si="6"/>
        <v>4.0986618180073847E-2</v>
      </c>
      <c r="V37">
        <f t="shared" si="6"/>
        <v>4.0732001666546849E-2</v>
      </c>
      <c r="W37">
        <f t="shared" si="6"/>
        <v>4.0966159528589494E-2</v>
      </c>
      <c r="X37">
        <f t="shared" si="6"/>
        <v>4.0712499107023327E-2</v>
      </c>
      <c r="Y37">
        <f t="shared" si="6"/>
        <v>4.128467637466867E-2</v>
      </c>
      <c r="Z37">
        <f t="shared" si="6"/>
        <v>4.1171883909134482E-2</v>
      </c>
      <c r="AA37">
        <f t="shared" si="6"/>
        <v>4.0897357543703314E-2</v>
      </c>
      <c r="AB37">
        <f t="shared" si="6"/>
        <v>4.1072237128409621E-2</v>
      </c>
      <c r="AC37">
        <f t="shared" si="6"/>
        <v>4.1146575850516856E-2</v>
      </c>
      <c r="AD37">
        <f t="shared" si="6"/>
        <v>4.1224568273376699E-2</v>
      </c>
      <c r="AE37">
        <f t="shared" si="6"/>
        <v>4.1139207212762992E-2</v>
      </c>
      <c r="AF37">
        <f t="shared" si="6"/>
        <v>4.1091208717936978E-2</v>
      </c>
      <c r="AG37">
        <f t="shared" si="6"/>
        <v>4.1094312310507308E-2</v>
      </c>
      <c r="AH37">
        <f t="shared" si="6"/>
        <v>4.1041456641035874E-2</v>
      </c>
      <c r="AI37">
        <f t="shared" si="6"/>
        <v>4.0912060036866787E-2</v>
      </c>
      <c r="AJ37">
        <f t="shared" si="6"/>
        <v>4.1027701139799574E-2</v>
      </c>
      <c r="AK37">
        <f t="shared" si="6"/>
        <v>4.0775434105079188E-2</v>
      </c>
      <c r="AL37">
        <f t="shared" si="6"/>
        <v>4.0551388026333957E-2</v>
      </c>
    </row>
    <row r="38" spans="2:38" x14ac:dyDescent="0.25">
      <c r="B38" t="s">
        <v>1135</v>
      </c>
      <c r="C38">
        <f t="shared" si="2"/>
        <v>4.510273308874959E-3</v>
      </c>
      <c r="D38">
        <f t="shared" si="2"/>
        <v>4.1144489435843657E-3</v>
      </c>
      <c r="E38">
        <f t="shared" si="2"/>
        <v>4.0368352392667183E-3</v>
      </c>
      <c r="F38">
        <f t="shared" ref="F38:AM38" si="7">F17*F$4</f>
        <v>3.8879968359303778E-3</v>
      </c>
      <c r="G38">
        <f t="shared" si="7"/>
        <v>3.919273384062799E-3</v>
      </c>
      <c r="H38">
        <f t="shared" si="7"/>
        <v>3.9325032072747039E-3</v>
      </c>
      <c r="I38">
        <f t="shared" si="7"/>
        <v>3.9537631755940479E-3</v>
      </c>
      <c r="J38">
        <f t="shared" si="7"/>
        <v>3.9503062145568061E-3</v>
      </c>
      <c r="K38">
        <f t="shared" si="7"/>
        <v>3.9383239150785898E-3</v>
      </c>
      <c r="L38">
        <f t="shared" si="7"/>
        <v>3.8905167653212613E-3</v>
      </c>
      <c r="M38">
        <f t="shared" si="7"/>
        <v>3.8739007743288827E-3</v>
      </c>
      <c r="N38">
        <f t="shared" si="7"/>
        <v>3.8781782887144863E-3</v>
      </c>
      <c r="O38">
        <f t="shared" si="7"/>
        <v>3.9033493717104189E-3</v>
      </c>
      <c r="P38">
        <f t="shared" si="7"/>
        <v>3.912979643408648E-3</v>
      </c>
      <c r="Q38">
        <f t="shared" si="7"/>
        <v>3.9256022248295762E-3</v>
      </c>
      <c r="R38">
        <f t="shared" si="7"/>
        <v>3.9327489645335952E-3</v>
      </c>
      <c r="S38">
        <f t="shared" si="7"/>
        <v>3.9577129298004159E-3</v>
      </c>
      <c r="T38">
        <f t="shared" si="7"/>
        <v>3.9924372796998862E-3</v>
      </c>
      <c r="U38">
        <f t="shared" si="7"/>
        <v>4.0003621684657712E-3</v>
      </c>
      <c r="V38">
        <f t="shared" si="7"/>
        <v>4.0114203646415434E-3</v>
      </c>
      <c r="W38">
        <f t="shared" si="7"/>
        <v>4.0200122096957572E-3</v>
      </c>
      <c r="X38">
        <f t="shared" si="7"/>
        <v>4.038807311593679E-3</v>
      </c>
      <c r="Y38">
        <f t="shared" si="7"/>
        <v>4.0406418018436949E-3</v>
      </c>
      <c r="Z38">
        <f t="shared" si="7"/>
        <v>4.0371941247276319E-3</v>
      </c>
      <c r="AA38">
        <f t="shared" si="7"/>
        <v>4.0367877202527333E-3</v>
      </c>
      <c r="AB38">
        <f t="shared" si="7"/>
        <v>4.0355596474834403E-3</v>
      </c>
      <c r="AC38">
        <f t="shared" si="7"/>
        <v>4.0380154575599151E-3</v>
      </c>
      <c r="AD38">
        <f t="shared" si="7"/>
        <v>4.0357817676806634E-3</v>
      </c>
      <c r="AE38">
        <f t="shared" si="7"/>
        <v>4.030923409393327E-3</v>
      </c>
      <c r="AF38">
        <f t="shared" si="7"/>
        <v>4.0275211085557252E-3</v>
      </c>
      <c r="AG38">
        <f t="shared" si="7"/>
        <v>4.0282695745626771E-3</v>
      </c>
      <c r="AH38">
        <f t="shared" si="7"/>
        <v>4.0245435585626469E-3</v>
      </c>
      <c r="AI38">
        <f t="shared" si="7"/>
        <v>4.0157698706231515E-3</v>
      </c>
      <c r="AJ38">
        <f t="shared" si="7"/>
        <v>4.0038688620371741E-3</v>
      </c>
      <c r="AK38">
        <f t="shared" si="7"/>
        <v>3.9996177691801783E-3</v>
      </c>
      <c r="AL38">
        <f t="shared" si="7"/>
        <v>4.0011913894481155E-3</v>
      </c>
    </row>
    <row r="39" spans="2:38" x14ac:dyDescent="0.25">
      <c r="B39" t="s">
        <v>1129</v>
      </c>
      <c r="C39">
        <f>C20*C$5</f>
        <v>2.4435015309415782E-2</v>
      </c>
      <c r="D39">
        <f t="shared" ref="D39:F39" si="8">D20*D$5</f>
        <v>2.8281342488776434E-2</v>
      </c>
      <c r="E39">
        <f t="shared" si="8"/>
        <v>2.6127353435667095E-2</v>
      </c>
      <c r="F39">
        <f t="shared" si="8"/>
        <v>2.7780400005158558E-2</v>
      </c>
      <c r="G39">
        <f t="shared" ref="G39:AL39" si="9">G20*G$5</f>
        <v>2.5926855514902137E-2</v>
      </c>
      <c r="H39">
        <f t="shared" si="9"/>
        <v>2.6349615361530774E-2</v>
      </c>
      <c r="I39">
        <f t="shared" si="9"/>
        <v>2.6424128671470863E-2</v>
      </c>
      <c r="J39">
        <f t="shared" si="9"/>
        <v>2.6691746293964588E-2</v>
      </c>
      <c r="K39">
        <f t="shared" si="9"/>
        <v>2.7141352780920155E-2</v>
      </c>
      <c r="L39">
        <f t="shared" si="9"/>
        <v>2.7023379456646499E-2</v>
      </c>
      <c r="M39">
        <f t="shared" si="9"/>
        <v>2.7303206728738476E-2</v>
      </c>
      <c r="N39">
        <f t="shared" si="9"/>
        <v>2.7535802414899183E-2</v>
      </c>
      <c r="O39">
        <f t="shared" si="9"/>
        <v>2.7549426922430009E-2</v>
      </c>
      <c r="P39">
        <f t="shared" si="9"/>
        <v>2.760564152844305E-2</v>
      </c>
      <c r="Q39">
        <f t="shared" si="9"/>
        <v>2.7349026073105909E-2</v>
      </c>
      <c r="R39">
        <f t="shared" si="9"/>
        <v>2.7215418245618635E-2</v>
      </c>
      <c r="S39">
        <f t="shared" si="9"/>
        <v>2.7096306391373635E-2</v>
      </c>
      <c r="T39">
        <f t="shared" si="9"/>
        <v>2.6900906805795204E-2</v>
      </c>
      <c r="U39">
        <f t="shared" si="9"/>
        <v>2.7118911284930776E-2</v>
      </c>
      <c r="V39">
        <f t="shared" si="9"/>
        <v>2.6869849141592534E-2</v>
      </c>
      <c r="W39">
        <f t="shared" si="9"/>
        <v>2.6900489564346038E-2</v>
      </c>
      <c r="X39">
        <f t="shared" si="9"/>
        <v>2.657223536736273E-2</v>
      </c>
      <c r="Y39">
        <f t="shared" si="9"/>
        <v>2.6847799709301196E-2</v>
      </c>
      <c r="Z39">
        <f t="shared" si="9"/>
        <v>2.6823211281752787E-2</v>
      </c>
      <c r="AA39">
        <f t="shared" si="9"/>
        <v>2.6688637606371652E-2</v>
      </c>
      <c r="AB39">
        <f t="shared" si="9"/>
        <v>2.6801742998414511E-2</v>
      </c>
      <c r="AC39">
        <f t="shared" si="9"/>
        <v>2.6811354641593885E-2</v>
      </c>
      <c r="AD39">
        <f t="shared" si="9"/>
        <v>2.6874121128917294E-2</v>
      </c>
      <c r="AE39">
        <f t="shared" si="9"/>
        <v>2.6881239022201013E-2</v>
      </c>
      <c r="AF39">
        <f t="shared" si="9"/>
        <v>2.6896765777143252E-2</v>
      </c>
      <c r="AG39">
        <f t="shared" si="9"/>
        <v>2.6888980202553311E-2</v>
      </c>
      <c r="AH39">
        <f t="shared" si="9"/>
        <v>2.6902489608894953E-2</v>
      </c>
      <c r="AI39">
        <f t="shared" si="9"/>
        <v>2.6936202550001877E-2</v>
      </c>
      <c r="AJ39">
        <f t="shared" si="9"/>
        <v>2.7125825042897404E-2</v>
      </c>
      <c r="AK39">
        <f t="shared" si="9"/>
        <v>2.7036973699118835E-2</v>
      </c>
      <c r="AL39">
        <f t="shared" si="9"/>
        <v>2.6903491622896375E-2</v>
      </c>
    </row>
    <row r="40" spans="2:38" x14ac:dyDescent="0.25">
      <c r="B40" t="s">
        <v>1136</v>
      </c>
      <c r="C40">
        <f t="shared" ref="C40:E44" si="10">C21*C$5</f>
        <v>0.1140727917977649</v>
      </c>
      <c r="D40">
        <f t="shared" si="10"/>
        <v>0.12162569499617938</v>
      </c>
      <c r="E40">
        <f t="shared" si="10"/>
        <v>0.12518567319109422</v>
      </c>
      <c r="F40">
        <f t="shared" ref="F40:AM40" si="11">F21*F$5</f>
        <v>0.12872371400608065</v>
      </c>
      <c r="G40">
        <f t="shared" si="11"/>
        <v>0.12892768486111017</v>
      </c>
      <c r="H40">
        <f t="shared" si="11"/>
        <v>0.12763024311179599</v>
      </c>
      <c r="I40">
        <f t="shared" si="11"/>
        <v>0.12734809874283842</v>
      </c>
      <c r="J40">
        <f t="shared" si="11"/>
        <v>0.12734411735027037</v>
      </c>
      <c r="K40">
        <f t="shared" si="11"/>
        <v>0.1280240100356943</v>
      </c>
      <c r="L40">
        <f t="shared" si="11"/>
        <v>0.12818708702402609</v>
      </c>
      <c r="M40">
        <f t="shared" si="11"/>
        <v>0.1290585770121383</v>
      </c>
      <c r="N40">
        <f t="shared" si="11"/>
        <v>0.12923300497646989</v>
      </c>
      <c r="O40">
        <f t="shared" si="11"/>
        <v>0.12858718629444746</v>
      </c>
      <c r="P40">
        <f t="shared" si="11"/>
        <v>0.12831276588149376</v>
      </c>
      <c r="Q40">
        <f t="shared" si="11"/>
        <v>0.12805756622633263</v>
      </c>
      <c r="R40">
        <f t="shared" si="11"/>
        <v>0.12795765947121368</v>
      </c>
      <c r="S40">
        <f t="shared" si="11"/>
        <v>0.12736281210813383</v>
      </c>
      <c r="T40">
        <f t="shared" si="11"/>
        <v>0.12648675833958853</v>
      </c>
      <c r="U40">
        <f t="shared" si="11"/>
        <v>0.12622409564246903</v>
      </c>
      <c r="V40">
        <f t="shared" si="11"/>
        <v>0.12597311104862605</v>
      </c>
      <c r="W40">
        <f t="shared" si="11"/>
        <v>0.12574954817751535</v>
      </c>
      <c r="X40">
        <f t="shared" si="11"/>
        <v>0.12533726590622585</v>
      </c>
      <c r="Y40">
        <f t="shared" si="11"/>
        <v>0.1252547097759526</v>
      </c>
      <c r="Z40">
        <f t="shared" si="11"/>
        <v>0.1253343990492867</v>
      </c>
      <c r="AA40">
        <f t="shared" si="11"/>
        <v>0.12538420812719861</v>
      </c>
      <c r="AB40">
        <f t="shared" si="11"/>
        <v>0.12542677252742765</v>
      </c>
      <c r="AC40">
        <f t="shared" si="11"/>
        <v>0.12536384050008056</v>
      </c>
      <c r="AD40">
        <f t="shared" si="11"/>
        <v>0.12540266556251337</v>
      </c>
      <c r="AE40">
        <f t="shared" si="11"/>
        <v>0.12552360082229569</v>
      </c>
      <c r="AF40">
        <f t="shared" si="11"/>
        <v>0.12561971669386457</v>
      </c>
      <c r="AG40">
        <f t="shared" si="11"/>
        <v>0.1255981934196401</v>
      </c>
      <c r="AH40">
        <f t="shared" si="11"/>
        <v>0.12569783618776154</v>
      </c>
      <c r="AI40">
        <f t="shared" si="11"/>
        <v>0.12594425472013238</v>
      </c>
      <c r="AJ40">
        <f t="shared" si="11"/>
        <v>0.12623041691777848</v>
      </c>
      <c r="AK40">
        <f t="shared" si="11"/>
        <v>0.12634391762153288</v>
      </c>
      <c r="AL40">
        <f t="shared" si="11"/>
        <v>0.12632983734191183</v>
      </c>
    </row>
    <row r="41" spans="2:38" x14ac:dyDescent="0.25">
      <c r="B41" t="s">
        <v>1137</v>
      </c>
      <c r="C41">
        <f t="shared" si="10"/>
        <v>6.702885546537557E-3</v>
      </c>
      <c r="D41">
        <f t="shared" si="10"/>
        <v>6.3283063891751458E-3</v>
      </c>
      <c r="E41">
        <f t="shared" si="10"/>
        <v>7.6494241395781036E-3</v>
      </c>
      <c r="F41">
        <f t="shared" ref="F41:AM41" si="12">F22*F$5</f>
        <v>7.5032320788568224E-3</v>
      </c>
      <c r="G41">
        <f t="shared" si="12"/>
        <v>8.1434288640312835E-3</v>
      </c>
      <c r="H41">
        <f t="shared" si="12"/>
        <v>7.7336321797131452E-3</v>
      </c>
      <c r="I41">
        <f t="shared" si="12"/>
        <v>7.4214467406541942E-3</v>
      </c>
      <c r="J41">
        <f t="shared" si="12"/>
        <v>7.4497153517764942E-3</v>
      </c>
      <c r="K41">
        <f t="shared" si="12"/>
        <v>7.3588047984861089E-3</v>
      </c>
      <c r="L41">
        <f t="shared" si="12"/>
        <v>7.2992704015897901E-3</v>
      </c>
      <c r="M41">
        <f t="shared" si="12"/>
        <v>7.4832848959853066E-3</v>
      </c>
      <c r="N41">
        <f t="shared" si="12"/>
        <v>7.6959803046861694E-3</v>
      </c>
      <c r="O41">
        <f t="shared" si="12"/>
        <v>7.6045548820781479E-3</v>
      </c>
      <c r="P41">
        <f t="shared" si="12"/>
        <v>7.5616257727867736E-3</v>
      </c>
      <c r="Q41">
        <f t="shared" si="12"/>
        <v>7.6119155677656066E-3</v>
      </c>
      <c r="R41">
        <f t="shared" si="12"/>
        <v>7.6349917690883562E-3</v>
      </c>
      <c r="S41">
        <f t="shared" si="12"/>
        <v>7.594069918224134E-3</v>
      </c>
      <c r="T41">
        <f t="shared" si="12"/>
        <v>7.549510937654394E-3</v>
      </c>
      <c r="U41">
        <f t="shared" si="12"/>
        <v>7.4416826421213524E-3</v>
      </c>
      <c r="V41">
        <f t="shared" si="12"/>
        <v>7.4986355883240822E-3</v>
      </c>
      <c r="W41">
        <f t="shared" si="12"/>
        <v>7.4579108175730578E-3</v>
      </c>
      <c r="X41">
        <f t="shared" si="12"/>
        <v>7.515721552958125E-3</v>
      </c>
      <c r="Y41">
        <f t="shared" si="12"/>
        <v>7.406442631722839E-3</v>
      </c>
      <c r="Z41">
        <f t="shared" si="12"/>
        <v>7.4288240779543475E-3</v>
      </c>
      <c r="AA41">
        <f t="shared" si="12"/>
        <v>7.477911496288828E-3</v>
      </c>
      <c r="AB41">
        <f t="shared" si="12"/>
        <v>7.4413705286944538E-3</v>
      </c>
      <c r="AC41">
        <f t="shared" si="12"/>
        <v>7.427325784116031E-3</v>
      </c>
      <c r="AD41">
        <f t="shared" si="12"/>
        <v>7.4130868037551971E-3</v>
      </c>
      <c r="AE41">
        <f t="shared" si="12"/>
        <v>7.4270584390308883E-3</v>
      </c>
      <c r="AF41">
        <f t="shared" si="12"/>
        <v>7.4339969165012811E-3</v>
      </c>
      <c r="AG41">
        <f t="shared" si="12"/>
        <v>7.4336832643142302E-3</v>
      </c>
      <c r="AH41">
        <f t="shared" si="12"/>
        <v>7.4364263988387609E-3</v>
      </c>
      <c r="AI41">
        <f t="shared" si="12"/>
        <v>7.4520916886812024E-3</v>
      </c>
      <c r="AJ41">
        <f t="shared" si="12"/>
        <v>7.4214401314674225E-3</v>
      </c>
      <c r="AK41">
        <f t="shared" si="12"/>
        <v>7.4684306088689291E-3</v>
      </c>
      <c r="AL41">
        <f t="shared" si="12"/>
        <v>7.511387218584218E-3</v>
      </c>
    </row>
    <row r="42" spans="2:38" x14ac:dyDescent="0.25">
      <c r="B42" t="s">
        <v>1138</v>
      </c>
      <c r="C42">
        <f t="shared" si="10"/>
        <v>3.754186087027217E-2</v>
      </c>
      <c r="D42">
        <f t="shared" si="10"/>
        <v>3.9231630295842285E-2</v>
      </c>
      <c r="E42">
        <f t="shared" si="10"/>
        <v>4.0976579061725166E-2</v>
      </c>
      <c r="F42">
        <f t="shared" ref="F42:AM42" si="13">F23*F$5</f>
        <v>4.1890547898316068E-2</v>
      </c>
      <c r="G42">
        <f t="shared" si="13"/>
        <v>4.1701810734058251E-2</v>
      </c>
      <c r="H42">
        <f t="shared" si="13"/>
        <v>4.0834781030159757E-2</v>
      </c>
      <c r="I42">
        <f t="shared" si="13"/>
        <v>4.0499375497957388E-2</v>
      </c>
      <c r="J42">
        <f t="shared" si="13"/>
        <v>4.0858577720018552E-2</v>
      </c>
      <c r="K42">
        <f t="shared" si="13"/>
        <v>4.0675107873083885E-2</v>
      </c>
      <c r="L42">
        <f t="shared" si="13"/>
        <v>4.0509103341798365E-2</v>
      </c>
      <c r="M42">
        <f t="shared" si="13"/>
        <v>4.1778138711974742E-2</v>
      </c>
      <c r="N42">
        <f t="shared" si="13"/>
        <v>4.2390442975186161E-2</v>
      </c>
      <c r="O42">
        <f t="shared" si="13"/>
        <v>4.2234072144469378E-2</v>
      </c>
      <c r="P42">
        <f t="shared" si="13"/>
        <v>4.2173159525626634E-2</v>
      </c>
      <c r="Q42">
        <f t="shared" si="13"/>
        <v>4.2115125525360349E-2</v>
      </c>
      <c r="R42">
        <f t="shared" si="13"/>
        <v>4.2104657731686937E-2</v>
      </c>
      <c r="S42">
        <f t="shared" si="13"/>
        <v>4.1910287643739816E-2</v>
      </c>
      <c r="T42">
        <f t="shared" si="13"/>
        <v>4.1622253180393726E-2</v>
      </c>
      <c r="U42">
        <f t="shared" si="13"/>
        <v>4.1513160257604098E-2</v>
      </c>
      <c r="V42">
        <f t="shared" si="13"/>
        <v>4.1440910664781644E-2</v>
      </c>
      <c r="W42">
        <f t="shared" si="13"/>
        <v>4.1360250307987137E-2</v>
      </c>
      <c r="X42">
        <f t="shared" si="13"/>
        <v>4.1237832161767088E-2</v>
      </c>
      <c r="Y42">
        <f t="shared" si="13"/>
        <v>4.1187020481881845E-2</v>
      </c>
      <c r="Z42">
        <f t="shared" si="13"/>
        <v>4.1212561731124329E-2</v>
      </c>
      <c r="AA42">
        <f t="shared" si="13"/>
        <v>4.123862393158443E-2</v>
      </c>
      <c r="AB42">
        <f t="shared" si="13"/>
        <v>4.1249465583252931E-2</v>
      </c>
      <c r="AC42">
        <f t="shared" si="13"/>
        <v>4.1225874234321766E-2</v>
      </c>
      <c r="AD42">
        <f t="shared" si="13"/>
        <v>4.123858859478266E-2</v>
      </c>
      <c r="AE42">
        <f t="shared" si="13"/>
        <v>4.1279563752357432E-2</v>
      </c>
      <c r="AF42">
        <f t="shared" si="13"/>
        <v>4.1312792816215041E-2</v>
      </c>
      <c r="AG42">
        <f t="shared" si="13"/>
        <v>4.1305226096116442E-2</v>
      </c>
      <c r="AH42">
        <f t="shared" si="13"/>
        <v>4.1339449546810146E-2</v>
      </c>
      <c r="AI42">
        <f t="shared" si="13"/>
        <v>4.1426624532466004E-2</v>
      </c>
      <c r="AJ42">
        <f t="shared" si="13"/>
        <v>4.1514383997338714E-2</v>
      </c>
      <c r="AK42">
        <f t="shared" si="13"/>
        <v>4.1558062090088589E-2</v>
      </c>
      <c r="AL42">
        <f t="shared" si="13"/>
        <v>4.1561758140519045E-2</v>
      </c>
    </row>
    <row r="43" spans="2:38" x14ac:dyDescent="0.25">
      <c r="B43" t="s">
        <v>1139</v>
      </c>
      <c r="C43">
        <f t="shared" si="10"/>
        <v>0.11562372571906483</v>
      </c>
      <c r="D43">
        <f t="shared" si="10"/>
        <v>0.12673861382599133</v>
      </c>
      <c r="E43">
        <f t="shared" si="10"/>
        <v>0.12750007241397984</v>
      </c>
      <c r="F43">
        <f t="shared" ref="F43:AM43" si="14">F24*F$5</f>
        <v>0.13216323338687783</v>
      </c>
      <c r="G43">
        <f t="shared" si="14"/>
        <v>0.13093162057182975</v>
      </c>
      <c r="H43">
        <f t="shared" si="14"/>
        <v>0.13060962272931775</v>
      </c>
      <c r="I43">
        <f t="shared" si="14"/>
        <v>0.13078776089400812</v>
      </c>
      <c r="J43">
        <f t="shared" si="14"/>
        <v>0.13005953656714581</v>
      </c>
      <c r="K43">
        <f t="shared" si="14"/>
        <v>0.13107767051214586</v>
      </c>
      <c r="L43">
        <f t="shared" si="14"/>
        <v>0.13179570913956801</v>
      </c>
      <c r="M43">
        <f t="shared" si="14"/>
        <v>0.13167308681920875</v>
      </c>
      <c r="N43">
        <f t="shared" si="14"/>
        <v>0.13145128440517329</v>
      </c>
      <c r="O43">
        <f t="shared" si="14"/>
        <v>0.13084884447491879</v>
      </c>
      <c r="P43">
        <f t="shared" si="14"/>
        <v>0.13072285099699896</v>
      </c>
      <c r="Q43">
        <f t="shared" si="14"/>
        <v>0.13026616064886545</v>
      </c>
      <c r="R43">
        <f t="shared" si="14"/>
        <v>0.12997873039395533</v>
      </c>
      <c r="S43">
        <f t="shared" si="14"/>
        <v>0.12935671156712844</v>
      </c>
      <c r="T43">
        <f t="shared" si="14"/>
        <v>0.12850512842469863</v>
      </c>
      <c r="U43">
        <f t="shared" si="14"/>
        <v>0.1285035150744939</v>
      </c>
      <c r="V43">
        <f t="shared" si="14"/>
        <v>0.12811930510702954</v>
      </c>
      <c r="W43">
        <f t="shared" si="14"/>
        <v>0.12796291327873591</v>
      </c>
      <c r="X43">
        <f t="shared" si="14"/>
        <v>0.12734172103722438</v>
      </c>
      <c r="Y43">
        <f t="shared" si="14"/>
        <v>0.12748166724656995</v>
      </c>
      <c r="Z43">
        <f t="shared" si="14"/>
        <v>0.12754965017576711</v>
      </c>
      <c r="AA43">
        <f t="shared" si="14"/>
        <v>0.1274609574054818</v>
      </c>
      <c r="AB43">
        <f t="shared" si="14"/>
        <v>0.12753425635281065</v>
      </c>
      <c r="AC43">
        <f t="shared" si="14"/>
        <v>0.1274912318461372</v>
      </c>
      <c r="AD43">
        <f t="shared" si="14"/>
        <v>0.12758361500320375</v>
      </c>
      <c r="AE43">
        <f t="shared" si="14"/>
        <v>0.1276926721324452</v>
      </c>
      <c r="AF43">
        <f t="shared" si="14"/>
        <v>0.1277630210480247</v>
      </c>
      <c r="AG43">
        <f t="shared" si="14"/>
        <v>0.12774688786052943</v>
      </c>
      <c r="AH43">
        <f t="shared" si="14"/>
        <v>0.12782952109998461</v>
      </c>
      <c r="AI43">
        <f t="shared" si="14"/>
        <v>0.12801288735616753</v>
      </c>
      <c r="AJ43">
        <f t="shared" si="14"/>
        <v>0.12837547013475853</v>
      </c>
      <c r="AK43">
        <f t="shared" si="14"/>
        <v>0.1284175069539103</v>
      </c>
      <c r="AL43">
        <f t="shared" si="14"/>
        <v>0.12829528948787081</v>
      </c>
    </row>
    <row r="44" spans="2:38" x14ac:dyDescent="0.25">
      <c r="B44" t="s">
        <v>1140</v>
      </c>
      <c r="C44">
        <f t="shared" si="10"/>
        <v>0.21007828057341363</v>
      </c>
      <c r="D44">
        <f t="shared" si="10"/>
        <v>0.22585630523838099</v>
      </c>
      <c r="E44">
        <f t="shared" si="10"/>
        <v>0.23292905601838354</v>
      </c>
      <c r="F44">
        <f t="shared" ref="F44:AM44" si="15">F25*F$5</f>
        <v>0.2399276947825989</v>
      </c>
      <c r="G44">
        <f t="shared" si="15"/>
        <v>0.24069912896915779</v>
      </c>
      <c r="H44">
        <f t="shared" si="15"/>
        <v>0.23932084104977042</v>
      </c>
      <c r="I44">
        <f t="shared" si="15"/>
        <v>0.23991562653404686</v>
      </c>
      <c r="J44">
        <f t="shared" si="15"/>
        <v>0.23829880271498599</v>
      </c>
      <c r="K44">
        <f t="shared" si="15"/>
        <v>0.23890160062806276</v>
      </c>
      <c r="L44">
        <f t="shared" si="15"/>
        <v>0.2406057749078182</v>
      </c>
      <c r="M44">
        <f t="shared" si="15"/>
        <v>0.24012968201507004</v>
      </c>
      <c r="N44">
        <f t="shared" si="15"/>
        <v>0.23894805918860407</v>
      </c>
      <c r="O44">
        <f t="shared" si="15"/>
        <v>0.23771119668345705</v>
      </c>
      <c r="P44">
        <f t="shared" si="15"/>
        <v>0.23726664613338624</v>
      </c>
      <c r="Q44">
        <f t="shared" si="15"/>
        <v>0.23677196792321578</v>
      </c>
      <c r="R44">
        <f t="shared" si="15"/>
        <v>0.23643595458194624</v>
      </c>
      <c r="S44">
        <f t="shared" si="15"/>
        <v>0.2353012377024602</v>
      </c>
      <c r="T44">
        <f t="shared" si="15"/>
        <v>0.23377676306783279</v>
      </c>
      <c r="U44">
        <f t="shared" si="15"/>
        <v>0.23332059231725916</v>
      </c>
      <c r="V44">
        <f t="shared" si="15"/>
        <v>0.23292951911422938</v>
      </c>
      <c r="W44">
        <f t="shared" si="15"/>
        <v>0.23251779338581469</v>
      </c>
      <c r="X44">
        <f t="shared" si="15"/>
        <v>0.23176135729603947</v>
      </c>
      <c r="Y44">
        <f t="shared" si="15"/>
        <v>0.23155069381282806</v>
      </c>
      <c r="Z44">
        <f t="shared" si="15"/>
        <v>0.23173565713964958</v>
      </c>
      <c r="AA44">
        <f t="shared" si="15"/>
        <v>0.2318102046389045</v>
      </c>
      <c r="AB44">
        <f t="shared" si="15"/>
        <v>0.23177624551985546</v>
      </c>
      <c r="AC44">
        <f t="shared" si="15"/>
        <v>0.23166606392035485</v>
      </c>
      <c r="AD44">
        <f t="shared" si="15"/>
        <v>0.23174286220353688</v>
      </c>
      <c r="AE44">
        <f t="shared" si="15"/>
        <v>0.23197062437926907</v>
      </c>
      <c r="AF44">
        <f t="shared" si="15"/>
        <v>0.23210247834680259</v>
      </c>
      <c r="AG44">
        <f t="shared" si="15"/>
        <v>0.2320804767420199</v>
      </c>
      <c r="AH44">
        <f t="shared" si="15"/>
        <v>0.23224412778559683</v>
      </c>
      <c r="AI44">
        <f t="shared" si="15"/>
        <v>0.23261004484764655</v>
      </c>
      <c r="AJ44">
        <f t="shared" si="15"/>
        <v>0.23306949209595318</v>
      </c>
      <c r="AK44">
        <f t="shared" si="15"/>
        <v>0.2333249529948874</v>
      </c>
      <c r="AL44">
        <f t="shared" si="15"/>
        <v>0.23331151604316844</v>
      </c>
    </row>
    <row r="46" spans="2:38" x14ac:dyDescent="0.25">
      <c r="B46" s="1" t="s">
        <v>1144</v>
      </c>
      <c r="C46">
        <v>2015</v>
      </c>
      <c r="D46">
        <v>2016</v>
      </c>
      <c r="E46">
        <v>2017</v>
      </c>
      <c r="F46">
        <v>2018</v>
      </c>
      <c r="G46">
        <v>2019</v>
      </c>
      <c r="H46">
        <v>2020</v>
      </c>
      <c r="I46">
        <v>2021</v>
      </c>
      <c r="J46">
        <v>2022</v>
      </c>
      <c r="K46">
        <v>2023</v>
      </c>
      <c r="L46">
        <v>2024</v>
      </c>
      <c r="M46">
        <v>2025</v>
      </c>
      <c r="N46">
        <v>2026</v>
      </c>
      <c r="O46">
        <v>2027</v>
      </c>
      <c r="P46">
        <v>2028</v>
      </c>
      <c r="Q46">
        <v>2029</v>
      </c>
      <c r="R46">
        <v>2030</v>
      </c>
      <c r="S46">
        <v>2031</v>
      </c>
      <c r="T46">
        <v>2032</v>
      </c>
      <c r="U46">
        <v>2033</v>
      </c>
      <c r="V46">
        <v>2034</v>
      </c>
      <c r="W46">
        <v>2035</v>
      </c>
      <c r="X46">
        <v>2036</v>
      </c>
      <c r="Y46">
        <v>2037</v>
      </c>
      <c r="Z46">
        <v>2038</v>
      </c>
      <c r="AA46">
        <v>2039</v>
      </c>
      <c r="AB46">
        <v>2040</v>
      </c>
      <c r="AC46">
        <v>2041</v>
      </c>
      <c r="AD46">
        <v>2042</v>
      </c>
      <c r="AE46">
        <v>2043</v>
      </c>
      <c r="AF46">
        <v>2044</v>
      </c>
      <c r="AG46">
        <v>2045</v>
      </c>
      <c r="AH46">
        <v>2046</v>
      </c>
      <c r="AI46">
        <v>2047</v>
      </c>
      <c r="AJ46">
        <v>2048</v>
      </c>
      <c r="AK46">
        <v>2049</v>
      </c>
      <c r="AL46">
        <v>2050</v>
      </c>
    </row>
    <row r="47" spans="2:38" x14ac:dyDescent="0.25">
      <c r="B47" s="37" t="s">
        <v>1147</v>
      </c>
      <c r="C47">
        <f>C12*C$8</f>
        <v>5.6719275100873866E-3</v>
      </c>
      <c r="D47">
        <f>D12*D$8</f>
        <v>1.8693536113570362E-4</v>
      </c>
      <c r="E47">
        <f>E12*E$8</f>
        <v>4.6659595122638833E-4</v>
      </c>
      <c r="F47">
        <f>F12*F$8</f>
        <v>7.5444689479791207E-4</v>
      </c>
      <c r="G47">
        <f>G12*G$8</f>
        <v>9.8948430951450268E-4</v>
      </c>
      <c r="H47">
        <f>H12*H$8</f>
        <v>1.3214322230619361E-3</v>
      </c>
      <c r="I47">
        <f>I12*I$8</f>
        <v>1.468013869173452E-3</v>
      </c>
      <c r="J47">
        <f>J12*J$8</f>
        <v>1.6314985219911709E-3</v>
      </c>
      <c r="K47">
        <f>K12*K$8</f>
        <v>1.7581109534756574E-3</v>
      </c>
      <c r="L47">
        <f>L12*L$8</f>
        <v>1.9370140619143687E-3</v>
      </c>
      <c r="M47">
        <f>M12*M$8</f>
        <v>2.2101794574414112E-3</v>
      </c>
      <c r="N47">
        <f>N12*N$8</f>
        <v>2.5638227078804169E-3</v>
      </c>
      <c r="O47">
        <f>O12*O$8</f>
        <v>2.8911963003134702E-3</v>
      </c>
      <c r="P47">
        <f>P12*P$8</f>
        <v>3.1317264072270824E-3</v>
      </c>
      <c r="Q47">
        <f>Q12*Q$8</f>
        <v>3.3553367118981242E-3</v>
      </c>
      <c r="R47">
        <f>R12*R$8</f>
        <v>3.537586996157967E-3</v>
      </c>
      <c r="S47">
        <f>S12*S$8</f>
        <v>3.56223979267274E-3</v>
      </c>
      <c r="T47">
        <f>T12*T$8</f>
        <v>3.6046077339066123E-3</v>
      </c>
      <c r="U47">
        <f>U12*U$8</f>
        <v>3.5614200017871187E-3</v>
      </c>
      <c r="V47">
        <f>V12*V$8</f>
        <v>3.6605245497587217E-3</v>
      </c>
      <c r="W47">
        <f>W12*W$8</f>
        <v>3.6456194593022695E-3</v>
      </c>
      <c r="X47">
        <f>X12*X$8</f>
        <v>3.7026717156453306E-3</v>
      </c>
      <c r="Y47">
        <f>Y12*Y$8</f>
        <v>3.6254258960925949E-3</v>
      </c>
      <c r="Z47">
        <f>Z12*Z$8</f>
        <v>3.6170231398796934E-3</v>
      </c>
      <c r="AA47">
        <f>AA12*AA$8</f>
        <v>3.6492614774354215E-3</v>
      </c>
      <c r="AB47">
        <f>AB12*AB$8</f>
        <v>3.6240991881506769E-3</v>
      </c>
      <c r="AC47">
        <f>AC12*AC$8</f>
        <v>3.6070588987782174E-3</v>
      </c>
      <c r="AD47">
        <f>AD12*AD$8</f>
        <v>3.5926657275443222E-3</v>
      </c>
      <c r="AE47">
        <f>AE12*AE$8</f>
        <v>3.5909805350591009E-3</v>
      </c>
      <c r="AF47">
        <f>AF12*AF$8</f>
        <v>3.5798002784426957E-3</v>
      </c>
      <c r="AG47">
        <f>AG12*AG$8</f>
        <v>3.5774956508169654E-3</v>
      </c>
      <c r="AH47">
        <f>AH12*AH$8</f>
        <v>3.5839622993858438E-3</v>
      </c>
      <c r="AI47">
        <f>AI12*AI$8</f>
        <v>3.6028263266002923E-3</v>
      </c>
      <c r="AJ47">
        <f>AJ12*AJ$8</f>
        <v>3.5656249622806049E-3</v>
      </c>
      <c r="AK47">
        <f>AK12*AK$8</f>
        <v>3.590366212506703E-3</v>
      </c>
      <c r="AL47">
        <f>AL12*AL$8</f>
        <v>3.6187075514675653E-3</v>
      </c>
    </row>
    <row r="48" spans="2:38" x14ac:dyDescent="0.25">
      <c r="B48" s="37" t="s">
        <v>1148</v>
      </c>
      <c r="C48">
        <f>C17*C$8</f>
        <v>7.0267405545508827E-3</v>
      </c>
      <c r="D48">
        <f>D17*D$8</f>
        <v>2.7221332852411524E-4</v>
      </c>
      <c r="E48">
        <f>E17*E$8</f>
        <v>5.5311998286914266E-4</v>
      </c>
      <c r="F48">
        <f>F17*F$8</f>
        <v>9.6257893084858068E-4</v>
      </c>
      <c r="G48">
        <f>G17*G$8</f>
        <v>1.1322467503059078E-3</v>
      </c>
      <c r="H48">
        <f>H17*H$8</f>
        <v>1.5625066018400955E-3</v>
      </c>
      <c r="I48">
        <f>I17*I$8</f>
        <v>1.773406324619589E-3</v>
      </c>
      <c r="J48">
        <f>J17*J$8</f>
        <v>1.9538534841134067E-3</v>
      </c>
      <c r="K48">
        <f>K17*K$8</f>
        <v>2.1824184571319922E-3</v>
      </c>
      <c r="L48">
        <f>L17*L$8</f>
        <v>2.3910494357455361E-3</v>
      </c>
      <c r="M48">
        <f>M17*M$8</f>
        <v>2.7238501241303873E-3</v>
      </c>
      <c r="N48">
        <f>N17*N$8</f>
        <v>3.1420918073497644E-3</v>
      </c>
      <c r="O48">
        <f>O17*O$8</f>
        <v>3.5817649101197585E-3</v>
      </c>
      <c r="P48">
        <f>P17*P$8</f>
        <v>3.909859987948584E-3</v>
      </c>
      <c r="Q48">
        <f>Q17*Q$8</f>
        <v>4.1327692702847717E-3</v>
      </c>
      <c r="R48">
        <f>R17*R$8</f>
        <v>4.3244632513250968E-3</v>
      </c>
      <c r="S48">
        <f>S17*S$8</f>
        <v>4.368640543060338E-3</v>
      </c>
      <c r="T48">
        <f>T17*T$8</f>
        <v>4.4255991743311603E-3</v>
      </c>
      <c r="U48">
        <f>U17*U$8</f>
        <v>4.436685058869746E-3</v>
      </c>
      <c r="V48">
        <f>V17*V$8</f>
        <v>4.4984228529344125E-3</v>
      </c>
      <c r="W48">
        <f>W17*W$8</f>
        <v>4.5049236391099074E-3</v>
      </c>
      <c r="X48">
        <f>X17*X$8</f>
        <v>4.500198312195198E-3</v>
      </c>
      <c r="Y48">
        <f>Y17*Y$8</f>
        <v>4.4976236282485262E-3</v>
      </c>
      <c r="Z48">
        <f>Z17*Z$8</f>
        <v>4.4735802986646872E-3</v>
      </c>
      <c r="AA48">
        <f>AA17*AA$8</f>
        <v>4.4692192110617791E-3</v>
      </c>
      <c r="AB48">
        <f>AB17*AB$8</f>
        <v>4.4688584147039119E-3</v>
      </c>
      <c r="AC48">
        <f>AC17*AC$8</f>
        <v>4.4564673519259497E-3</v>
      </c>
      <c r="AD48">
        <f>AD17*AD$8</f>
        <v>4.4549717135231046E-3</v>
      </c>
      <c r="AE48">
        <f>AE17*AE$8</f>
        <v>4.4469447828490404E-3</v>
      </c>
      <c r="AF48">
        <f>AF17*AF$8</f>
        <v>4.4305331253641144E-3</v>
      </c>
      <c r="AG48">
        <f>AG17*AG$8</f>
        <v>4.4271404960681531E-3</v>
      </c>
      <c r="AH48">
        <f>AH17*AH$8</f>
        <v>4.4327450114900312E-3</v>
      </c>
      <c r="AI48">
        <f>AI17*AI$8</f>
        <v>4.4496448325656909E-3</v>
      </c>
      <c r="AJ48">
        <f>AJ17*AJ$8</f>
        <v>4.4428231148955413E-3</v>
      </c>
      <c r="AK48">
        <f>AK17*AK$8</f>
        <v>4.4391070244685282E-3</v>
      </c>
      <c r="AL48">
        <f>AL17*AL$8</f>
        <v>4.4345422673507072E-3</v>
      </c>
    </row>
    <row r="49" spans="2:38" x14ac:dyDescent="0.25">
      <c r="B49" s="1"/>
    </row>
    <row r="50" spans="2:38" x14ac:dyDescent="0.25">
      <c r="B50" s="17" t="s">
        <v>1149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2:38" x14ac:dyDescent="0.25">
      <c r="B51" t="s">
        <v>1131</v>
      </c>
      <c r="C51">
        <f>C13*C$8+SUM(C$47:C$48)*C13/SUM(C$13:C$16)</f>
        <v>3.4473977286173123E-2</v>
      </c>
      <c r="D51">
        <f>D13*D$8+SUM(D$47:D$48)*D13/SUM(D$13:D$16)</f>
        <v>1.1543431071836994E-3</v>
      </c>
      <c r="E51">
        <f t="shared" ref="E51:AL51" si="16">E13*E$8+SUM(E$47:E$48)*E13/SUM(E$13:E$16)</f>
        <v>2.8069317445762183E-3</v>
      </c>
      <c r="F51">
        <f t="shared" si="16"/>
        <v>4.5613602626401956E-3</v>
      </c>
      <c r="G51">
        <f t="shared" si="16"/>
        <v>5.9492968043221191E-3</v>
      </c>
      <c r="H51">
        <f t="shared" si="16"/>
        <v>7.9713254559840435E-3</v>
      </c>
      <c r="I51">
        <f t="shared" si="16"/>
        <v>8.9658895666354099E-3</v>
      </c>
      <c r="J51">
        <f t="shared" si="16"/>
        <v>9.8820097274009543E-3</v>
      </c>
      <c r="K51">
        <f t="shared" si="16"/>
        <v>1.0673305997568487E-2</v>
      </c>
      <c r="L51">
        <f t="shared" si="16"/>
        <v>1.1775023895675113E-2</v>
      </c>
      <c r="M51">
        <f t="shared" si="16"/>
        <v>1.343487408620726E-2</v>
      </c>
      <c r="N51">
        <f t="shared" si="16"/>
        <v>1.5551567582768665E-2</v>
      </c>
      <c r="O51">
        <f t="shared" si="16"/>
        <v>1.7559649468314318E-2</v>
      </c>
      <c r="P51">
        <f t="shared" si="16"/>
        <v>1.9034055034775548E-2</v>
      </c>
      <c r="Q51">
        <f t="shared" si="16"/>
        <v>2.0367880788683342E-2</v>
      </c>
      <c r="R51">
        <f t="shared" si="16"/>
        <v>2.1460671373308666E-2</v>
      </c>
      <c r="S51">
        <f t="shared" si="16"/>
        <v>2.1672994915202699E-2</v>
      </c>
      <c r="T51">
        <f t="shared" si="16"/>
        <v>2.1968325734543832E-2</v>
      </c>
      <c r="U51">
        <f t="shared" si="16"/>
        <v>2.1645740472161709E-2</v>
      </c>
      <c r="V51">
        <f t="shared" si="16"/>
        <v>2.2215678101394899E-2</v>
      </c>
      <c r="W51">
        <f t="shared" si="16"/>
        <v>2.2137688969038054E-2</v>
      </c>
      <c r="X51">
        <f t="shared" si="16"/>
        <v>2.2444776494479703E-2</v>
      </c>
      <c r="Y51">
        <f t="shared" si="16"/>
        <v>2.2024345062750972E-2</v>
      </c>
      <c r="Z51">
        <f t="shared" si="16"/>
        <v>2.1964431887497266E-2</v>
      </c>
      <c r="AA51">
        <f t="shared" si="16"/>
        <v>2.2138582503158886E-2</v>
      </c>
      <c r="AB51">
        <f t="shared" si="16"/>
        <v>2.2002242227256968E-2</v>
      </c>
      <c r="AC51">
        <f t="shared" si="16"/>
        <v>2.1903615295440916E-2</v>
      </c>
      <c r="AD51">
        <f t="shared" si="16"/>
        <v>2.1824005120851985E-2</v>
      </c>
      <c r="AE51">
        <f t="shared" si="16"/>
        <v>2.181036457788009E-2</v>
      </c>
      <c r="AF51">
        <f t="shared" si="16"/>
        <v>2.1741562946500259E-2</v>
      </c>
      <c r="AG51">
        <f t="shared" si="16"/>
        <v>2.1727016127713421E-2</v>
      </c>
      <c r="AH51">
        <f t="shared" si="16"/>
        <v>2.1765602234443359E-2</v>
      </c>
      <c r="AI51">
        <f t="shared" si="16"/>
        <v>2.1878448288994989E-2</v>
      </c>
      <c r="AJ51">
        <f t="shared" si="16"/>
        <v>2.1673243496514998E-2</v>
      </c>
      <c r="AK51">
        <f t="shared" si="16"/>
        <v>2.1805686076575695E-2</v>
      </c>
      <c r="AL51">
        <f t="shared" si="16"/>
        <v>2.1957730225590204E-2</v>
      </c>
    </row>
    <row r="52" spans="2:38" x14ac:dyDescent="0.25">
      <c r="B52" t="s">
        <v>1132</v>
      </c>
      <c r="C52">
        <f t="shared" ref="C52:D54" si="17">C14*C$8+SUM(C$47:C$48)*C14/SUM(C$13:C$16)</f>
        <v>0.17524485867948017</v>
      </c>
      <c r="D52">
        <f t="shared" si="17"/>
        <v>6.0825419494560566E-3</v>
      </c>
      <c r="E52">
        <f t="shared" ref="E52:AL52" si="18">E14*E$8+SUM(E$47:E$48)*E14/SUM(E$13:E$16)</f>
        <v>1.4239286047561637E-2</v>
      </c>
      <c r="F52">
        <f t="shared" si="18"/>
        <v>2.3546492236778585E-2</v>
      </c>
      <c r="G52">
        <f t="shared" si="18"/>
        <v>3.0126360942029504E-2</v>
      </c>
      <c r="H52">
        <f t="shared" si="18"/>
        <v>4.0110800759504142E-2</v>
      </c>
      <c r="I52">
        <f t="shared" si="18"/>
        <v>4.5485625050580902E-2</v>
      </c>
      <c r="J52">
        <f t="shared" si="18"/>
        <v>4.9974091654019372E-2</v>
      </c>
      <c r="K52">
        <f t="shared" si="18"/>
        <v>5.4453636481127048E-2</v>
      </c>
      <c r="L52">
        <f t="shared" si="18"/>
        <v>6.019430437299593E-2</v>
      </c>
      <c r="M52">
        <f t="shared" si="18"/>
        <v>6.8020051529602055E-2</v>
      </c>
      <c r="N52">
        <f t="shared" si="18"/>
        <v>7.9128166369956759E-2</v>
      </c>
      <c r="O52">
        <f t="shared" si="18"/>
        <v>8.9538860128718922E-2</v>
      </c>
      <c r="P52">
        <f t="shared" si="18"/>
        <v>9.7233550840306215E-2</v>
      </c>
      <c r="Q52">
        <f t="shared" si="18"/>
        <v>0.10373343928665689</v>
      </c>
      <c r="R52">
        <f t="shared" si="18"/>
        <v>0.10908823439895821</v>
      </c>
      <c r="S52">
        <f t="shared" si="18"/>
        <v>0.11016313259864853</v>
      </c>
      <c r="T52">
        <f t="shared" si="18"/>
        <v>0.11167344336242672</v>
      </c>
      <c r="U52">
        <f t="shared" si="18"/>
        <v>0.11047354296247537</v>
      </c>
      <c r="V52">
        <f t="shared" si="18"/>
        <v>0.11311309565616305</v>
      </c>
      <c r="W52">
        <f t="shared" si="18"/>
        <v>0.11283835329118751</v>
      </c>
      <c r="X52">
        <f t="shared" si="18"/>
        <v>0.1140459443255951</v>
      </c>
      <c r="Y52">
        <f t="shared" si="18"/>
        <v>0.11233838350382236</v>
      </c>
      <c r="Z52">
        <f t="shared" si="18"/>
        <v>0.11198985882117461</v>
      </c>
      <c r="AA52">
        <f t="shared" si="18"/>
        <v>0.11263481661860236</v>
      </c>
      <c r="AB52">
        <f t="shared" si="18"/>
        <v>0.11206764878906622</v>
      </c>
      <c r="AC52">
        <f t="shared" si="18"/>
        <v>0.11159763651338379</v>
      </c>
      <c r="AD52">
        <f t="shared" si="18"/>
        <v>0.11127977956969558</v>
      </c>
      <c r="AE52">
        <f t="shared" si="18"/>
        <v>0.11118494480103702</v>
      </c>
      <c r="AF52">
        <f t="shared" si="18"/>
        <v>0.11081715374816353</v>
      </c>
      <c r="AG52">
        <f t="shared" si="18"/>
        <v>0.11073978468657567</v>
      </c>
      <c r="AH52">
        <f t="shared" si="18"/>
        <v>0.11091623796134886</v>
      </c>
      <c r="AI52">
        <f t="shared" si="18"/>
        <v>0.11143118411578934</v>
      </c>
      <c r="AJ52">
        <f t="shared" si="18"/>
        <v>0.11054731948274141</v>
      </c>
      <c r="AK52">
        <f t="shared" si="18"/>
        <v>0.11107033369607225</v>
      </c>
      <c r="AL52">
        <f t="shared" si="18"/>
        <v>0.1116509219201456</v>
      </c>
    </row>
    <row r="53" spans="2:38" x14ac:dyDescent="0.25">
      <c r="B53" t="s">
        <v>1133</v>
      </c>
      <c r="C53">
        <f t="shared" si="17"/>
        <v>0.48317515007343215</v>
      </c>
      <c r="D53">
        <f t="shared" si="17"/>
        <v>1.9503186585986623E-2</v>
      </c>
      <c r="E53">
        <f t="shared" ref="E53:AL53" si="19">E15*E$8+SUM(E$47:E$48)*E15/SUM(E$13:E$16)</f>
        <v>3.7640444226338748E-2</v>
      </c>
      <c r="F53">
        <f t="shared" si="19"/>
        <v>6.6251572878864629E-2</v>
      </c>
      <c r="G53">
        <f t="shared" si="19"/>
        <v>7.544536740881029E-2</v>
      </c>
      <c r="H53">
        <f t="shared" si="19"/>
        <v>0.10625964840676201</v>
      </c>
      <c r="I53">
        <f t="shared" si="19"/>
        <v>0.11979080375463703</v>
      </c>
      <c r="J53">
        <f t="shared" si="19"/>
        <v>0.13301222626259618</v>
      </c>
      <c r="K53">
        <f t="shared" si="19"/>
        <v>0.14911208687482902</v>
      </c>
      <c r="L53">
        <f t="shared" si="19"/>
        <v>0.16425916821151093</v>
      </c>
      <c r="M53">
        <f t="shared" si="19"/>
        <v>0.18803210541706128</v>
      </c>
      <c r="N53">
        <f t="shared" si="19"/>
        <v>0.21542828601275085</v>
      </c>
      <c r="O53">
        <f t="shared" si="19"/>
        <v>0.24612284580570434</v>
      </c>
      <c r="P53">
        <f t="shared" si="19"/>
        <v>0.26894763571072172</v>
      </c>
      <c r="Q53">
        <f t="shared" si="19"/>
        <v>0.28355854824432314</v>
      </c>
      <c r="R53">
        <f t="shared" si="19"/>
        <v>0.29632184057150068</v>
      </c>
      <c r="S53">
        <f t="shared" si="19"/>
        <v>0.29936778923499785</v>
      </c>
      <c r="T53">
        <f t="shared" si="19"/>
        <v>0.30319791265630419</v>
      </c>
      <c r="U53">
        <f t="shared" si="19"/>
        <v>0.30507848490174894</v>
      </c>
      <c r="V53">
        <f t="shared" si="19"/>
        <v>0.30846380926889838</v>
      </c>
      <c r="W53">
        <f t="shared" si="19"/>
        <v>0.30923190005321288</v>
      </c>
      <c r="X53">
        <f t="shared" si="19"/>
        <v>0.3079003469461481</v>
      </c>
      <c r="Y53">
        <f t="shared" si="19"/>
        <v>0.30897361363271902</v>
      </c>
      <c r="Z53">
        <f t="shared" si="19"/>
        <v>0.30712029764347687</v>
      </c>
      <c r="AA53">
        <f t="shared" si="19"/>
        <v>0.30624765050616631</v>
      </c>
      <c r="AB53">
        <f t="shared" si="19"/>
        <v>0.30666766458112588</v>
      </c>
      <c r="AC53">
        <f t="shared" si="19"/>
        <v>0.30593365371099446</v>
      </c>
      <c r="AD53">
        <f t="shared" si="19"/>
        <v>0.30604313122791776</v>
      </c>
      <c r="AE53">
        <f t="shared" si="19"/>
        <v>0.30541064703869863</v>
      </c>
      <c r="AF53">
        <f t="shared" si="19"/>
        <v>0.30426231963859512</v>
      </c>
      <c r="AG53">
        <f t="shared" si="19"/>
        <v>0.3040178944813684</v>
      </c>
      <c r="AH53">
        <f t="shared" si="19"/>
        <v>0.30438242256467046</v>
      </c>
      <c r="AI53">
        <f t="shared" si="19"/>
        <v>0.30549183589437423</v>
      </c>
      <c r="AJ53">
        <f t="shared" si="19"/>
        <v>0.3055795463320406</v>
      </c>
      <c r="AK53">
        <f t="shared" si="19"/>
        <v>0.30484674610601109</v>
      </c>
      <c r="AL53">
        <f t="shared" si="19"/>
        <v>0.30400373617329651</v>
      </c>
    </row>
    <row r="54" spans="2:38" x14ac:dyDescent="0.25">
      <c r="B54" t="s">
        <v>1134</v>
      </c>
      <c r="C54">
        <f t="shared" si="17"/>
        <v>7.2904884356164365E-2</v>
      </c>
      <c r="D54">
        <f t="shared" si="17"/>
        <v>3.1603062581720973E-3</v>
      </c>
      <c r="E54">
        <f t="shared" ref="E54:AL54" si="20">E16*E$8+SUM(E$47:E$48)*E16/SUM(E$13:E$16)</f>
        <v>5.550893175406529E-3</v>
      </c>
      <c r="F54">
        <f t="shared" si="20"/>
        <v>1.0120844428914351E-2</v>
      </c>
      <c r="G54">
        <f t="shared" si="20"/>
        <v>1.0873705630887787E-2</v>
      </c>
      <c r="H54">
        <f t="shared" si="20"/>
        <v>1.5525814354311714E-2</v>
      </c>
      <c r="I54">
        <f t="shared" si="20"/>
        <v>1.7553355595738847E-2</v>
      </c>
      <c r="J54">
        <f t="shared" si="20"/>
        <v>1.9465700020142265E-2</v>
      </c>
      <c r="K54">
        <f t="shared" si="20"/>
        <v>2.2283675889688739E-2</v>
      </c>
      <c r="L54">
        <f t="shared" si="20"/>
        <v>2.4711381365926651E-2</v>
      </c>
      <c r="M54">
        <f t="shared" si="20"/>
        <v>2.7636830262426779E-2</v>
      </c>
      <c r="N54">
        <f t="shared" si="20"/>
        <v>3.2399482562106938E-2</v>
      </c>
      <c r="O54">
        <f t="shared" si="20"/>
        <v>3.7190730895412673E-2</v>
      </c>
      <c r="P54">
        <f t="shared" si="20"/>
        <v>4.0802130529343547E-2</v>
      </c>
      <c r="Q54">
        <f t="shared" si="20"/>
        <v>4.2746317427496461E-2</v>
      </c>
      <c r="R54">
        <f t="shared" si="20"/>
        <v>4.4499009928826848E-2</v>
      </c>
      <c r="S54">
        <f t="shared" si="20"/>
        <v>4.4964564967155375E-2</v>
      </c>
      <c r="T54">
        <f t="shared" si="20"/>
        <v>4.5531796466123715E-2</v>
      </c>
      <c r="U54">
        <f t="shared" si="20"/>
        <v>4.6221796112086357E-2</v>
      </c>
      <c r="V54">
        <f t="shared" si="20"/>
        <v>4.6450083153687233E-2</v>
      </c>
      <c r="W54">
        <f t="shared" si="20"/>
        <v>4.6682777816104082E-2</v>
      </c>
      <c r="X54">
        <f t="shared" si="20"/>
        <v>4.6134967902281429E-2</v>
      </c>
      <c r="Y54">
        <f t="shared" si="20"/>
        <v>4.6728366771783672E-2</v>
      </c>
      <c r="Z54">
        <f t="shared" si="20"/>
        <v>4.6392195030285709E-2</v>
      </c>
      <c r="AA54">
        <f t="shared" si="20"/>
        <v>4.6045889311890471E-2</v>
      </c>
      <c r="AB54">
        <f t="shared" si="20"/>
        <v>4.6250783767536233E-2</v>
      </c>
      <c r="AC54">
        <f t="shared" si="20"/>
        <v>4.6177285299053898E-2</v>
      </c>
      <c r="AD54">
        <f t="shared" si="20"/>
        <v>4.6273652242344088E-2</v>
      </c>
      <c r="AE54">
        <f t="shared" si="20"/>
        <v>4.6150636704664405E-2</v>
      </c>
      <c r="AF54">
        <f t="shared" si="20"/>
        <v>4.5965637153222501E-2</v>
      </c>
      <c r="AG54">
        <f t="shared" si="20"/>
        <v>4.5925427207275722E-2</v>
      </c>
      <c r="AH54">
        <f t="shared" si="20"/>
        <v>4.5967110492349708E-2</v>
      </c>
      <c r="AI54">
        <f t="shared" si="20"/>
        <v>4.6097835797374989E-2</v>
      </c>
      <c r="AJ54">
        <f t="shared" si="20"/>
        <v>4.6291483171746341E-2</v>
      </c>
      <c r="AK54">
        <f t="shared" si="20"/>
        <v>4.6019820375830967E-2</v>
      </c>
      <c r="AL54">
        <f t="shared" si="20"/>
        <v>4.5704880078968682E-2</v>
      </c>
    </row>
    <row r="55" spans="2:38" x14ac:dyDescent="0.25">
      <c r="B55" s="17" t="s">
        <v>1150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2:38" x14ac:dyDescent="0.25">
      <c r="B56" t="s">
        <v>1129</v>
      </c>
      <c r="C56">
        <f>C20*C$9</f>
        <v>1.1255102785936258E-2</v>
      </c>
      <c r="D56">
        <f t="shared" ref="D56:F56" si="21">D20*D$9</f>
        <v>5.0059527007106475E-2</v>
      </c>
      <c r="E56">
        <f t="shared" si="21"/>
        <v>4.3816733717488503E-2</v>
      </c>
      <c r="F56">
        <f t="shared" si="21"/>
        <v>4.3042170157406252E-2</v>
      </c>
      <c r="G56">
        <f t="shared" ref="G56:AL56" si="22">G20*G$9</f>
        <v>3.9480029515211797E-2</v>
      </c>
      <c r="H56">
        <f t="shared" si="22"/>
        <v>3.8208703870325156E-2</v>
      </c>
      <c r="I56">
        <f t="shared" si="22"/>
        <v>3.7309967602061747E-2</v>
      </c>
      <c r="J56">
        <f t="shared" si="22"/>
        <v>3.6839127861932386E-2</v>
      </c>
      <c r="K56">
        <f t="shared" si="22"/>
        <v>3.6152445086367974E-2</v>
      </c>
      <c r="L56">
        <f t="shared" si="22"/>
        <v>3.4708370025329276E-2</v>
      </c>
      <c r="M56">
        <f t="shared" si="22"/>
        <v>3.3235035303851648E-2</v>
      </c>
      <c r="N56">
        <f t="shared" si="22"/>
        <v>3.1363260509672725E-2</v>
      </c>
      <c r="O56">
        <f t="shared" si="22"/>
        <v>2.9230230753214344E-2</v>
      </c>
      <c r="P56">
        <f t="shared" si="22"/>
        <v>2.7621999489453267E-2</v>
      </c>
      <c r="Q56">
        <f t="shared" si="22"/>
        <v>2.6269832669488076E-2</v>
      </c>
      <c r="R56">
        <f t="shared" si="22"/>
        <v>2.5181522215515818E-2</v>
      </c>
      <c r="S56">
        <f t="shared" si="22"/>
        <v>2.4961952246006804E-2</v>
      </c>
      <c r="T56">
        <f t="shared" si="22"/>
        <v>2.4652368697181896E-2</v>
      </c>
      <c r="U56">
        <f t="shared" si="22"/>
        <v>2.4833455074247029E-2</v>
      </c>
      <c r="V56">
        <f t="shared" si="22"/>
        <v>2.433606859096097E-2</v>
      </c>
      <c r="W56">
        <f t="shared" si="22"/>
        <v>2.4371056841273993E-2</v>
      </c>
      <c r="X56">
        <f t="shared" si="22"/>
        <v>2.4184858318138512E-2</v>
      </c>
      <c r="Y56">
        <f t="shared" si="22"/>
        <v>2.4459434418172669E-2</v>
      </c>
      <c r="Z56">
        <f t="shared" si="22"/>
        <v>2.4545922339290416E-2</v>
      </c>
      <c r="AA56">
        <f t="shared" si="22"/>
        <v>2.4442865143690845E-2</v>
      </c>
      <c r="AB56">
        <f t="shared" si="22"/>
        <v>2.4542794980095695E-2</v>
      </c>
      <c r="AC56">
        <f t="shared" si="22"/>
        <v>2.4628191758730145E-2</v>
      </c>
      <c r="AD56">
        <f t="shared" si="22"/>
        <v>2.4683170298075881E-2</v>
      </c>
      <c r="AE56">
        <f t="shared" si="22"/>
        <v>2.4708241937462828E-2</v>
      </c>
      <c r="AF56">
        <f t="shared" si="22"/>
        <v>2.4791752813699656E-2</v>
      </c>
      <c r="AG56">
        <f t="shared" si="22"/>
        <v>2.4805949895740524E-2</v>
      </c>
      <c r="AH56">
        <f t="shared" si="22"/>
        <v>2.47711208789805E-2</v>
      </c>
      <c r="AI56">
        <f t="shared" si="22"/>
        <v>2.4671580667671136E-2</v>
      </c>
      <c r="AJ56">
        <f t="shared" si="22"/>
        <v>2.4824414150677057E-2</v>
      </c>
      <c r="AK56">
        <f t="shared" si="22"/>
        <v>2.4741721009614883E-2</v>
      </c>
      <c r="AL56">
        <f t="shared" si="22"/>
        <v>2.4650189101597862E-2</v>
      </c>
    </row>
    <row r="57" spans="2:38" x14ac:dyDescent="0.25">
      <c r="B57" t="s">
        <v>1136</v>
      </c>
      <c r="C57">
        <f t="shared" ref="C57:E61" si="23">C21*C$9</f>
        <v>5.2543490581232109E-2</v>
      </c>
      <c r="D57">
        <f t="shared" si="23"/>
        <v>0.21528414946481383</v>
      </c>
      <c r="E57">
        <f t="shared" si="23"/>
        <v>0.20994194153513826</v>
      </c>
      <c r="F57">
        <f t="shared" ref="F57:AM57" si="24">F21*F$9</f>
        <v>0.19944090079747573</v>
      </c>
      <c r="G57">
        <f t="shared" si="24"/>
        <v>0.19632418596689846</v>
      </c>
      <c r="H57">
        <f t="shared" si="24"/>
        <v>0.18507238519602118</v>
      </c>
      <c r="I57">
        <f t="shared" si="24"/>
        <v>0.17981116794247673</v>
      </c>
      <c r="J57">
        <f t="shared" si="24"/>
        <v>0.17575643683501874</v>
      </c>
      <c r="K57">
        <f t="shared" si="24"/>
        <v>0.17052875108737109</v>
      </c>
      <c r="L57">
        <f t="shared" si="24"/>
        <v>0.16464131941886692</v>
      </c>
      <c r="M57">
        <f t="shared" si="24"/>
        <v>0.1570975309192722</v>
      </c>
      <c r="N57">
        <f t="shared" si="24"/>
        <v>0.14719630612005527</v>
      </c>
      <c r="O57">
        <f t="shared" si="24"/>
        <v>0.13643235258128297</v>
      </c>
      <c r="P57">
        <f t="shared" si="24"/>
        <v>0.12838879871772543</v>
      </c>
      <c r="Q57">
        <f t="shared" si="24"/>
        <v>0.1230044107543463</v>
      </c>
      <c r="R57">
        <f t="shared" si="24"/>
        <v>0.11839497065743265</v>
      </c>
      <c r="S57">
        <f t="shared" si="24"/>
        <v>0.11733054637928474</v>
      </c>
      <c r="T57">
        <f t="shared" si="24"/>
        <v>0.11591424127112089</v>
      </c>
      <c r="U57">
        <f t="shared" si="24"/>
        <v>0.11558651361371257</v>
      </c>
      <c r="V57">
        <f t="shared" si="24"/>
        <v>0.11409406338462263</v>
      </c>
      <c r="W57">
        <f t="shared" si="24"/>
        <v>0.11392541310700313</v>
      </c>
      <c r="X57">
        <f t="shared" si="24"/>
        <v>0.11407636489807953</v>
      </c>
      <c r="Y57">
        <f t="shared" si="24"/>
        <v>0.11411212063947215</v>
      </c>
      <c r="Z57">
        <f t="shared" si="24"/>
        <v>0.11469351649175069</v>
      </c>
      <c r="AA57">
        <f t="shared" si="24"/>
        <v>0.11483348590524915</v>
      </c>
      <c r="AB57">
        <f t="shared" si="24"/>
        <v>0.11485534964415774</v>
      </c>
      <c r="AC57">
        <f t="shared" si="24"/>
        <v>0.11515586380171425</v>
      </c>
      <c r="AD57">
        <f t="shared" si="24"/>
        <v>0.11517903543946995</v>
      </c>
      <c r="AE57">
        <f t="shared" si="24"/>
        <v>0.11537665713315191</v>
      </c>
      <c r="AF57">
        <f t="shared" si="24"/>
        <v>0.1157883810494352</v>
      </c>
      <c r="AG57">
        <f t="shared" si="24"/>
        <v>0.11586837691476569</v>
      </c>
      <c r="AH57">
        <f t="shared" si="24"/>
        <v>0.11573933638483162</v>
      </c>
      <c r="AI57">
        <f t="shared" si="24"/>
        <v>0.11535567547762038</v>
      </c>
      <c r="AJ57">
        <f t="shared" si="24"/>
        <v>0.11552076823558449</v>
      </c>
      <c r="AK57">
        <f t="shared" si="24"/>
        <v>0.11561818995872347</v>
      </c>
      <c r="AL57">
        <f t="shared" si="24"/>
        <v>0.1157490790898677</v>
      </c>
    </row>
    <row r="58" spans="2:38" x14ac:dyDescent="0.25">
      <c r="B58" t="s">
        <v>1137</v>
      </c>
      <c r="C58">
        <f t="shared" si="23"/>
        <v>3.0874409053296588E-3</v>
      </c>
      <c r="D58">
        <f t="shared" si="23"/>
        <v>1.1201449320302877E-2</v>
      </c>
      <c r="E58">
        <f t="shared" si="23"/>
        <v>1.2828424487819335E-2</v>
      </c>
      <c r="F58">
        <f t="shared" ref="F58:AM58" si="25">F22*F$9</f>
        <v>1.1625296677106687E-2</v>
      </c>
      <c r="G58">
        <f t="shared" si="25"/>
        <v>1.2400378122298347E-2</v>
      </c>
      <c r="H58">
        <f t="shared" si="25"/>
        <v>1.1214283690382881E-2</v>
      </c>
      <c r="I58">
        <f t="shared" si="25"/>
        <v>1.0478829440199733E-2</v>
      </c>
      <c r="J58">
        <f t="shared" si="25"/>
        <v>1.028186816091348E-2</v>
      </c>
      <c r="K58">
        <f t="shared" si="25"/>
        <v>9.801972234987133E-3</v>
      </c>
      <c r="L58">
        <f t="shared" si="25"/>
        <v>9.3750590454370793E-3</v>
      </c>
      <c r="M58">
        <f t="shared" si="25"/>
        <v>9.1090852506006282E-3</v>
      </c>
      <c r="N58">
        <f t="shared" si="25"/>
        <v>8.7657164129918662E-3</v>
      </c>
      <c r="O58">
        <f t="shared" si="25"/>
        <v>8.0685124450864763E-3</v>
      </c>
      <c r="P58">
        <f t="shared" si="25"/>
        <v>7.5661064793640011E-3</v>
      </c>
      <c r="Q58">
        <f t="shared" si="25"/>
        <v>7.3115491471234233E-3</v>
      </c>
      <c r="R58">
        <f t="shared" si="25"/>
        <v>7.064404195938844E-3</v>
      </c>
      <c r="S58">
        <f t="shared" si="25"/>
        <v>6.9958911710526249E-3</v>
      </c>
      <c r="T58">
        <f t="shared" si="25"/>
        <v>6.9184778216609989E-3</v>
      </c>
      <c r="U58">
        <f t="shared" si="25"/>
        <v>6.8145321037505749E-3</v>
      </c>
      <c r="V58">
        <f t="shared" si="25"/>
        <v>6.7915271520300044E-3</v>
      </c>
      <c r="W58">
        <f t="shared" si="25"/>
        <v>6.7566490943394017E-3</v>
      </c>
      <c r="X58">
        <f t="shared" si="25"/>
        <v>6.8404730879407525E-3</v>
      </c>
      <c r="Y58">
        <f t="shared" si="25"/>
        <v>6.7475696252241668E-3</v>
      </c>
      <c r="Z58">
        <f t="shared" si="25"/>
        <v>6.7981173832741219E-3</v>
      </c>
      <c r="AA58">
        <f t="shared" si="25"/>
        <v>6.8486666481846177E-3</v>
      </c>
      <c r="AB58">
        <f t="shared" si="25"/>
        <v>6.8141848560923108E-3</v>
      </c>
      <c r="AC58">
        <f t="shared" si="25"/>
        <v>6.8225423933632318E-3</v>
      </c>
      <c r="AD58">
        <f t="shared" si="25"/>
        <v>6.8087243907901662E-3</v>
      </c>
      <c r="AE58">
        <f t="shared" si="25"/>
        <v>6.8266777674827811E-3</v>
      </c>
      <c r="AF58">
        <f t="shared" si="25"/>
        <v>6.8521923973596868E-3</v>
      </c>
      <c r="AG58">
        <f t="shared" si="25"/>
        <v>6.8578121299622038E-3</v>
      </c>
      <c r="AH58">
        <f t="shared" si="25"/>
        <v>6.8472702679669645E-3</v>
      </c>
      <c r="AI58">
        <f t="shared" si="25"/>
        <v>6.8255679655990359E-3</v>
      </c>
      <c r="AJ58">
        <f t="shared" si="25"/>
        <v>6.791789858065232E-3</v>
      </c>
      <c r="AK58">
        <f t="shared" si="25"/>
        <v>6.8344123332976974E-3</v>
      </c>
      <c r="AL58">
        <f t="shared" si="25"/>
        <v>6.882270820039102E-3</v>
      </c>
    </row>
    <row r="59" spans="2:38" x14ac:dyDescent="0.25">
      <c r="B59" t="s">
        <v>1138</v>
      </c>
      <c r="C59">
        <f t="shared" si="23"/>
        <v>1.729229540148523E-2</v>
      </c>
      <c r="D59">
        <f t="shared" si="23"/>
        <v>6.9442136882537378E-2</v>
      </c>
      <c r="E59">
        <f t="shared" si="23"/>
        <v>6.8719545507054683E-2</v>
      </c>
      <c r="F59">
        <f t="shared" ref="F59:AM59" si="26">F23*F$9</f>
        <v>6.4904036309465868E-2</v>
      </c>
      <c r="G59">
        <f t="shared" si="26"/>
        <v>6.3501287985814212E-2</v>
      </c>
      <c r="H59">
        <f t="shared" si="26"/>
        <v>5.9213162491503761E-2</v>
      </c>
      <c r="I59">
        <f t="shared" si="26"/>
        <v>5.7183735612214383E-2</v>
      </c>
      <c r="J59">
        <f t="shared" si="26"/>
        <v>5.6391753177453686E-2</v>
      </c>
      <c r="K59">
        <f t="shared" si="26"/>
        <v>5.4179488238238996E-2</v>
      </c>
      <c r="L59">
        <f t="shared" si="26"/>
        <v>5.2029204949628476E-2</v>
      </c>
      <c r="M59">
        <f t="shared" si="26"/>
        <v>5.0854755956566945E-2</v>
      </c>
      <c r="N59">
        <f t="shared" si="26"/>
        <v>4.8282686159594794E-2</v>
      </c>
      <c r="O59">
        <f t="shared" si="26"/>
        <v>4.4810793266470299E-2</v>
      </c>
      <c r="P59">
        <f t="shared" si="26"/>
        <v>4.2198149595083521E-2</v>
      </c>
      <c r="Q59">
        <f t="shared" si="26"/>
        <v>4.0453261386651576E-2</v>
      </c>
      <c r="R59">
        <f t="shared" si="26"/>
        <v>3.8958040786966554E-2</v>
      </c>
      <c r="S59">
        <f t="shared" si="26"/>
        <v>3.8609048173167175E-2</v>
      </c>
      <c r="T59">
        <f t="shared" si="26"/>
        <v>3.8143217208925842E-2</v>
      </c>
      <c r="U59">
        <f t="shared" si="26"/>
        <v>3.8014623427013436E-2</v>
      </c>
      <c r="V59">
        <f t="shared" si="26"/>
        <v>3.7533104078687027E-2</v>
      </c>
      <c r="W59">
        <f t="shared" si="26"/>
        <v>3.7471177199736562E-2</v>
      </c>
      <c r="X59">
        <f t="shared" si="26"/>
        <v>3.7532827569504434E-2</v>
      </c>
      <c r="Y59">
        <f t="shared" si="26"/>
        <v>3.7523046106736048E-2</v>
      </c>
      <c r="Z59">
        <f t="shared" si="26"/>
        <v>3.77136178449878E-2</v>
      </c>
      <c r="AA59">
        <f t="shared" si="26"/>
        <v>3.7768511766612334E-2</v>
      </c>
      <c r="AB59">
        <f t="shared" si="26"/>
        <v>3.7772811152923094E-2</v>
      </c>
      <c r="AC59">
        <f t="shared" si="26"/>
        <v>3.7868983109456564E-2</v>
      </c>
      <c r="AD59">
        <f t="shared" si="26"/>
        <v>3.7876554185878944E-2</v>
      </c>
      <c r="AE59">
        <f t="shared" si="26"/>
        <v>3.7942650166675841E-2</v>
      </c>
      <c r="AF59">
        <f t="shared" si="26"/>
        <v>3.8079542946890838E-2</v>
      </c>
      <c r="AG59">
        <f t="shared" si="26"/>
        <v>3.8105400846522378E-2</v>
      </c>
      <c r="AH59">
        <f t="shared" si="26"/>
        <v>3.8064302474666495E-2</v>
      </c>
      <c r="AI59">
        <f t="shared" si="26"/>
        <v>3.7943741588845004E-2</v>
      </c>
      <c r="AJ59">
        <f t="shared" si="26"/>
        <v>3.7992218114302839E-2</v>
      </c>
      <c r="AK59">
        <f t="shared" si="26"/>
        <v>3.80300690963329E-2</v>
      </c>
      <c r="AL59">
        <f t="shared" si="26"/>
        <v>3.808075219079584E-2</v>
      </c>
    </row>
    <row r="60" spans="2:38" x14ac:dyDescent="0.25">
      <c r="B60" t="s">
        <v>1139</v>
      </c>
      <c r="C60">
        <f t="shared" si="23"/>
        <v>5.3257871991572357E-2</v>
      </c>
      <c r="D60">
        <f t="shared" si="23"/>
        <v>0.22433429615950098</v>
      </c>
      <c r="E60">
        <f t="shared" si="23"/>
        <v>0.21382329196409927</v>
      </c>
      <c r="F60">
        <f t="shared" ref="F60:AM60" si="27">F24*F$9</f>
        <v>0.2047699953540868</v>
      </c>
      <c r="G60">
        <f t="shared" si="27"/>
        <v>0.19937567213576005</v>
      </c>
      <c r="H60">
        <f t="shared" si="27"/>
        <v>0.18939268482701199</v>
      </c>
      <c r="I60">
        <f t="shared" si="27"/>
        <v>0.18466785347476966</v>
      </c>
      <c r="J60">
        <f t="shared" si="27"/>
        <v>0.17950417497951929</v>
      </c>
      <c r="K60">
        <f t="shared" si="27"/>
        <v>0.17459624520155301</v>
      </c>
      <c r="L60">
        <f t="shared" si="27"/>
        <v>0.16927617243082099</v>
      </c>
      <c r="M60">
        <f t="shared" si="27"/>
        <v>0.16028006279560275</v>
      </c>
      <c r="N60">
        <f t="shared" si="27"/>
        <v>0.14972292490375297</v>
      </c>
      <c r="O60">
        <f t="shared" si="27"/>
        <v>0.13883199561873025</v>
      </c>
      <c r="P60">
        <f t="shared" si="27"/>
        <v>0.13080031194995489</v>
      </c>
      <c r="Q60">
        <f t="shared" si="27"/>
        <v>0.12512585397355314</v>
      </c>
      <c r="R60">
        <f t="shared" si="27"/>
        <v>0.1202650004280883</v>
      </c>
      <c r="S60">
        <f t="shared" si="27"/>
        <v>0.11916738799008848</v>
      </c>
      <c r="T60">
        <f t="shared" si="27"/>
        <v>0.11776390395590362</v>
      </c>
      <c r="U60">
        <f t="shared" si="27"/>
        <v>0.11767383413575763</v>
      </c>
      <c r="V60">
        <f t="shared" si="27"/>
        <v>0.11603787503535394</v>
      </c>
      <c r="W60">
        <f t="shared" si="27"/>
        <v>0.11593065715891189</v>
      </c>
      <c r="X60">
        <f t="shared" si="27"/>
        <v>0.11590073016799608</v>
      </c>
      <c r="Y60">
        <f t="shared" si="27"/>
        <v>0.11614096921531109</v>
      </c>
      <c r="Z60">
        <f t="shared" si="27"/>
        <v>0.11672069293760763</v>
      </c>
      <c r="AA60">
        <f t="shared" si="27"/>
        <v>0.1167354826761227</v>
      </c>
      <c r="AB60">
        <f t="shared" si="27"/>
        <v>0.11678520709608925</v>
      </c>
      <c r="AC60">
        <f t="shared" si="27"/>
        <v>0.11711002847250132</v>
      </c>
      <c r="AD60">
        <f t="shared" si="27"/>
        <v>0.11718217988455949</v>
      </c>
      <c r="AE60">
        <f t="shared" si="27"/>
        <v>0.11737038735765984</v>
      </c>
      <c r="AF60">
        <f t="shared" si="27"/>
        <v>0.11776394466154869</v>
      </c>
      <c r="AG60">
        <f t="shared" si="27"/>
        <v>0.11785061671115987</v>
      </c>
      <c r="AH60">
        <f t="shared" si="27"/>
        <v>0.11770213705511301</v>
      </c>
      <c r="AI60">
        <f t="shared" si="27"/>
        <v>0.1172503908465362</v>
      </c>
      <c r="AJ60">
        <f t="shared" si="27"/>
        <v>0.11748383071753092</v>
      </c>
      <c r="AK60">
        <f t="shared" si="27"/>
        <v>0.11751574585093</v>
      </c>
      <c r="AL60">
        <f t="shared" si="27"/>
        <v>0.11754991474893869</v>
      </c>
    </row>
    <row r="61" spans="2:38" x14ac:dyDescent="0.25">
      <c r="B61" t="s">
        <v>1140</v>
      </c>
      <c r="C61">
        <f t="shared" si="23"/>
        <v>9.676493388712587E-2</v>
      </c>
      <c r="D61">
        <f t="shared" si="23"/>
        <v>0.39977804505896253</v>
      </c>
      <c r="E61">
        <f t="shared" si="23"/>
        <v>0.3906323863897655</v>
      </c>
      <c r="F61">
        <f t="shared" ref="F61:AM61" si="28">F25*F$9</f>
        <v>0.37173721985245806</v>
      </c>
      <c r="G61">
        <f t="shared" si="28"/>
        <v>0.36652376569638895</v>
      </c>
      <c r="H61">
        <f t="shared" si="28"/>
        <v>0.34703121924951724</v>
      </c>
      <c r="I61">
        <f t="shared" si="28"/>
        <v>0.33875267428885764</v>
      </c>
      <c r="J61">
        <f t="shared" si="28"/>
        <v>0.32889268337410249</v>
      </c>
      <c r="K61">
        <f t="shared" si="28"/>
        <v>0.31821836838667117</v>
      </c>
      <c r="L61">
        <f t="shared" si="28"/>
        <v>0.30902997454959963</v>
      </c>
      <c r="M61">
        <f t="shared" si="28"/>
        <v>0.29229967521995415</v>
      </c>
      <c r="N61">
        <f t="shared" si="28"/>
        <v>0.27216167939082464</v>
      </c>
      <c r="O61">
        <f t="shared" si="28"/>
        <v>0.25221407150299036</v>
      </c>
      <c r="P61">
        <f t="shared" si="28"/>
        <v>0.23740724053118265</v>
      </c>
      <c r="Q61">
        <f t="shared" si="28"/>
        <v>0.2274289388419857</v>
      </c>
      <c r="R61">
        <f t="shared" si="28"/>
        <v>0.218766332713276</v>
      </c>
      <c r="S61">
        <f t="shared" si="28"/>
        <v>0.21676674946460658</v>
      </c>
      <c r="T61">
        <f t="shared" si="28"/>
        <v>0.21423630800209334</v>
      </c>
      <c r="U61">
        <f t="shared" si="28"/>
        <v>0.21365741368928085</v>
      </c>
      <c r="V61">
        <f t="shared" si="28"/>
        <v>0.21096466616364007</v>
      </c>
      <c r="W61">
        <f t="shared" si="28"/>
        <v>0.21065432083154179</v>
      </c>
      <c r="X61">
        <f t="shared" si="28"/>
        <v>0.21093880557405639</v>
      </c>
      <c r="Y61">
        <f t="shared" si="28"/>
        <v>0.21095207320975137</v>
      </c>
      <c r="Z61">
        <f t="shared" si="28"/>
        <v>0.21206131449532284</v>
      </c>
      <c r="AA61">
        <f t="shared" si="28"/>
        <v>0.2123040394376442</v>
      </c>
      <c r="AB61">
        <f t="shared" si="28"/>
        <v>0.2122413036863551</v>
      </c>
      <c r="AC61">
        <f t="shared" si="28"/>
        <v>0.21280223705554449</v>
      </c>
      <c r="AD61">
        <f t="shared" si="28"/>
        <v>0.21284969676565146</v>
      </c>
      <c r="AE61">
        <f t="shared" si="28"/>
        <v>0.21321882911772108</v>
      </c>
      <c r="AF61">
        <f t="shared" si="28"/>
        <v>0.21393751643965025</v>
      </c>
      <c r="AG61">
        <f t="shared" si="28"/>
        <v>0.21410171135071351</v>
      </c>
      <c r="AH61">
        <f t="shared" si="28"/>
        <v>0.21384442281907903</v>
      </c>
      <c r="AI61">
        <f t="shared" si="28"/>
        <v>0.21305369511222774</v>
      </c>
      <c r="AJ61">
        <f t="shared" si="28"/>
        <v>0.21329539612262766</v>
      </c>
      <c r="AK61">
        <f t="shared" si="28"/>
        <v>0.21351727289541855</v>
      </c>
      <c r="AL61">
        <f t="shared" si="28"/>
        <v>0.21377050498345038</v>
      </c>
    </row>
    <row r="64" spans="2:38" x14ac:dyDescent="0.25">
      <c r="B64" t="s">
        <v>1156</v>
      </c>
    </row>
    <row r="65" spans="2:38" x14ac:dyDescent="0.25">
      <c r="B65" s="1" t="s">
        <v>1151</v>
      </c>
      <c r="C65">
        <v>2015</v>
      </c>
      <c r="D65">
        <v>2016</v>
      </c>
      <c r="E65">
        <v>2017</v>
      </c>
      <c r="F65">
        <v>2018</v>
      </c>
      <c r="G65">
        <v>2019</v>
      </c>
      <c r="H65">
        <v>2020</v>
      </c>
      <c r="I65">
        <v>2021</v>
      </c>
      <c r="J65">
        <v>2022</v>
      </c>
      <c r="K65">
        <v>2023</v>
      </c>
      <c r="L65">
        <v>2024</v>
      </c>
      <c r="M65">
        <v>2025</v>
      </c>
      <c r="N65">
        <v>2026</v>
      </c>
      <c r="O65">
        <v>2027</v>
      </c>
      <c r="P65">
        <v>2028</v>
      </c>
      <c r="Q65">
        <v>2029</v>
      </c>
      <c r="R65">
        <v>2030</v>
      </c>
      <c r="S65">
        <v>2031</v>
      </c>
      <c r="T65">
        <v>2032</v>
      </c>
      <c r="U65">
        <v>2033</v>
      </c>
      <c r="V65">
        <v>2034</v>
      </c>
      <c r="W65">
        <v>2035</v>
      </c>
      <c r="X65">
        <v>2036</v>
      </c>
      <c r="Y65">
        <v>2037</v>
      </c>
      <c r="Z65">
        <v>2038</v>
      </c>
      <c r="AA65">
        <v>2039</v>
      </c>
      <c r="AB65">
        <v>2040</v>
      </c>
      <c r="AC65">
        <v>2041</v>
      </c>
      <c r="AD65">
        <v>2042</v>
      </c>
      <c r="AE65">
        <v>2043</v>
      </c>
      <c r="AF65">
        <v>2044</v>
      </c>
      <c r="AG65">
        <v>2045</v>
      </c>
      <c r="AH65">
        <v>2046</v>
      </c>
      <c r="AI65">
        <v>2047</v>
      </c>
      <c r="AJ65">
        <v>2048</v>
      </c>
      <c r="AK65">
        <v>2049</v>
      </c>
      <c r="AL65">
        <v>2050</v>
      </c>
    </row>
    <row r="66" spans="2:38" x14ac:dyDescent="0.25">
      <c r="B66" t="s">
        <v>1132</v>
      </c>
      <c r="C66">
        <f>C14/SUM(C$14:C$16)</f>
        <v>0.2396265467382942</v>
      </c>
      <c r="D66">
        <f>D14/SUM(D$14:D$16)</f>
        <v>0.21159585985080429</v>
      </c>
      <c r="E66">
        <f t="shared" ref="E66:AL66" si="29">E14/SUM(E$14:E$16)</f>
        <v>0.24793890771759475</v>
      </c>
      <c r="F66">
        <f t="shared" si="29"/>
        <v>0.23565601690517174</v>
      </c>
      <c r="G66">
        <f t="shared" si="29"/>
        <v>0.25871654999161997</v>
      </c>
      <c r="H66">
        <f t="shared" si="29"/>
        <v>0.24775618588878584</v>
      </c>
      <c r="I66">
        <f t="shared" si="29"/>
        <v>0.24878673461009052</v>
      </c>
      <c r="J66">
        <f t="shared" si="29"/>
        <v>0.24684412713352322</v>
      </c>
      <c r="K66">
        <f t="shared" si="29"/>
        <v>0.24110596115378913</v>
      </c>
      <c r="L66">
        <f t="shared" si="29"/>
        <v>0.24158425002015096</v>
      </c>
      <c r="M66">
        <f t="shared" si="29"/>
        <v>0.2397697993100753</v>
      </c>
      <c r="N66">
        <f t="shared" si="29"/>
        <v>0.24201477297946114</v>
      </c>
      <c r="O66">
        <f t="shared" si="29"/>
        <v>0.24014556774798035</v>
      </c>
      <c r="P66">
        <f t="shared" si="29"/>
        <v>0.23891286635000922</v>
      </c>
      <c r="Q66">
        <f t="shared" si="29"/>
        <v>0.24121906837269566</v>
      </c>
      <c r="R66">
        <f t="shared" si="29"/>
        <v>0.24246728519246977</v>
      </c>
      <c r="S66">
        <f t="shared" si="29"/>
        <v>0.24238553692598341</v>
      </c>
      <c r="T66">
        <f t="shared" si="29"/>
        <v>0.2425557747806697</v>
      </c>
      <c r="U66">
        <f t="shared" si="29"/>
        <v>0.23923734353583184</v>
      </c>
      <c r="V66">
        <f t="shared" si="29"/>
        <v>0.24168071187623694</v>
      </c>
      <c r="W66">
        <f t="shared" si="29"/>
        <v>0.24072026374278704</v>
      </c>
      <c r="X66">
        <f t="shared" si="29"/>
        <v>0.24364561086431955</v>
      </c>
      <c r="Y66">
        <f t="shared" si="29"/>
        <v>0.24001857994842951</v>
      </c>
      <c r="Z66">
        <f t="shared" si="29"/>
        <v>0.24057850290449631</v>
      </c>
      <c r="AA66">
        <f t="shared" si="29"/>
        <v>0.24226273803100995</v>
      </c>
      <c r="AB66">
        <f t="shared" si="29"/>
        <v>0.24101290227581132</v>
      </c>
      <c r="AC66">
        <f t="shared" si="29"/>
        <v>0.24066330105586872</v>
      </c>
      <c r="AD66">
        <f t="shared" si="29"/>
        <v>0.24003581657292045</v>
      </c>
      <c r="AE66">
        <f t="shared" si="29"/>
        <v>0.24027196321140612</v>
      </c>
      <c r="AF66">
        <f t="shared" si="29"/>
        <v>0.24036076126774938</v>
      </c>
      <c r="AG66">
        <f t="shared" si="29"/>
        <v>0.24038169221768618</v>
      </c>
      <c r="AH66">
        <f t="shared" si="29"/>
        <v>0.24046058678161017</v>
      </c>
      <c r="AI66">
        <f t="shared" si="29"/>
        <v>0.24066126334945773</v>
      </c>
      <c r="AJ66">
        <f t="shared" si="29"/>
        <v>0.23906343622614765</v>
      </c>
      <c r="AK66">
        <f t="shared" si="29"/>
        <v>0.24044481757853439</v>
      </c>
      <c r="AL66">
        <f t="shared" si="29"/>
        <v>0.24200414791992758</v>
      </c>
    </row>
    <row r="67" spans="2:38" x14ac:dyDescent="0.25">
      <c r="B67" t="s">
        <v>1133</v>
      </c>
      <c r="C67">
        <f t="shared" ref="C67:D68" si="30">C15/SUM(C$14:C$16)</f>
        <v>0.66068467602588066</v>
      </c>
      <c r="D67">
        <f t="shared" si="30"/>
        <v>0.6784652814209623</v>
      </c>
      <c r="E67">
        <f t="shared" ref="E67:AL67" si="31">E15/SUM(E$14:E$16)</f>
        <v>0.65540720204027314</v>
      </c>
      <c r="F67">
        <f t="shared" si="31"/>
        <v>0.66305340181200223</v>
      </c>
      <c r="G67">
        <f t="shared" si="31"/>
        <v>0.64790318374054112</v>
      </c>
      <c r="H67">
        <f t="shared" si="31"/>
        <v>0.65634404461259133</v>
      </c>
      <c r="I67">
        <f t="shared" si="31"/>
        <v>0.65520398739807384</v>
      </c>
      <c r="J67">
        <f t="shared" si="31"/>
        <v>0.65700617666427352</v>
      </c>
      <c r="K67">
        <f t="shared" si="31"/>
        <v>0.66022795443722859</v>
      </c>
      <c r="L67">
        <f t="shared" si="31"/>
        <v>0.65923891595155348</v>
      </c>
      <c r="M67">
        <f t="shared" si="31"/>
        <v>0.66281073250994449</v>
      </c>
      <c r="N67">
        <f t="shared" si="31"/>
        <v>0.65889088708272581</v>
      </c>
      <c r="O67">
        <f t="shared" si="31"/>
        <v>0.66010791802342716</v>
      </c>
      <c r="P67">
        <f t="shared" si="31"/>
        <v>0.66083208923674308</v>
      </c>
      <c r="Q67">
        <f t="shared" si="31"/>
        <v>0.65937974588496917</v>
      </c>
      <c r="R67">
        <f t="shared" si="31"/>
        <v>0.65862604361019683</v>
      </c>
      <c r="S67">
        <f t="shared" si="31"/>
        <v>0.65868154454569106</v>
      </c>
      <c r="T67">
        <f t="shared" si="31"/>
        <v>0.65854873282232396</v>
      </c>
      <c r="U67">
        <f t="shared" si="31"/>
        <v>0.66066647579703375</v>
      </c>
      <c r="V67">
        <f t="shared" si="31"/>
        <v>0.65907269692959947</v>
      </c>
      <c r="W67">
        <f t="shared" si="31"/>
        <v>0.65969045424120065</v>
      </c>
      <c r="X67">
        <f t="shared" si="31"/>
        <v>0.65779251126069116</v>
      </c>
      <c r="Y67">
        <f t="shared" si="31"/>
        <v>0.66014309332781729</v>
      </c>
      <c r="Z67">
        <f t="shared" si="31"/>
        <v>0.65976100154419337</v>
      </c>
      <c r="AA67">
        <f t="shared" si="31"/>
        <v>0.65869858498916667</v>
      </c>
      <c r="AB67">
        <f t="shared" si="31"/>
        <v>0.65952007268357371</v>
      </c>
      <c r="AC67">
        <f t="shared" si="31"/>
        <v>0.65975414270839816</v>
      </c>
      <c r="AD67">
        <f t="shared" si="31"/>
        <v>0.66014969830900128</v>
      </c>
      <c r="AE67">
        <f t="shared" si="31"/>
        <v>0.65999597230514162</v>
      </c>
      <c r="AF67">
        <f t="shared" si="31"/>
        <v>0.65994045416128533</v>
      </c>
      <c r="AG67">
        <f t="shared" si="31"/>
        <v>0.6599284633497069</v>
      </c>
      <c r="AH67">
        <f t="shared" si="31"/>
        <v>0.6598851284643642</v>
      </c>
      <c r="AI67">
        <f t="shared" si="31"/>
        <v>0.6597798610206802</v>
      </c>
      <c r="AJ67">
        <f t="shared" si="31"/>
        <v>0.66082919720156486</v>
      </c>
      <c r="AK67">
        <f t="shared" si="31"/>
        <v>0.65993157504542244</v>
      </c>
      <c r="AL67">
        <f t="shared" si="31"/>
        <v>0.65893020739865971</v>
      </c>
    </row>
    <row r="68" spans="2:38" x14ac:dyDescent="0.25">
      <c r="B68" t="s">
        <v>1134</v>
      </c>
      <c r="C68">
        <f t="shared" si="30"/>
        <v>9.9688777235825143E-2</v>
      </c>
      <c r="D68">
        <f t="shared" si="30"/>
        <v>0.1099388587282334</v>
      </c>
      <c r="E68">
        <f t="shared" ref="E68:AL68" si="32">E16/SUM(E$14:E$16)</f>
        <v>9.6653890242132112E-2</v>
      </c>
      <c r="F68">
        <f t="shared" si="32"/>
        <v>0.10129058128282603</v>
      </c>
      <c r="G68">
        <f t="shared" si="32"/>
        <v>9.3380266267838977E-2</v>
      </c>
      <c r="H68">
        <f t="shared" si="32"/>
        <v>9.5899769498622806E-2</v>
      </c>
      <c r="I68">
        <f t="shared" si="32"/>
        <v>9.6009277991835715E-2</v>
      </c>
      <c r="J68">
        <f t="shared" si="32"/>
        <v>9.6149696202203233E-2</v>
      </c>
      <c r="K68">
        <f t="shared" si="32"/>
        <v>9.8666084408982321E-2</v>
      </c>
      <c r="L68">
        <f t="shared" si="32"/>
        <v>9.917683402829558E-2</v>
      </c>
      <c r="M68">
        <f t="shared" si="32"/>
        <v>9.7419468179980248E-2</v>
      </c>
      <c r="N68">
        <f t="shared" si="32"/>
        <v>9.9094339937813053E-2</v>
      </c>
      <c r="O68">
        <f t="shared" si="32"/>
        <v>9.9746514228592667E-2</v>
      </c>
      <c r="P68">
        <f t="shared" si="32"/>
        <v>0.10025504441324777</v>
      </c>
      <c r="Q68">
        <f t="shared" si="32"/>
        <v>9.9401185742335071E-2</v>
      </c>
      <c r="R68">
        <f t="shared" si="32"/>
        <v>9.8906671197333484E-2</v>
      </c>
      <c r="S68">
        <f t="shared" si="32"/>
        <v>9.8932918528325531E-2</v>
      </c>
      <c r="T68">
        <f t="shared" si="32"/>
        <v>9.8895492397006401E-2</v>
      </c>
      <c r="U68">
        <f t="shared" si="32"/>
        <v>0.10009618066713451</v>
      </c>
      <c r="V68">
        <f t="shared" si="32"/>
        <v>9.9246591194163555E-2</v>
      </c>
      <c r="W68">
        <f t="shared" si="32"/>
        <v>9.9589282016012304E-2</v>
      </c>
      <c r="X68">
        <f t="shared" si="32"/>
        <v>9.8561877874989309E-2</v>
      </c>
      <c r="Y68">
        <f t="shared" si="32"/>
        <v>9.9838326723753146E-2</v>
      </c>
      <c r="Z68">
        <f t="shared" si="32"/>
        <v>9.9660495551310388E-2</v>
      </c>
      <c r="AA68">
        <f t="shared" si="32"/>
        <v>9.9038676979823381E-2</v>
      </c>
      <c r="AB68">
        <f t="shared" si="32"/>
        <v>9.9467025040614943E-2</v>
      </c>
      <c r="AC68">
        <f t="shared" si="32"/>
        <v>9.9582556235733158E-2</v>
      </c>
      <c r="AD68">
        <f t="shared" si="32"/>
        <v>9.9814485118078305E-2</v>
      </c>
      <c r="AE68">
        <f t="shared" si="32"/>
        <v>9.9732064483452176E-2</v>
      </c>
      <c r="AF68">
        <f t="shared" si="32"/>
        <v>9.9698784570965371E-2</v>
      </c>
      <c r="AG68">
        <f t="shared" si="32"/>
        <v>9.9689844432606811E-2</v>
      </c>
      <c r="AH68">
        <f t="shared" si="32"/>
        <v>9.9654284754025588E-2</v>
      </c>
      <c r="AI68">
        <f t="shared" si="32"/>
        <v>9.9558875629861987E-2</v>
      </c>
      <c r="AJ68">
        <f t="shared" si="32"/>
        <v>0.10010736657228744</v>
      </c>
      <c r="AK68">
        <f t="shared" si="32"/>
        <v>9.962360737604313E-2</v>
      </c>
      <c r="AL68">
        <f t="shared" si="32"/>
        <v>9.9065644681412643E-2</v>
      </c>
    </row>
    <row r="70" spans="2:38" x14ac:dyDescent="0.25">
      <c r="B70" t="s">
        <v>1155</v>
      </c>
    </row>
    <row r="71" spans="2:38" x14ac:dyDescent="0.25">
      <c r="B71" t="s">
        <v>1158</v>
      </c>
    </row>
    <row r="72" spans="2:38" x14ac:dyDescent="0.25">
      <c r="B72" s="1" t="s">
        <v>1154</v>
      </c>
      <c r="C72">
        <v>2015</v>
      </c>
      <c r="D72">
        <v>2016</v>
      </c>
      <c r="E72">
        <v>2017</v>
      </c>
      <c r="F72">
        <v>2018</v>
      </c>
      <c r="G72">
        <v>2019</v>
      </c>
      <c r="H72">
        <v>2020</v>
      </c>
      <c r="I72">
        <v>2021</v>
      </c>
      <c r="J72">
        <v>2022</v>
      </c>
      <c r="K72">
        <v>2023</v>
      </c>
      <c r="L72">
        <v>2024</v>
      </c>
      <c r="M72">
        <v>2025</v>
      </c>
      <c r="N72">
        <v>2026</v>
      </c>
      <c r="O72">
        <v>2027</v>
      </c>
      <c r="P72">
        <v>2028</v>
      </c>
      <c r="Q72">
        <v>2029</v>
      </c>
      <c r="R72">
        <v>2030</v>
      </c>
      <c r="S72">
        <v>2031</v>
      </c>
      <c r="T72">
        <v>2032</v>
      </c>
      <c r="U72">
        <v>2033</v>
      </c>
      <c r="V72">
        <v>2034</v>
      </c>
      <c r="W72">
        <v>2035</v>
      </c>
      <c r="X72">
        <v>2036</v>
      </c>
      <c r="Y72">
        <v>2037</v>
      </c>
      <c r="Z72">
        <v>2038</v>
      </c>
      <c r="AA72">
        <v>2039</v>
      </c>
      <c r="AB72">
        <v>2040</v>
      </c>
      <c r="AC72">
        <v>2041</v>
      </c>
      <c r="AD72">
        <v>2042</v>
      </c>
      <c r="AE72">
        <v>2043</v>
      </c>
      <c r="AF72">
        <v>2044</v>
      </c>
      <c r="AG72">
        <v>2045</v>
      </c>
      <c r="AH72">
        <v>2046</v>
      </c>
      <c r="AI72">
        <v>2047</v>
      </c>
      <c r="AJ72">
        <v>2048</v>
      </c>
      <c r="AK72">
        <v>2049</v>
      </c>
      <c r="AL72">
        <v>2050</v>
      </c>
    </row>
    <row r="73" spans="2:38" x14ac:dyDescent="0.25">
      <c r="B73" t="s">
        <v>1130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2:38" x14ac:dyDescent="0.25">
      <c r="B74" t="s">
        <v>1131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2:38" x14ac:dyDescent="0.25">
      <c r="B75" t="s">
        <v>1132</v>
      </c>
      <c r="C75">
        <f>C14/SUM(C$14,C$16)*C$4</f>
        <v>0.34713236685870907</v>
      </c>
      <c r="D75">
        <f t="shared" ref="D75:G75" si="33">D14/SUM(D$14,D$16)*D$4</f>
        <v>0.29741183286110334</v>
      </c>
      <c r="E75">
        <f t="shared" si="33"/>
        <v>0.31632066198630443</v>
      </c>
      <c r="F75">
        <f t="shared" si="33"/>
        <v>0.29514902008751892</v>
      </c>
      <c r="G75">
        <f t="shared" si="33"/>
        <v>0.31130730987989208</v>
      </c>
      <c r="H75">
        <f t="shared" ref="H75:AL75" si="34">H14/SUM(H$14,H$16)*H$4</f>
        <v>0.30821826446703671</v>
      </c>
      <c r="I75">
        <f t="shared" si="34"/>
        <v>0.30853628644675146</v>
      </c>
      <c r="J75">
        <f t="shared" si="34"/>
        <v>0.30895479792545777</v>
      </c>
      <c r="K75">
        <f t="shared" si="34"/>
        <v>0.30287714898370027</v>
      </c>
      <c r="L75">
        <f t="shared" si="34"/>
        <v>0.3010078373843853</v>
      </c>
      <c r="M75">
        <f t="shared" si="34"/>
        <v>0.30048550142014008</v>
      </c>
      <c r="N75">
        <f t="shared" si="34"/>
        <v>0.29993526509091423</v>
      </c>
      <c r="O75">
        <f t="shared" si="34"/>
        <v>0.30060560119814572</v>
      </c>
      <c r="P75">
        <f t="shared" si="34"/>
        <v>0.30032986004541884</v>
      </c>
      <c r="Q75">
        <f t="shared" si="34"/>
        <v>0.30297766834427786</v>
      </c>
      <c r="R75">
        <f t="shared" si="34"/>
        <v>0.30447274258486179</v>
      </c>
      <c r="S75">
        <f t="shared" si="34"/>
        <v>0.30634126508138221</v>
      </c>
      <c r="T75">
        <f t="shared" si="34"/>
        <v>0.30912244511204745</v>
      </c>
      <c r="U75">
        <f t="shared" si="34"/>
        <v>0.30730327221957637</v>
      </c>
      <c r="V75">
        <f t="shared" si="34"/>
        <v>0.30990546742204811</v>
      </c>
      <c r="W75">
        <f t="shared" si="34"/>
        <v>0.30985839479506821</v>
      </c>
      <c r="X75">
        <f t="shared" si="34"/>
        <v>0.31343868238382255</v>
      </c>
      <c r="Y75">
        <f t="shared" si="34"/>
        <v>0.31093493203349781</v>
      </c>
      <c r="Z75">
        <f t="shared" si="34"/>
        <v>0.31105856403710552</v>
      </c>
      <c r="AA75">
        <f t="shared" si="34"/>
        <v>0.31227804527052966</v>
      </c>
      <c r="AB75">
        <f t="shared" si="34"/>
        <v>0.31129671248329921</v>
      </c>
      <c r="AC75">
        <f t="shared" si="34"/>
        <v>0.31123167887468017</v>
      </c>
      <c r="AD75">
        <f t="shared" si="34"/>
        <v>0.31059131257641032</v>
      </c>
      <c r="AE75">
        <f t="shared" si="34"/>
        <v>0.31038897491765155</v>
      </c>
      <c r="AF75">
        <f t="shared" si="34"/>
        <v>0.31020278595830186</v>
      </c>
      <c r="AG75">
        <f t="shared" si="34"/>
        <v>0.31027211539641325</v>
      </c>
      <c r="AH75">
        <f t="shared" si="34"/>
        <v>0.31005411090805707</v>
      </c>
      <c r="AI75">
        <f t="shared" si="34"/>
        <v>0.30955743218739223</v>
      </c>
      <c r="AJ75">
        <f t="shared" si="34"/>
        <v>0.30749853539128463</v>
      </c>
      <c r="AK75">
        <f t="shared" si="34"/>
        <v>0.30816710025588667</v>
      </c>
      <c r="AL75">
        <f t="shared" si="34"/>
        <v>0.30942285701765065</v>
      </c>
    </row>
    <row r="76" spans="2:38" x14ac:dyDescent="0.25">
      <c r="B76" t="s">
        <v>1133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2:38" x14ac:dyDescent="0.25">
      <c r="B77" t="s">
        <v>1134</v>
      </c>
      <c r="C77">
        <f>C16/SUM(C$14,C$16)*C$4</f>
        <v>0.14441305298663887</v>
      </c>
      <c r="D77">
        <f t="shared" ref="D77:G77" si="35">D16/SUM(D$14,D$16)*D$4</f>
        <v>0.15452626294331306</v>
      </c>
      <c r="E77">
        <f t="shared" si="35"/>
        <v>0.12331111250908044</v>
      </c>
      <c r="F77">
        <f t="shared" si="35"/>
        <v>0.12686209417581473</v>
      </c>
      <c r="G77">
        <f t="shared" si="35"/>
        <v>0.11236219518484837</v>
      </c>
      <c r="H77">
        <f t="shared" ref="H77:AL77" si="36">H16/SUM(H$14,H$16)*H$4</f>
        <v>0.1193030172450369</v>
      </c>
      <c r="I77">
        <f t="shared" si="36"/>
        <v>0.11906722495658885</v>
      </c>
      <c r="J77">
        <f t="shared" si="36"/>
        <v>0.12034278597471877</v>
      </c>
      <c r="K77">
        <f t="shared" si="36"/>
        <v>0.12394426999719184</v>
      </c>
      <c r="L77">
        <f t="shared" si="36"/>
        <v>0.1235718153273538</v>
      </c>
      <c r="M77">
        <f t="shared" si="36"/>
        <v>0.12208851084822453</v>
      </c>
      <c r="N77">
        <f t="shared" si="36"/>
        <v>0.12281021836951876</v>
      </c>
      <c r="O77">
        <f t="shared" si="36"/>
        <v>0.12485910590934765</v>
      </c>
      <c r="P77">
        <f t="shared" si="36"/>
        <v>0.12602746732512587</v>
      </c>
      <c r="Q77">
        <f t="shared" si="36"/>
        <v>0.12485057541279403</v>
      </c>
      <c r="R77">
        <f t="shared" si="36"/>
        <v>0.12419978808888206</v>
      </c>
      <c r="S77">
        <f t="shared" si="36"/>
        <v>0.12503730958755763</v>
      </c>
      <c r="T77">
        <f t="shared" si="36"/>
        <v>0.12603623413198914</v>
      </c>
      <c r="U77">
        <f t="shared" si="36"/>
        <v>0.12857475927910586</v>
      </c>
      <c r="V77">
        <f t="shared" si="36"/>
        <v>0.12726320191336851</v>
      </c>
      <c r="W77">
        <f t="shared" si="36"/>
        <v>0.12819267719500235</v>
      </c>
      <c r="X77">
        <f t="shared" si="36"/>
        <v>0.12679524586886778</v>
      </c>
      <c r="Y77">
        <f t="shared" si="36"/>
        <v>0.12933675110009524</v>
      </c>
      <c r="Z77">
        <f t="shared" si="36"/>
        <v>0.12885711010398665</v>
      </c>
      <c r="AA77">
        <f t="shared" si="36"/>
        <v>0.12766141712424581</v>
      </c>
      <c r="AB77">
        <f t="shared" si="36"/>
        <v>0.12847344521084189</v>
      </c>
      <c r="AC77">
        <f t="shared" si="36"/>
        <v>0.1287826021994295</v>
      </c>
      <c r="AD77">
        <f t="shared" si="36"/>
        <v>0.12915369210138092</v>
      </c>
      <c r="AE77">
        <f t="shared" si="36"/>
        <v>0.12883622728051328</v>
      </c>
      <c r="AF77">
        <f t="shared" si="36"/>
        <v>0.1286684256092829</v>
      </c>
      <c r="AG77">
        <f t="shared" si="36"/>
        <v>0.1286744370184133</v>
      </c>
      <c r="AH77">
        <f t="shared" si="36"/>
        <v>0.12849598793356504</v>
      </c>
      <c r="AI77">
        <f t="shared" si="36"/>
        <v>0.12806045086986975</v>
      </c>
      <c r="AJ77">
        <f t="shared" si="36"/>
        <v>0.12876443628852161</v>
      </c>
      <c r="AK77">
        <f t="shared" si="36"/>
        <v>0.12768301064371526</v>
      </c>
      <c r="AL77">
        <f t="shared" si="36"/>
        <v>0.1266638405708666</v>
      </c>
    </row>
    <row r="78" spans="2:38" x14ac:dyDescent="0.25">
      <c r="B78" t="s">
        <v>1135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2:38" x14ac:dyDescent="0.25">
      <c r="B79" t="s">
        <v>1129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2:38" x14ac:dyDescent="0.25">
      <c r="B80" t="s">
        <v>1136</v>
      </c>
      <c r="C80">
        <f>C21/SUM(C$21,C$23)*C$5</f>
        <v>0.38255427453700946</v>
      </c>
      <c r="D80">
        <f t="shared" ref="D80:G80" si="37">D21/SUM(D$21,D$23)*D$5</f>
        <v>0.41439461881953543</v>
      </c>
      <c r="E80">
        <f t="shared" si="37"/>
        <v>0.42217815775606671</v>
      </c>
      <c r="F80">
        <f t="shared" si="37"/>
        <v>0.43607653425802234</v>
      </c>
      <c r="G80">
        <f t="shared" si="37"/>
        <v>0.43547545028882362</v>
      </c>
      <c r="H80">
        <f t="shared" ref="H80:AL80" si="38">H21/SUM(H$21,H$23)*H$5</f>
        <v>0.43371375372165821</v>
      </c>
      <c r="I80">
        <f t="shared" si="38"/>
        <v>0.43428478670633713</v>
      </c>
      <c r="J80">
        <f t="shared" si="38"/>
        <v>0.43207152785232678</v>
      </c>
      <c r="K80">
        <f t="shared" si="38"/>
        <v>0.43497927741575326</v>
      </c>
      <c r="L80">
        <f t="shared" si="38"/>
        <v>0.43724436202904726</v>
      </c>
      <c r="M80">
        <f t="shared" si="38"/>
        <v>0.43621639523215666</v>
      </c>
      <c r="N80">
        <f t="shared" si="38"/>
        <v>0.43467449639900874</v>
      </c>
      <c r="O80">
        <f t="shared" si="38"/>
        <v>0.43248643298293776</v>
      </c>
      <c r="P80">
        <f t="shared" si="38"/>
        <v>0.43174049574454493</v>
      </c>
      <c r="Q80">
        <f t="shared" si="38"/>
        <v>0.43056804128613596</v>
      </c>
      <c r="R80">
        <f t="shared" si="38"/>
        <v>0.42987610053188458</v>
      </c>
      <c r="S80">
        <f t="shared" si="38"/>
        <v>0.42783657805792286</v>
      </c>
      <c r="T80">
        <f t="shared" si="38"/>
        <v>0.42499177761319024</v>
      </c>
      <c r="U80">
        <f t="shared" si="38"/>
        <v>0.42450787050282951</v>
      </c>
      <c r="V80">
        <f t="shared" si="38"/>
        <v>0.42351060558613413</v>
      </c>
      <c r="W80">
        <f t="shared" si="38"/>
        <v>0.42286463412986647</v>
      </c>
      <c r="X80">
        <f t="shared" si="38"/>
        <v>0.42118869983338209</v>
      </c>
      <c r="Y80">
        <f t="shared" si="38"/>
        <v>0.42122013376020057</v>
      </c>
      <c r="Z80">
        <f t="shared" si="38"/>
        <v>0.42148972319588335</v>
      </c>
      <c r="AA80">
        <f t="shared" si="38"/>
        <v>0.42144732593520112</v>
      </c>
      <c r="AB80">
        <f t="shared" si="38"/>
        <v>0.42158271503171668</v>
      </c>
      <c r="AC80">
        <f t="shared" si="38"/>
        <v>0.42140633028679347</v>
      </c>
      <c r="AD80">
        <f t="shared" si="38"/>
        <v>0.42160910372050481</v>
      </c>
      <c r="AE80">
        <f t="shared" si="38"/>
        <v>0.42199722079599827</v>
      </c>
      <c r="AF80">
        <f t="shared" si="38"/>
        <v>0.42225950857939537</v>
      </c>
      <c r="AG80">
        <f t="shared" si="38"/>
        <v>0.42220404850306881</v>
      </c>
      <c r="AH80">
        <f t="shared" si="38"/>
        <v>0.42249870975264658</v>
      </c>
      <c r="AI80">
        <f t="shared" si="38"/>
        <v>0.42318470753438353</v>
      </c>
      <c r="AJ80">
        <f t="shared" si="38"/>
        <v>0.42422036169607763</v>
      </c>
      <c r="AK80">
        <f t="shared" si="38"/>
        <v>0.42451498926408499</v>
      </c>
      <c r="AL80">
        <f t="shared" si="38"/>
        <v>0.42431591387216178</v>
      </c>
    </row>
    <row r="81" spans="2:38" x14ac:dyDescent="0.25">
      <c r="B81" t="s">
        <v>1137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2:38" x14ac:dyDescent="0.25">
      <c r="B82" t="s">
        <v>1138</v>
      </c>
      <c r="C82">
        <f>C23/SUM(C$21,C$23)*C$5</f>
        <v>0.12590030561764257</v>
      </c>
      <c r="D82">
        <f t="shared" ref="D82:G82" si="39">D23/SUM(D$21,D$23)*D$5</f>
        <v>0.13366728537604816</v>
      </c>
      <c r="E82">
        <f t="shared" si="39"/>
        <v>0.13819006774854839</v>
      </c>
      <c r="F82">
        <f t="shared" si="39"/>
        <v>0.14191235147864387</v>
      </c>
      <c r="G82">
        <f t="shared" si="39"/>
        <v>0.14085504464643611</v>
      </c>
      <c r="H82">
        <f t="shared" ref="H82:AL82" si="40">H23/SUM(H$21,H$23)*H$5</f>
        <v>0.13876496456626805</v>
      </c>
      <c r="I82">
        <f t="shared" si="40"/>
        <v>0.13811170189032271</v>
      </c>
      <c r="J82">
        <f t="shared" si="40"/>
        <v>0.13863088824749684</v>
      </c>
      <c r="K82">
        <f t="shared" si="40"/>
        <v>0.1381993036033547</v>
      </c>
      <c r="L82">
        <f t="shared" si="40"/>
        <v>0.13817598525921368</v>
      </c>
      <c r="M82">
        <f t="shared" si="40"/>
        <v>0.14120959249947868</v>
      </c>
      <c r="N82">
        <f t="shared" si="40"/>
        <v>0.14258002014055826</v>
      </c>
      <c r="O82">
        <f t="shared" si="40"/>
        <v>0.14204885990956895</v>
      </c>
      <c r="P82">
        <f t="shared" si="40"/>
        <v>0.14190217688491036</v>
      </c>
      <c r="Q82">
        <f t="shared" si="40"/>
        <v>0.14160371495679225</v>
      </c>
      <c r="R82">
        <f t="shared" si="40"/>
        <v>0.14145136879437145</v>
      </c>
      <c r="S82">
        <f t="shared" si="40"/>
        <v>0.1407848472731372</v>
      </c>
      <c r="T82">
        <f t="shared" si="40"/>
        <v>0.13984954314277304</v>
      </c>
      <c r="U82">
        <f t="shared" si="40"/>
        <v>0.13961409799848812</v>
      </c>
      <c r="V82">
        <f t="shared" si="40"/>
        <v>0.139320725078449</v>
      </c>
      <c r="W82">
        <f t="shared" si="40"/>
        <v>0.13908429388006291</v>
      </c>
      <c r="X82">
        <f t="shared" si="40"/>
        <v>0.13857737191392766</v>
      </c>
      <c r="Y82">
        <f t="shared" si="40"/>
        <v>0.13850818310620647</v>
      </c>
      <c r="Z82">
        <f t="shared" si="40"/>
        <v>0.13859460266302451</v>
      </c>
      <c r="AA82">
        <f t="shared" si="40"/>
        <v>0.13861321167002338</v>
      </c>
      <c r="AB82">
        <f t="shared" si="40"/>
        <v>0.13864712727414208</v>
      </c>
      <c r="AC82">
        <f t="shared" si="40"/>
        <v>0.13857938863909677</v>
      </c>
      <c r="AD82">
        <f t="shared" si="40"/>
        <v>0.13864589160170387</v>
      </c>
      <c r="AE82">
        <f t="shared" si="40"/>
        <v>0.13877757700583687</v>
      </c>
      <c r="AF82">
        <f t="shared" si="40"/>
        <v>0.13886927985301975</v>
      </c>
      <c r="AG82">
        <f t="shared" si="40"/>
        <v>0.13884939908210456</v>
      </c>
      <c r="AH82">
        <f t="shared" si="40"/>
        <v>0.13895119140573134</v>
      </c>
      <c r="AI82">
        <f t="shared" si="40"/>
        <v>0.13919740940835443</v>
      </c>
      <c r="AJ82">
        <f t="shared" si="40"/>
        <v>0.1395166666241161</v>
      </c>
      <c r="AK82">
        <f t="shared" si="40"/>
        <v>0.13963489983631308</v>
      </c>
      <c r="AL82">
        <f t="shared" si="40"/>
        <v>0.13959738853932108</v>
      </c>
    </row>
    <row r="83" spans="2:38" x14ac:dyDescent="0.25">
      <c r="B83" t="s">
        <v>1139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2:38" x14ac:dyDescent="0.25">
      <c r="B84" t="s">
        <v>1140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6" spans="2:38" x14ac:dyDescent="0.25">
      <c r="B86" t="s">
        <v>1159</v>
      </c>
    </row>
    <row r="87" spans="2:38" x14ac:dyDescent="0.25">
      <c r="B87" t="s">
        <v>1160</v>
      </c>
    </row>
    <row r="88" spans="2:38" x14ac:dyDescent="0.25">
      <c r="B88" s="1" t="s">
        <v>1157</v>
      </c>
      <c r="C88">
        <v>2015</v>
      </c>
      <c r="D88">
        <v>2016</v>
      </c>
      <c r="E88">
        <v>2017</v>
      </c>
      <c r="F88">
        <v>2018</v>
      </c>
      <c r="G88">
        <v>2019</v>
      </c>
      <c r="H88">
        <v>2020</v>
      </c>
      <c r="I88">
        <v>2021</v>
      </c>
      <c r="J88">
        <v>2022</v>
      </c>
      <c r="K88">
        <v>2023</v>
      </c>
      <c r="L88">
        <v>2024</v>
      </c>
      <c r="M88">
        <v>2025</v>
      </c>
      <c r="N88">
        <v>2026</v>
      </c>
      <c r="O88">
        <v>2027</v>
      </c>
      <c r="P88">
        <v>2028</v>
      </c>
      <c r="Q88">
        <v>2029</v>
      </c>
      <c r="R88">
        <v>2030</v>
      </c>
      <c r="S88">
        <v>2031</v>
      </c>
      <c r="T88">
        <v>2032</v>
      </c>
      <c r="U88">
        <v>2033</v>
      </c>
      <c r="V88">
        <v>2034</v>
      </c>
      <c r="W88">
        <v>2035</v>
      </c>
      <c r="X88">
        <v>2036</v>
      </c>
      <c r="Y88">
        <v>2037</v>
      </c>
      <c r="Z88">
        <v>2038</v>
      </c>
      <c r="AA88">
        <v>2039</v>
      </c>
      <c r="AB88">
        <v>2040</v>
      </c>
      <c r="AC88">
        <v>2041</v>
      </c>
      <c r="AD88">
        <v>2042</v>
      </c>
      <c r="AE88">
        <v>2043</v>
      </c>
      <c r="AF88">
        <v>2044</v>
      </c>
      <c r="AG88">
        <v>2045</v>
      </c>
      <c r="AH88">
        <v>2046</v>
      </c>
      <c r="AI88">
        <v>2047</v>
      </c>
      <c r="AJ88">
        <v>2048</v>
      </c>
      <c r="AK88">
        <v>2049</v>
      </c>
      <c r="AL88">
        <v>2050</v>
      </c>
    </row>
    <row r="89" spans="2:38" x14ac:dyDescent="0.25">
      <c r="B89" t="s">
        <v>1130</v>
      </c>
      <c r="C89">
        <f>C12/SUM(C$12:C$15,C$17)</f>
        <v>8.1715944474266451E-3</v>
      </c>
      <c r="D89">
        <f t="shared" ref="D89:E89" si="41">D12/SUM(D$12:D$15,D$17)</f>
        <v>6.9781680693175811E-3</v>
      </c>
      <c r="E89">
        <f t="shared" si="41"/>
        <v>8.5175354999759891E-3</v>
      </c>
      <c r="F89">
        <f t="shared" ref="F89:AL89" si="42">F12/SUM(F$12:F$15,F$17)</f>
        <v>7.9813901122370717E-3</v>
      </c>
      <c r="G89">
        <f t="shared" si="42"/>
        <v>8.8576540976383691E-3</v>
      </c>
      <c r="H89">
        <f t="shared" si="42"/>
        <v>8.547130438890856E-3</v>
      </c>
      <c r="I89">
        <f t="shared" si="42"/>
        <v>8.4108082685595068E-3</v>
      </c>
      <c r="J89">
        <f t="shared" si="42"/>
        <v>8.4447398263566287E-3</v>
      </c>
      <c r="K89">
        <f t="shared" si="42"/>
        <v>8.192109641814025E-3</v>
      </c>
      <c r="L89">
        <f t="shared" si="42"/>
        <v>8.1855451394404286E-3</v>
      </c>
      <c r="M89">
        <f t="shared" si="42"/>
        <v>8.1874883293636437E-3</v>
      </c>
      <c r="N89">
        <f t="shared" si="42"/>
        <v>8.2531501901996953E-3</v>
      </c>
      <c r="O89">
        <f t="shared" si="42"/>
        <v>8.170961111466089E-3</v>
      </c>
      <c r="P89">
        <f t="shared" si="42"/>
        <v>8.1156008424043968E-3</v>
      </c>
      <c r="Q89">
        <f t="shared" si="42"/>
        <v>8.2164025538062988E-3</v>
      </c>
      <c r="R89">
        <f t="shared" si="42"/>
        <v>8.2728714762532497E-3</v>
      </c>
      <c r="S89">
        <f t="shared" si="42"/>
        <v>8.2468259274902592E-3</v>
      </c>
      <c r="T89">
        <f t="shared" si="42"/>
        <v>8.2372645422660422E-3</v>
      </c>
      <c r="U89">
        <f t="shared" si="42"/>
        <v>8.1317920890723264E-3</v>
      </c>
      <c r="V89">
        <f t="shared" si="42"/>
        <v>8.2339349904699648E-3</v>
      </c>
      <c r="W89">
        <f t="shared" si="42"/>
        <v>8.1927154581273101E-3</v>
      </c>
      <c r="X89">
        <f t="shared" si="42"/>
        <v>8.3175720791161117E-3</v>
      </c>
      <c r="Y89">
        <f t="shared" si="42"/>
        <v>8.1633348925420502E-3</v>
      </c>
      <c r="Z89">
        <f t="shared" si="42"/>
        <v>8.1861889432610479E-3</v>
      </c>
      <c r="AA89">
        <f t="shared" si="42"/>
        <v>8.2601993670302735E-3</v>
      </c>
      <c r="AB89">
        <f t="shared" si="42"/>
        <v>8.2084904919691726E-3</v>
      </c>
      <c r="AC89">
        <f t="shared" si="42"/>
        <v>8.1941053795492221E-3</v>
      </c>
      <c r="AD89">
        <f t="shared" si="42"/>
        <v>8.1667442626948191E-3</v>
      </c>
      <c r="AE89">
        <f t="shared" si="42"/>
        <v>8.1767155445112462E-3</v>
      </c>
      <c r="AF89">
        <f t="shared" si="42"/>
        <v>8.1808356719551174E-3</v>
      </c>
      <c r="AG89">
        <f t="shared" si="42"/>
        <v>8.1818693042839327E-3</v>
      </c>
      <c r="AH89">
        <f t="shared" si="42"/>
        <v>8.185792477534589E-3</v>
      </c>
      <c r="AI89">
        <f t="shared" si="42"/>
        <v>8.1963077283138414E-3</v>
      </c>
      <c r="AJ89">
        <f t="shared" si="42"/>
        <v>8.1301915916471533E-3</v>
      </c>
      <c r="AK89">
        <f t="shared" si="42"/>
        <v>8.1880858951729595E-3</v>
      </c>
      <c r="AL89">
        <f t="shared" si="42"/>
        <v>8.2548417950341312E-3</v>
      </c>
    </row>
    <row r="90" spans="2:38" x14ac:dyDescent="0.25">
      <c r="B90" t="s">
        <v>1131</v>
      </c>
      <c r="C90">
        <f t="shared" ref="C90:E94" si="43">C13/SUM(C$12:C$15,C$17)</f>
        <v>4.8843363932280857E-2</v>
      </c>
      <c r="D90">
        <f t="shared" si="43"/>
        <v>4.2429131206947246E-2</v>
      </c>
      <c r="E90">
        <f t="shared" si="43"/>
        <v>5.0372100136993246E-2</v>
      </c>
      <c r="F90">
        <f t="shared" ref="F90:AL90" si="44">F13/SUM(F$12:F$15,F$17)</f>
        <v>4.7462188303197872E-2</v>
      </c>
      <c r="G90">
        <f t="shared" si="44"/>
        <v>5.2333630295130121E-2</v>
      </c>
      <c r="H90">
        <f t="shared" si="44"/>
        <v>5.0683827898024759E-2</v>
      </c>
      <c r="I90">
        <f t="shared" si="44"/>
        <v>5.0500826625187969E-2</v>
      </c>
      <c r="J90">
        <f t="shared" si="44"/>
        <v>5.028622074263097E-2</v>
      </c>
      <c r="K90">
        <f t="shared" si="44"/>
        <v>4.8904860960750557E-2</v>
      </c>
      <c r="L90">
        <f t="shared" si="44"/>
        <v>4.8934237329776337E-2</v>
      </c>
      <c r="M90">
        <f t="shared" si="44"/>
        <v>4.8942294320116944E-2</v>
      </c>
      <c r="N90">
        <f t="shared" si="44"/>
        <v>4.9227748388761643E-2</v>
      </c>
      <c r="O90">
        <f t="shared" si="44"/>
        <v>4.8803449883387133E-2</v>
      </c>
      <c r="P90">
        <f t="shared" si="44"/>
        <v>4.8509835271354204E-2</v>
      </c>
      <c r="Q90">
        <f t="shared" si="44"/>
        <v>4.9046780701469748E-2</v>
      </c>
      <c r="R90">
        <f t="shared" si="44"/>
        <v>4.9350061423362561E-2</v>
      </c>
      <c r="S90">
        <f t="shared" si="44"/>
        <v>4.9338761878709406E-2</v>
      </c>
      <c r="T90">
        <f t="shared" si="44"/>
        <v>4.9366376985025447E-2</v>
      </c>
      <c r="U90">
        <f t="shared" si="44"/>
        <v>4.8606021862283411E-2</v>
      </c>
      <c r="V90">
        <f t="shared" si="44"/>
        <v>4.9139987635577857E-2</v>
      </c>
      <c r="W90">
        <f t="shared" si="44"/>
        <v>4.8923491371119815E-2</v>
      </c>
      <c r="X90">
        <f t="shared" si="44"/>
        <v>4.9576139761154145E-2</v>
      </c>
      <c r="Y90">
        <f t="shared" si="44"/>
        <v>4.8769985154964716E-2</v>
      </c>
      <c r="Z90">
        <f t="shared" si="44"/>
        <v>4.888570406422342E-2</v>
      </c>
      <c r="AA90">
        <f t="shared" si="44"/>
        <v>4.9276004382790131E-2</v>
      </c>
      <c r="AB90">
        <f t="shared" si="44"/>
        <v>4.9006338128357044E-2</v>
      </c>
      <c r="AC90">
        <f t="shared" si="44"/>
        <v>4.8931910003198936E-2</v>
      </c>
      <c r="AD90">
        <f t="shared" si="44"/>
        <v>4.8787236038378354E-2</v>
      </c>
      <c r="AE90">
        <f t="shared" si="44"/>
        <v>4.8838709026803304E-2</v>
      </c>
      <c r="AF90">
        <f t="shared" si="44"/>
        <v>4.8861121099971969E-2</v>
      </c>
      <c r="AG90">
        <f t="shared" si="44"/>
        <v>4.8866001153799042E-2</v>
      </c>
      <c r="AH90">
        <f t="shared" si="44"/>
        <v>4.8887706698781445E-2</v>
      </c>
      <c r="AI90">
        <f t="shared" si="44"/>
        <v>4.8946178132654068E-2</v>
      </c>
      <c r="AJ90">
        <f t="shared" si="44"/>
        <v>4.8600898071807001E-2</v>
      </c>
      <c r="AK90">
        <f t="shared" si="44"/>
        <v>4.8903979174584958E-2</v>
      </c>
      <c r="AL90">
        <f t="shared" si="44"/>
        <v>4.9254434390808524E-2</v>
      </c>
    </row>
    <row r="91" spans="2:38" x14ac:dyDescent="0.25">
      <c r="B91" t="s">
        <v>1132</v>
      </c>
      <c r="C91">
        <f t="shared" si="43"/>
        <v>0.24829013312531406</v>
      </c>
      <c r="D91">
        <f t="shared" si="43"/>
        <v>0.22357041752938889</v>
      </c>
      <c r="E91">
        <f t="shared" si="43"/>
        <v>0.25553266268516112</v>
      </c>
      <c r="F91">
        <f t="shared" ref="F91:AL91" si="45">F14/SUM(F$12:F$15,F$17)</f>
        <v>0.24500762581180205</v>
      </c>
      <c r="G91">
        <f t="shared" si="45"/>
        <v>0.26500977973269318</v>
      </c>
      <c r="H91">
        <f t="shared" si="45"/>
        <v>0.25503524272999378</v>
      </c>
      <c r="I91">
        <f t="shared" si="45"/>
        <v>0.25620008450312654</v>
      </c>
      <c r="J91">
        <f t="shared" si="45"/>
        <v>0.25430132874271422</v>
      </c>
      <c r="K91">
        <f t="shared" si="45"/>
        <v>0.24950540362315557</v>
      </c>
      <c r="L91">
        <f t="shared" si="45"/>
        <v>0.250153409639437</v>
      </c>
      <c r="M91">
        <f t="shared" si="45"/>
        <v>0.24779222791890837</v>
      </c>
      <c r="N91">
        <f t="shared" si="45"/>
        <v>0.25047645157265985</v>
      </c>
      <c r="O91">
        <f t="shared" si="45"/>
        <v>0.24885492622120287</v>
      </c>
      <c r="P91">
        <f t="shared" si="45"/>
        <v>0.24780760197942336</v>
      </c>
      <c r="Q91">
        <f t="shared" si="45"/>
        <v>0.24979482651571341</v>
      </c>
      <c r="R91">
        <f t="shared" si="45"/>
        <v>0.25085473676515113</v>
      </c>
      <c r="S91">
        <f t="shared" si="45"/>
        <v>0.25078733180917073</v>
      </c>
      <c r="T91">
        <f t="shared" si="45"/>
        <v>0.25094826846894075</v>
      </c>
      <c r="U91">
        <f t="shared" si="45"/>
        <v>0.24807095194289402</v>
      </c>
      <c r="V91">
        <f t="shared" si="45"/>
        <v>0.25020060592329085</v>
      </c>
      <c r="W91">
        <f t="shared" si="45"/>
        <v>0.24936867670756965</v>
      </c>
      <c r="X91">
        <f t="shared" si="45"/>
        <v>0.2519052785608758</v>
      </c>
      <c r="Y91">
        <f t="shared" si="45"/>
        <v>0.24875842074778234</v>
      </c>
      <c r="Z91">
        <f t="shared" si="45"/>
        <v>0.24925311633680125</v>
      </c>
      <c r="AA91">
        <f t="shared" si="45"/>
        <v>0.25070230745627331</v>
      </c>
      <c r="AB91">
        <f t="shared" si="45"/>
        <v>0.24961206376517725</v>
      </c>
      <c r="AC91">
        <f t="shared" si="45"/>
        <v>0.24930521435788761</v>
      </c>
      <c r="AD91">
        <f t="shared" si="45"/>
        <v>0.24876427778044383</v>
      </c>
      <c r="AE91">
        <f t="shared" si="45"/>
        <v>0.24897012371843755</v>
      </c>
      <c r="AF91">
        <f t="shared" si="45"/>
        <v>0.24904604984320267</v>
      </c>
      <c r="AG91">
        <f t="shared" si="45"/>
        <v>0.24906367328384582</v>
      </c>
      <c r="AH91">
        <f t="shared" si="45"/>
        <v>0.24912889848762534</v>
      </c>
      <c r="AI91">
        <f t="shared" si="45"/>
        <v>0.24929238651753297</v>
      </c>
      <c r="AJ91">
        <f t="shared" si="45"/>
        <v>0.24789547568900411</v>
      </c>
      <c r="AK91">
        <f t="shared" si="45"/>
        <v>0.24909930680061923</v>
      </c>
      <c r="AL91">
        <f t="shared" si="45"/>
        <v>0.25044952059662534</v>
      </c>
    </row>
    <row r="92" spans="2:38" x14ac:dyDescent="0.25">
      <c r="B92" t="s">
        <v>1133</v>
      </c>
      <c r="C92">
        <f t="shared" si="43"/>
        <v>0.68457142331344967</v>
      </c>
      <c r="D92">
        <f t="shared" si="43"/>
        <v>0.71686074743348671</v>
      </c>
      <c r="E92">
        <f t="shared" si="43"/>
        <v>0.67548070217015588</v>
      </c>
      <c r="F92">
        <f t="shared" ref="F92:AL92" si="46">F15/SUM(F$12:F$15,F$17)</f>
        <v>0.68936555025356638</v>
      </c>
      <c r="G92">
        <f t="shared" si="46"/>
        <v>0.66366330262502704</v>
      </c>
      <c r="H92">
        <f t="shared" si="46"/>
        <v>0.67562737992462252</v>
      </c>
      <c r="I92">
        <f t="shared" si="46"/>
        <v>0.67472776312312122</v>
      </c>
      <c r="J92">
        <f t="shared" si="46"/>
        <v>0.67685444113288307</v>
      </c>
      <c r="K92">
        <f t="shared" si="46"/>
        <v>0.68322840906483429</v>
      </c>
      <c r="L92">
        <f t="shared" si="46"/>
        <v>0.6826225740234797</v>
      </c>
      <c r="M92">
        <f t="shared" si="46"/>
        <v>0.68498763634866711</v>
      </c>
      <c r="N92">
        <f t="shared" si="46"/>
        <v>0.68192800521333996</v>
      </c>
      <c r="O92">
        <f t="shared" si="46"/>
        <v>0.684048049598589</v>
      </c>
      <c r="P92">
        <f t="shared" si="46"/>
        <v>0.68543489451464312</v>
      </c>
      <c r="Q92">
        <f t="shared" si="46"/>
        <v>0.6828218446512957</v>
      </c>
      <c r="R92">
        <f t="shared" si="46"/>
        <v>0.68140929884771129</v>
      </c>
      <c r="S92">
        <f t="shared" si="46"/>
        <v>0.68151338220729163</v>
      </c>
      <c r="T92">
        <f t="shared" si="46"/>
        <v>0.68133469241709299</v>
      </c>
      <c r="U92">
        <f t="shared" si="46"/>
        <v>0.68506094886971558</v>
      </c>
      <c r="V92">
        <f t="shared" si="46"/>
        <v>0.68230677921756377</v>
      </c>
      <c r="W92">
        <f t="shared" si="46"/>
        <v>0.68339130679302029</v>
      </c>
      <c r="X92">
        <f t="shared" si="46"/>
        <v>0.68009189739378328</v>
      </c>
      <c r="Y92">
        <f t="shared" si="46"/>
        <v>0.68418100548327254</v>
      </c>
      <c r="Z92">
        <f t="shared" si="46"/>
        <v>0.68355020788229315</v>
      </c>
      <c r="AA92">
        <f t="shared" si="46"/>
        <v>0.68164529352354819</v>
      </c>
      <c r="AB92">
        <f t="shared" si="46"/>
        <v>0.68305125942474765</v>
      </c>
      <c r="AC92">
        <f t="shared" si="46"/>
        <v>0.68344507554659673</v>
      </c>
      <c r="AD92">
        <f t="shared" si="46"/>
        <v>0.68415482852296627</v>
      </c>
      <c r="AE92">
        <f t="shared" si="46"/>
        <v>0.683888692972069</v>
      </c>
      <c r="AF92">
        <f t="shared" si="46"/>
        <v>0.68378699740226612</v>
      </c>
      <c r="AG92">
        <f t="shared" si="46"/>
        <v>0.68376341671476371</v>
      </c>
      <c r="AH92">
        <f t="shared" si="46"/>
        <v>0.68367318479514261</v>
      </c>
      <c r="AI92">
        <f t="shared" si="46"/>
        <v>0.68344233650605157</v>
      </c>
      <c r="AJ92">
        <f t="shared" si="46"/>
        <v>0.68524309185658372</v>
      </c>
      <c r="AK92">
        <f t="shared" si="46"/>
        <v>0.6836849283555998</v>
      </c>
      <c r="AL92">
        <f t="shared" si="46"/>
        <v>0.68192531395880296</v>
      </c>
    </row>
    <row r="93" spans="2:38" x14ac:dyDescent="0.25">
      <c r="B93" s="17" t="s">
        <v>1134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2:38" x14ac:dyDescent="0.25">
      <c r="B94" t="s">
        <v>1135</v>
      </c>
      <c r="C94">
        <f t="shared" si="43"/>
        <v>1.0123485181528873E-2</v>
      </c>
      <c r="D94">
        <f t="shared" si="43"/>
        <v>1.0161535760859501E-2</v>
      </c>
      <c r="E94">
        <f t="shared" si="43"/>
        <v>1.0096999507713669E-2</v>
      </c>
      <c r="F94">
        <f t="shared" ref="F94:AL94" si="47">F17/SUM(F$12:F$15,F$17)</f>
        <v>1.0183245519196558E-2</v>
      </c>
      <c r="G94">
        <f t="shared" si="47"/>
        <v>1.0135633249511226E-2</v>
      </c>
      <c r="H94">
        <f t="shared" si="47"/>
        <v>1.0106419008468089E-2</v>
      </c>
      <c r="I94">
        <f t="shared" si="47"/>
        <v>1.0160517480004681E-2</v>
      </c>
      <c r="J94">
        <f t="shared" si="47"/>
        <v>1.0113269555415163E-2</v>
      </c>
      <c r="K94">
        <f t="shared" si="47"/>
        <v>1.0169216709445539E-2</v>
      </c>
      <c r="L94">
        <f t="shared" si="47"/>
        <v>1.0104233867866413E-2</v>
      </c>
      <c r="M94">
        <f t="shared" si="47"/>
        <v>1.0090353082943917E-2</v>
      </c>
      <c r="N94">
        <f t="shared" si="47"/>
        <v>1.011464463503892E-2</v>
      </c>
      <c r="O94">
        <f t="shared" si="47"/>
        <v>1.012261318535488E-2</v>
      </c>
      <c r="P94">
        <f t="shared" si="47"/>
        <v>1.0132067392174964E-2</v>
      </c>
      <c r="Q94">
        <f t="shared" si="47"/>
        <v>1.0120145577714819E-2</v>
      </c>
      <c r="R94">
        <f t="shared" si="47"/>
        <v>1.0113031487521686E-2</v>
      </c>
      <c r="S94">
        <f t="shared" si="47"/>
        <v>1.0113698177337982E-2</v>
      </c>
      <c r="T94">
        <f t="shared" si="47"/>
        <v>1.011339758667466E-2</v>
      </c>
      <c r="U94">
        <f t="shared" si="47"/>
        <v>1.0130285236034606E-2</v>
      </c>
      <c r="V94">
        <f t="shared" si="47"/>
        <v>1.0118692233097522E-2</v>
      </c>
      <c r="W94">
        <f t="shared" si="47"/>
        <v>1.0123809670163042E-2</v>
      </c>
      <c r="X94">
        <f t="shared" si="47"/>
        <v>1.0109112205070686E-2</v>
      </c>
      <c r="Y94">
        <f t="shared" si="47"/>
        <v>1.012725372143837E-2</v>
      </c>
      <c r="Z94">
        <f t="shared" si="47"/>
        <v>1.0124782773421071E-2</v>
      </c>
      <c r="AA94">
        <f t="shared" si="47"/>
        <v>1.0116195270358052E-2</v>
      </c>
      <c r="AB94">
        <f t="shared" si="47"/>
        <v>1.0121848189748928E-2</v>
      </c>
      <c r="AC94">
        <f t="shared" si="47"/>
        <v>1.0123694712767474E-2</v>
      </c>
      <c r="AD94">
        <f t="shared" si="47"/>
        <v>1.0126913395516747E-2</v>
      </c>
      <c r="AE94">
        <f t="shared" si="47"/>
        <v>1.0125758738178873E-2</v>
      </c>
      <c r="AF94">
        <f t="shared" si="47"/>
        <v>1.0124995982604159E-2</v>
      </c>
      <c r="AG94">
        <f t="shared" si="47"/>
        <v>1.0125039543307497E-2</v>
      </c>
      <c r="AH94">
        <f t="shared" si="47"/>
        <v>1.0124417540916111E-2</v>
      </c>
      <c r="AI94">
        <f t="shared" si="47"/>
        <v>1.0122791115447538E-2</v>
      </c>
      <c r="AJ94">
        <f t="shared" si="47"/>
        <v>1.0130342790958036E-2</v>
      </c>
      <c r="AK94">
        <f t="shared" si="47"/>
        <v>1.0123699774023012E-2</v>
      </c>
      <c r="AL94">
        <f t="shared" si="47"/>
        <v>1.0115889258728937E-2</v>
      </c>
    </row>
    <row r="95" spans="2:38" x14ac:dyDescent="0.25">
      <c r="B95" s="17"/>
    </row>
    <row r="96" spans="2:38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0" bestFit="1" customWidth="1"/>
  </cols>
  <sheetData>
    <row r="1" spans="1:3" x14ac:dyDescent="0.25">
      <c r="A1" t="s">
        <v>271</v>
      </c>
      <c r="B1" t="s">
        <v>272</v>
      </c>
      <c r="C1" s="20">
        <v>119000</v>
      </c>
    </row>
    <row r="2" spans="1:3" x14ac:dyDescent="0.25">
      <c r="A2" t="s">
        <v>273</v>
      </c>
      <c r="B2" t="s">
        <v>274</v>
      </c>
      <c r="C2" s="20">
        <v>119800</v>
      </c>
    </row>
    <row r="3" spans="1:3" x14ac:dyDescent="0.25">
      <c r="A3" t="s">
        <v>275</v>
      </c>
      <c r="B3" t="s">
        <v>276</v>
      </c>
      <c r="C3" s="20">
        <v>119000</v>
      </c>
    </row>
    <row r="4" spans="1:3" x14ac:dyDescent="0.25">
      <c r="A4" t="s">
        <v>277</v>
      </c>
      <c r="B4" t="s">
        <v>278</v>
      </c>
      <c r="C4" s="20">
        <v>119800</v>
      </c>
    </row>
    <row r="5" spans="1:3" x14ac:dyDescent="0.25">
      <c r="A5" t="s">
        <v>279</v>
      </c>
      <c r="B5" t="s">
        <v>272</v>
      </c>
      <c r="C5" s="20">
        <v>122900</v>
      </c>
    </row>
    <row r="6" spans="1:3" x14ac:dyDescent="0.25">
      <c r="A6" t="s">
        <v>280</v>
      </c>
      <c r="B6" t="s">
        <v>274</v>
      </c>
      <c r="C6" s="20">
        <v>154900</v>
      </c>
    </row>
    <row r="7" spans="1:3" x14ac:dyDescent="0.25">
      <c r="A7" t="s">
        <v>281</v>
      </c>
      <c r="B7" t="s">
        <v>282</v>
      </c>
      <c r="C7" s="20">
        <v>129330</v>
      </c>
    </row>
    <row r="8" spans="1:3" x14ac:dyDescent="0.25">
      <c r="A8" t="s">
        <v>283</v>
      </c>
      <c r="B8" t="s">
        <v>282</v>
      </c>
      <c r="C8" s="20">
        <v>123000</v>
      </c>
    </row>
    <row r="9" spans="1:3" x14ac:dyDescent="0.25">
      <c r="A9" t="s">
        <v>284</v>
      </c>
      <c r="B9" t="s">
        <v>274</v>
      </c>
      <c r="C9" s="20">
        <v>135900</v>
      </c>
    </row>
    <row r="10" spans="1:3" x14ac:dyDescent="0.25">
      <c r="A10" t="s">
        <v>285</v>
      </c>
      <c r="B10" t="s">
        <v>286</v>
      </c>
      <c r="C10" s="20">
        <v>131175</v>
      </c>
    </row>
    <row r="11" spans="1:3" x14ac:dyDescent="0.25">
      <c r="A11" t="s">
        <v>287</v>
      </c>
      <c r="B11" t="s">
        <v>288</v>
      </c>
      <c r="C11" s="20">
        <v>128200</v>
      </c>
    </row>
    <row r="12" spans="1:3" x14ac:dyDescent="0.25">
      <c r="A12" t="s">
        <v>289</v>
      </c>
      <c r="B12" t="s">
        <v>290</v>
      </c>
      <c r="C12" s="20">
        <v>129190</v>
      </c>
    </row>
    <row r="13" spans="1:3" x14ac:dyDescent="0.25">
      <c r="A13" t="s">
        <v>291</v>
      </c>
      <c r="B13" t="s">
        <v>292</v>
      </c>
      <c r="C13" s="20">
        <v>127516</v>
      </c>
    </row>
    <row r="14" spans="1:3" x14ac:dyDescent="0.25">
      <c r="A14" t="s">
        <v>293</v>
      </c>
      <c r="B14" t="s">
        <v>290</v>
      </c>
      <c r="C14" s="20">
        <v>130257</v>
      </c>
    </row>
    <row r="15" spans="1:3" x14ac:dyDescent="0.25">
      <c r="A15" t="s">
        <v>294</v>
      </c>
      <c r="B15" t="s">
        <v>290</v>
      </c>
      <c r="C15" s="20">
        <v>127450</v>
      </c>
    </row>
    <row r="16" spans="1:3" x14ac:dyDescent="0.25">
      <c r="A16" t="s">
        <v>295</v>
      </c>
      <c r="B16" t="s">
        <v>296</v>
      </c>
      <c r="C16" s="20">
        <v>132250</v>
      </c>
    </row>
    <row r="17" spans="1:3" x14ac:dyDescent="0.25">
      <c r="A17" t="s">
        <v>297</v>
      </c>
      <c r="B17" t="s">
        <v>290</v>
      </c>
      <c r="C17" s="20">
        <v>128530</v>
      </c>
    </row>
    <row r="18" spans="1:3" x14ac:dyDescent="0.25">
      <c r="A18" t="s">
        <v>298</v>
      </c>
      <c r="B18" t="s">
        <v>288</v>
      </c>
      <c r="C18" s="20">
        <v>132698</v>
      </c>
    </row>
    <row r="19" spans="1:3" x14ac:dyDescent="0.25">
      <c r="A19" t="s">
        <v>299</v>
      </c>
      <c r="B19" t="s">
        <v>300</v>
      </c>
      <c r="C19" s="20">
        <v>139900</v>
      </c>
    </row>
    <row r="20" spans="1:3" x14ac:dyDescent="0.25">
      <c r="A20" t="s">
        <v>301</v>
      </c>
      <c r="B20" t="s">
        <v>292</v>
      </c>
      <c r="C20" s="20">
        <v>135523</v>
      </c>
    </row>
    <row r="21" spans="1:3" x14ac:dyDescent="0.25">
      <c r="A21" t="s">
        <v>302</v>
      </c>
      <c r="B21" t="s">
        <v>288</v>
      </c>
      <c r="C21" s="20">
        <v>128200</v>
      </c>
    </row>
    <row r="22" spans="1:3" x14ac:dyDescent="0.25">
      <c r="A22" t="s">
        <v>303</v>
      </c>
      <c r="B22" t="s">
        <v>290</v>
      </c>
      <c r="C22" s="20">
        <v>187500</v>
      </c>
    </row>
    <row r="23" spans="1:3" x14ac:dyDescent="0.25">
      <c r="A23" t="s">
        <v>304</v>
      </c>
      <c r="B23" t="s">
        <v>290</v>
      </c>
      <c r="C23" s="20">
        <v>133744</v>
      </c>
    </row>
    <row r="24" spans="1:3" x14ac:dyDescent="0.25">
      <c r="A24" t="s">
        <v>305</v>
      </c>
      <c r="B24" t="s">
        <v>290</v>
      </c>
      <c r="C24" s="20">
        <v>129462</v>
      </c>
    </row>
    <row r="25" spans="1:3" x14ac:dyDescent="0.25">
      <c r="A25" t="s">
        <v>306</v>
      </c>
      <c r="B25" t="s">
        <v>290</v>
      </c>
      <c r="C25" s="20">
        <v>129462</v>
      </c>
    </row>
    <row r="26" spans="1:3" x14ac:dyDescent="0.25">
      <c r="A26" t="s">
        <v>307</v>
      </c>
      <c r="B26" t="s">
        <v>290</v>
      </c>
      <c r="C26" s="20">
        <v>129190</v>
      </c>
    </row>
    <row r="27" spans="1:3" x14ac:dyDescent="0.25">
      <c r="A27" t="s">
        <v>308</v>
      </c>
      <c r="B27" t="s">
        <v>309</v>
      </c>
      <c r="C27" s="20">
        <v>128149</v>
      </c>
    </row>
    <row r="28" spans="1:3" x14ac:dyDescent="0.25">
      <c r="A28" t="s">
        <v>310</v>
      </c>
      <c r="B28" t="s">
        <v>290</v>
      </c>
      <c r="C28" s="20">
        <v>131215</v>
      </c>
    </row>
    <row r="29" spans="1:3" x14ac:dyDescent="0.25">
      <c r="A29" t="s">
        <v>311</v>
      </c>
      <c r="B29" t="s">
        <v>288</v>
      </c>
      <c r="C29" s="20">
        <v>137085</v>
      </c>
    </row>
    <row r="30" spans="1:3" x14ac:dyDescent="0.25">
      <c r="A30" t="s">
        <v>312</v>
      </c>
      <c r="B30" t="s">
        <v>296</v>
      </c>
      <c r="C30" s="20">
        <v>138800</v>
      </c>
    </row>
    <row r="31" spans="1:3" x14ac:dyDescent="0.25">
      <c r="A31" t="s">
        <v>313</v>
      </c>
      <c r="B31" t="s">
        <v>314</v>
      </c>
      <c r="C31" s="20">
        <v>124167</v>
      </c>
    </row>
    <row r="32" spans="1:3" x14ac:dyDescent="0.25">
      <c r="A32" t="s">
        <v>315</v>
      </c>
      <c r="B32" t="s">
        <v>300</v>
      </c>
      <c r="C32" s="20">
        <v>124500</v>
      </c>
    </row>
    <row r="33" spans="1:3" x14ac:dyDescent="0.25">
      <c r="A33" t="s">
        <v>316</v>
      </c>
      <c r="B33" t="s">
        <v>317</v>
      </c>
      <c r="C33" s="20">
        <v>173500</v>
      </c>
    </row>
    <row r="34" spans="1:3" x14ac:dyDescent="0.25">
      <c r="A34" t="s">
        <v>318</v>
      </c>
      <c r="B34" t="s">
        <v>292</v>
      </c>
      <c r="C34" s="20">
        <v>135523</v>
      </c>
    </row>
    <row r="35" spans="1:3" x14ac:dyDescent="0.25">
      <c r="A35" t="s">
        <v>319</v>
      </c>
      <c r="B35" t="s">
        <v>320</v>
      </c>
      <c r="C35" s="20">
        <v>124791</v>
      </c>
    </row>
    <row r="36" spans="1:3" x14ac:dyDescent="0.25">
      <c r="A36" t="s">
        <v>321</v>
      </c>
      <c r="B36" t="s">
        <v>322</v>
      </c>
      <c r="C36" s="20">
        <v>129330</v>
      </c>
    </row>
    <row r="37" spans="1:3" x14ac:dyDescent="0.25">
      <c r="A37" t="s">
        <v>323</v>
      </c>
      <c r="B37" t="s">
        <v>282</v>
      </c>
      <c r="C37" s="20">
        <v>129330</v>
      </c>
    </row>
    <row r="38" spans="1:3" x14ac:dyDescent="0.25">
      <c r="A38" t="s">
        <v>324</v>
      </c>
      <c r="B38" t="s">
        <v>286</v>
      </c>
      <c r="C38" s="20">
        <v>126994</v>
      </c>
    </row>
    <row r="39" spans="1:3" x14ac:dyDescent="0.25">
      <c r="A39" t="s">
        <v>325</v>
      </c>
      <c r="B39" t="s">
        <v>290</v>
      </c>
      <c r="C39" s="20">
        <v>125046</v>
      </c>
    </row>
    <row r="40" spans="1:3" x14ac:dyDescent="0.25">
      <c r="A40" t="s">
        <v>326</v>
      </c>
      <c r="B40" t="s">
        <v>292</v>
      </c>
      <c r="C40" s="20">
        <v>136900</v>
      </c>
    </row>
    <row r="41" spans="1:3" x14ac:dyDescent="0.25">
      <c r="A41" t="s">
        <v>327</v>
      </c>
      <c r="B41" t="s">
        <v>286</v>
      </c>
      <c r="C41" s="20">
        <v>130436</v>
      </c>
    </row>
    <row r="42" spans="1:3" x14ac:dyDescent="0.25">
      <c r="A42" t="s">
        <v>328</v>
      </c>
      <c r="B42" t="s">
        <v>322</v>
      </c>
      <c r="C42" s="20">
        <v>129330</v>
      </c>
    </row>
    <row r="43" spans="1:3" x14ac:dyDescent="0.25">
      <c r="A43" t="s">
        <v>329</v>
      </c>
      <c r="B43" t="s">
        <v>282</v>
      </c>
      <c r="C43" s="20">
        <v>129330</v>
      </c>
    </row>
    <row r="44" spans="1:3" x14ac:dyDescent="0.25">
      <c r="A44" t="s">
        <v>330</v>
      </c>
      <c r="B44" t="s">
        <v>282</v>
      </c>
      <c r="C44" s="20">
        <v>123000</v>
      </c>
    </row>
    <row r="45" spans="1:3" x14ac:dyDescent="0.25">
      <c r="A45" t="s">
        <v>331</v>
      </c>
      <c r="B45" t="s">
        <v>322</v>
      </c>
      <c r="C45" s="20">
        <v>134672</v>
      </c>
    </row>
    <row r="46" spans="1:3" x14ac:dyDescent="0.25">
      <c r="A46" t="s">
        <v>332</v>
      </c>
      <c r="B46" t="s">
        <v>333</v>
      </c>
      <c r="C46" s="20">
        <v>144900</v>
      </c>
    </row>
    <row r="47" spans="1:3" x14ac:dyDescent="0.25">
      <c r="A47" t="s">
        <v>334</v>
      </c>
      <c r="B47" t="s">
        <v>282</v>
      </c>
      <c r="C47" s="20">
        <v>123000</v>
      </c>
    </row>
    <row r="48" spans="1:3" x14ac:dyDescent="0.25">
      <c r="A48" t="s">
        <v>335</v>
      </c>
      <c r="B48" t="s">
        <v>288</v>
      </c>
      <c r="C48" s="20">
        <v>137085</v>
      </c>
    </row>
    <row r="49" spans="1:3" x14ac:dyDescent="0.25">
      <c r="A49" t="s">
        <v>336</v>
      </c>
      <c r="B49" t="s">
        <v>286</v>
      </c>
      <c r="C49" s="20">
        <v>128400</v>
      </c>
    </row>
    <row r="50" spans="1:3" x14ac:dyDescent="0.25">
      <c r="A50" t="s">
        <v>337</v>
      </c>
      <c r="B50" t="s">
        <v>296</v>
      </c>
      <c r="C50" s="20">
        <v>144750</v>
      </c>
    </row>
    <row r="51" spans="1:3" x14ac:dyDescent="0.25">
      <c r="A51" t="s">
        <v>338</v>
      </c>
      <c r="B51" t="s">
        <v>322</v>
      </c>
      <c r="C51" s="20">
        <v>129330</v>
      </c>
    </row>
    <row r="52" spans="1:3" x14ac:dyDescent="0.25">
      <c r="A52" t="s">
        <v>339</v>
      </c>
      <c r="B52" t="s">
        <v>292</v>
      </c>
      <c r="C52" s="20">
        <v>127450</v>
      </c>
    </row>
    <row r="53" spans="1:3" x14ac:dyDescent="0.25">
      <c r="A53" t="s">
        <v>340</v>
      </c>
      <c r="B53" t="s">
        <v>341</v>
      </c>
      <c r="C53" s="20">
        <v>132900</v>
      </c>
    </row>
    <row r="54" spans="1:3" x14ac:dyDescent="0.25">
      <c r="A54" t="s">
        <v>342</v>
      </c>
      <c r="B54" t="s">
        <v>282</v>
      </c>
      <c r="C54" s="20">
        <v>134675</v>
      </c>
    </row>
    <row r="55" spans="1:3" x14ac:dyDescent="0.25">
      <c r="A55" t="s">
        <v>343</v>
      </c>
      <c r="B55" t="s">
        <v>282</v>
      </c>
      <c r="C55" s="20">
        <v>134672</v>
      </c>
    </row>
    <row r="56" spans="1:3" x14ac:dyDescent="0.25">
      <c r="A56" t="s">
        <v>344</v>
      </c>
      <c r="B56" t="s">
        <v>282</v>
      </c>
      <c r="C56" s="20">
        <v>129330</v>
      </c>
    </row>
    <row r="57" spans="1:3" x14ac:dyDescent="0.25">
      <c r="A57" t="s">
        <v>345</v>
      </c>
      <c r="B57" t="s">
        <v>286</v>
      </c>
      <c r="C57" s="20">
        <v>112520</v>
      </c>
    </row>
    <row r="58" spans="1:3" x14ac:dyDescent="0.25">
      <c r="A58" t="s">
        <v>346</v>
      </c>
      <c r="B58" t="s">
        <v>296</v>
      </c>
      <c r="C58" s="20">
        <v>129950</v>
      </c>
    </row>
    <row r="59" spans="1:3" x14ac:dyDescent="0.25">
      <c r="A59" t="s">
        <v>347</v>
      </c>
      <c r="B59" t="s">
        <v>286</v>
      </c>
      <c r="C59" s="20">
        <v>128400</v>
      </c>
    </row>
    <row r="60" spans="1:3" x14ac:dyDescent="0.25">
      <c r="A60" t="s">
        <v>348</v>
      </c>
      <c r="B60" t="s">
        <v>349</v>
      </c>
      <c r="C60" s="20">
        <v>126576</v>
      </c>
    </row>
    <row r="61" spans="1:3" x14ac:dyDescent="0.25">
      <c r="A61" t="s">
        <v>350</v>
      </c>
      <c r="B61" t="s">
        <v>288</v>
      </c>
      <c r="C61" s="20">
        <v>128200</v>
      </c>
    </row>
    <row r="62" spans="1:3" x14ac:dyDescent="0.25">
      <c r="A62" t="s">
        <v>351</v>
      </c>
      <c r="B62" t="s">
        <v>286</v>
      </c>
      <c r="C62" s="20">
        <v>132700</v>
      </c>
    </row>
    <row r="63" spans="1:3" x14ac:dyDescent="0.25">
      <c r="A63" t="s">
        <v>352</v>
      </c>
      <c r="B63" t="s">
        <v>296</v>
      </c>
      <c r="C63" s="20">
        <v>121850</v>
      </c>
    </row>
    <row r="64" spans="1:3" x14ac:dyDescent="0.25">
      <c r="A64" t="s">
        <v>353</v>
      </c>
      <c r="B64" t="s">
        <v>288</v>
      </c>
      <c r="C64" s="20">
        <v>137085</v>
      </c>
    </row>
    <row r="65" spans="1:3" x14ac:dyDescent="0.25">
      <c r="A65" t="s">
        <v>354</v>
      </c>
      <c r="B65" t="s">
        <v>286</v>
      </c>
      <c r="C65" s="20">
        <v>126994</v>
      </c>
    </row>
    <row r="66" spans="1:3" x14ac:dyDescent="0.25">
      <c r="A66" t="s">
        <v>355</v>
      </c>
      <c r="B66" t="s">
        <v>314</v>
      </c>
      <c r="C66" s="20">
        <v>118900</v>
      </c>
    </row>
    <row r="67" spans="1:3" x14ac:dyDescent="0.25">
      <c r="A67" t="s">
        <v>356</v>
      </c>
      <c r="B67" t="s">
        <v>286</v>
      </c>
      <c r="C67" s="20">
        <v>130436</v>
      </c>
    </row>
    <row r="68" spans="1:3" x14ac:dyDescent="0.25">
      <c r="A68" t="s">
        <v>357</v>
      </c>
      <c r="B68" t="s">
        <v>286</v>
      </c>
      <c r="C68" s="20">
        <v>126994</v>
      </c>
    </row>
    <row r="69" spans="1:3" x14ac:dyDescent="0.25">
      <c r="A69" t="s">
        <v>358</v>
      </c>
      <c r="B69" t="s">
        <v>286</v>
      </c>
      <c r="C69" s="20">
        <v>120874</v>
      </c>
    </row>
    <row r="70" spans="1:3" x14ac:dyDescent="0.25">
      <c r="A70" t="s">
        <v>359</v>
      </c>
      <c r="B70" t="s">
        <v>286</v>
      </c>
      <c r="C70" s="20">
        <v>126994</v>
      </c>
    </row>
    <row r="71" spans="1:3" x14ac:dyDescent="0.25">
      <c r="A71" t="s">
        <v>360</v>
      </c>
      <c r="B71" t="s">
        <v>361</v>
      </c>
      <c r="C71" s="20">
        <v>135900</v>
      </c>
    </row>
    <row r="72" spans="1:3" x14ac:dyDescent="0.25">
      <c r="A72" t="s">
        <v>362</v>
      </c>
      <c r="B72" t="s">
        <v>288</v>
      </c>
      <c r="C72" s="20">
        <v>140759</v>
      </c>
    </row>
    <row r="73" spans="1:3" x14ac:dyDescent="0.25">
      <c r="A73" t="s">
        <v>363</v>
      </c>
      <c r="B73" t="s">
        <v>364</v>
      </c>
      <c r="C73" s="20">
        <v>105000</v>
      </c>
    </row>
    <row r="74" spans="1:3" x14ac:dyDescent="0.25">
      <c r="A74" t="s">
        <v>365</v>
      </c>
      <c r="B74" t="s">
        <v>290</v>
      </c>
      <c r="C74" s="20">
        <v>128733</v>
      </c>
    </row>
    <row r="75" spans="1:3" x14ac:dyDescent="0.25">
      <c r="A75" t="s">
        <v>366</v>
      </c>
      <c r="B75" t="s">
        <v>290</v>
      </c>
      <c r="C75" s="20">
        <v>129526</v>
      </c>
    </row>
    <row r="76" spans="1:3" x14ac:dyDescent="0.25">
      <c r="A76" t="s">
        <v>367</v>
      </c>
      <c r="B76" t="s">
        <v>290</v>
      </c>
      <c r="C76" s="20">
        <v>120566</v>
      </c>
    </row>
    <row r="77" spans="1:3" x14ac:dyDescent="0.25">
      <c r="A77" t="s">
        <v>368</v>
      </c>
      <c r="B77" t="s">
        <v>369</v>
      </c>
      <c r="C77" s="20">
        <v>137281</v>
      </c>
    </row>
    <row r="78" spans="1:3" x14ac:dyDescent="0.25">
      <c r="A78" t="s">
        <v>370</v>
      </c>
      <c r="B78" t="s">
        <v>290</v>
      </c>
      <c r="C78" s="20">
        <v>129190</v>
      </c>
    </row>
    <row r="79" spans="1:3" x14ac:dyDescent="0.25">
      <c r="A79" t="s">
        <v>371</v>
      </c>
      <c r="B79" t="s">
        <v>296</v>
      </c>
      <c r="C79" s="20">
        <v>133450</v>
      </c>
    </row>
    <row r="80" spans="1:3" x14ac:dyDescent="0.25">
      <c r="A80" t="s">
        <v>372</v>
      </c>
      <c r="B80" t="s">
        <v>288</v>
      </c>
      <c r="C80" s="20">
        <v>132180</v>
      </c>
    </row>
    <row r="81" spans="1:3" x14ac:dyDescent="0.25">
      <c r="A81" t="s">
        <v>373</v>
      </c>
      <c r="B81" t="s">
        <v>290</v>
      </c>
      <c r="C81" s="20">
        <v>126539</v>
      </c>
    </row>
    <row r="82" spans="1:3" x14ac:dyDescent="0.25">
      <c r="A82" t="s">
        <v>374</v>
      </c>
      <c r="B82" t="s">
        <v>292</v>
      </c>
      <c r="C82" s="20">
        <v>123785</v>
      </c>
    </row>
    <row r="83" spans="1:3" x14ac:dyDescent="0.25">
      <c r="A83" t="s">
        <v>375</v>
      </c>
      <c r="B83" t="s">
        <v>286</v>
      </c>
      <c r="C83" s="20">
        <v>136005</v>
      </c>
    </row>
    <row r="84" spans="1:3" x14ac:dyDescent="0.25">
      <c r="A84" t="s">
        <v>376</v>
      </c>
      <c r="B84" t="s">
        <v>290</v>
      </c>
      <c r="C84" s="20">
        <v>128570</v>
      </c>
    </row>
    <row r="85" spans="1:3" x14ac:dyDescent="0.25">
      <c r="A85" t="s">
        <v>377</v>
      </c>
      <c r="B85" t="s">
        <v>286</v>
      </c>
      <c r="C85" s="20">
        <v>133680</v>
      </c>
    </row>
    <row r="86" spans="1:3" x14ac:dyDescent="0.25">
      <c r="A86" t="s">
        <v>378</v>
      </c>
      <c r="B86" t="s">
        <v>349</v>
      </c>
      <c r="C86" s="20">
        <v>126948</v>
      </c>
    </row>
    <row r="87" spans="1:3" x14ac:dyDescent="0.25">
      <c r="A87" t="s">
        <v>379</v>
      </c>
      <c r="B87" t="s">
        <v>341</v>
      </c>
      <c r="C87" s="20">
        <v>128950</v>
      </c>
    </row>
    <row r="88" spans="1:3" x14ac:dyDescent="0.25">
      <c r="A88" t="s">
        <v>380</v>
      </c>
      <c r="B88" t="s">
        <v>290</v>
      </c>
      <c r="C88" s="20">
        <v>129190</v>
      </c>
    </row>
    <row r="89" spans="1:3" x14ac:dyDescent="0.25">
      <c r="A89" t="s">
        <v>381</v>
      </c>
      <c r="B89" t="s">
        <v>290</v>
      </c>
      <c r="C89" s="20">
        <v>129190</v>
      </c>
    </row>
    <row r="90" spans="1:3" x14ac:dyDescent="0.25">
      <c r="A90" t="s">
        <v>382</v>
      </c>
      <c r="B90" t="s">
        <v>290</v>
      </c>
      <c r="C90" s="20">
        <v>129190</v>
      </c>
    </row>
    <row r="91" spans="1:3" x14ac:dyDescent="0.25">
      <c r="A91" t="s">
        <v>383</v>
      </c>
      <c r="B91" t="s">
        <v>286</v>
      </c>
      <c r="C91" s="20">
        <v>124693</v>
      </c>
    </row>
    <row r="92" spans="1:3" x14ac:dyDescent="0.25">
      <c r="A92" t="s">
        <v>384</v>
      </c>
      <c r="B92" t="s">
        <v>290</v>
      </c>
      <c r="C92" s="20">
        <v>123648</v>
      </c>
    </row>
    <row r="93" spans="1:3" x14ac:dyDescent="0.25">
      <c r="A93" t="s">
        <v>385</v>
      </c>
      <c r="B93" t="s">
        <v>290</v>
      </c>
      <c r="C93" s="20">
        <v>123648</v>
      </c>
    </row>
    <row r="94" spans="1:3" x14ac:dyDescent="0.25">
      <c r="A94" t="s">
        <v>386</v>
      </c>
      <c r="B94" t="s">
        <v>290</v>
      </c>
      <c r="C94" s="20">
        <v>126539</v>
      </c>
    </row>
    <row r="95" spans="1:3" x14ac:dyDescent="0.25">
      <c r="A95" t="s">
        <v>387</v>
      </c>
      <c r="B95" t="s">
        <v>388</v>
      </c>
      <c r="C95" s="20">
        <v>111900</v>
      </c>
    </row>
    <row r="96" spans="1:3" x14ac:dyDescent="0.25">
      <c r="A96" t="s">
        <v>389</v>
      </c>
      <c r="B96" t="s">
        <v>290</v>
      </c>
      <c r="C96" s="20">
        <v>123648</v>
      </c>
    </row>
    <row r="97" spans="1:3" x14ac:dyDescent="0.25">
      <c r="A97" t="s">
        <v>390</v>
      </c>
      <c r="B97" t="s">
        <v>290</v>
      </c>
      <c r="C97" s="20">
        <v>126539</v>
      </c>
    </row>
    <row r="98" spans="1:3" x14ac:dyDescent="0.25">
      <c r="A98" t="s">
        <v>391</v>
      </c>
      <c r="B98" t="s">
        <v>290</v>
      </c>
      <c r="C98" s="20">
        <v>123648</v>
      </c>
    </row>
    <row r="99" spans="1:3" x14ac:dyDescent="0.25">
      <c r="A99" t="s">
        <v>392</v>
      </c>
      <c r="B99" t="s">
        <v>341</v>
      </c>
      <c r="C99" s="20">
        <v>142008</v>
      </c>
    </row>
    <row r="100" spans="1:3" x14ac:dyDescent="0.25">
      <c r="A100" t="s">
        <v>393</v>
      </c>
      <c r="B100" t="s">
        <v>290</v>
      </c>
      <c r="C100" s="20">
        <v>129190</v>
      </c>
    </row>
    <row r="101" spans="1:3" x14ac:dyDescent="0.25">
      <c r="A101" t="s">
        <v>394</v>
      </c>
      <c r="B101" t="s">
        <v>290</v>
      </c>
      <c r="C101" s="20">
        <v>129190</v>
      </c>
    </row>
    <row r="102" spans="1:3" x14ac:dyDescent="0.25">
      <c r="A102" t="s">
        <v>395</v>
      </c>
      <c r="B102" t="s">
        <v>290</v>
      </c>
      <c r="C102" s="20">
        <v>123648</v>
      </c>
    </row>
    <row r="103" spans="1:3" x14ac:dyDescent="0.25">
      <c r="A103" t="s">
        <v>396</v>
      </c>
      <c r="B103" t="s">
        <v>290</v>
      </c>
      <c r="C103" s="20">
        <v>123648</v>
      </c>
    </row>
    <row r="104" spans="1:3" x14ac:dyDescent="0.25">
      <c r="A104" t="s">
        <v>397</v>
      </c>
      <c r="B104" t="s">
        <v>290</v>
      </c>
      <c r="C104" s="20">
        <v>131215</v>
      </c>
    </row>
    <row r="105" spans="1:3" x14ac:dyDescent="0.25">
      <c r="A105" t="s">
        <v>398</v>
      </c>
      <c r="B105" t="s">
        <v>290</v>
      </c>
      <c r="C105" s="20">
        <v>140060</v>
      </c>
    </row>
    <row r="106" spans="1:3" x14ac:dyDescent="0.25">
      <c r="A106" t="s">
        <v>399</v>
      </c>
      <c r="B106" t="s">
        <v>290</v>
      </c>
      <c r="C106" s="20">
        <v>123648</v>
      </c>
    </row>
    <row r="107" spans="1:3" x14ac:dyDescent="0.25">
      <c r="A107" t="s">
        <v>400</v>
      </c>
      <c r="B107" t="s">
        <v>290</v>
      </c>
      <c r="C107" s="20">
        <v>123648</v>
      </c>
    </row>
    <row r="108" spans="1:3" x14ac:dyDescent="0.25">
      <c r="A108" t="s">
        <v>387</v>
      </c>
      <c r="B108" t="s">
        <v>401</v>
      </c>
      <c r="C108" s="20">
        <v>111900</v>
      </c>
    </row>
    <row r="109" spans="1:3" x14ac:dyDescent="0.25">
      <c r="A109" t="s">
        <v>402</v>
      </c>
      <c r="B109" t="s">
        <v>290</v>
      </c>
      <c r="C109" s="20">
        <v>123648</v>
      </c>
    </row>
    <row r="110" spans="1:3" x14ac:dyDescent="0.25">
      <c r="A110" t="s">
        <v>403</v>
      </c>
      <c r="B110" t="s">
        <v>349</v>
      </c>
      <c r="C110" s="20">
        <v>139932</v>
      </c>
    </row>
    <row r="111" spans="1:3" x14ac:dyDescent="0.25">
      <c r="A111" t="s">
        <v>404</v>
      </c>
      <c r="B111" t="s">
        <v>296</v>
      </c>
      <c r="C111" s="20">
        <v>128500</v>
      </c>
    </row>
    <row r="112" spans="1:3" x14ac:dyDescent="0.25">
      <c r="A112" t="s">
        <v>405</v>
      </c>
      <c r="B112" t="s">
        <v>286</v>
      </c>
      <c r="C112" s="20">
        <v>133680</v>
      </c>
    </row>
    <row r="113" spans="1:3" x14ac:dyDescent="0.25">
      <c r="A113" t="s">
        <v>406</v>
      </c>
      <c r="B113" t="s">
        <v>282</v>
      </c>
      <c r="C113" s="20">
        <v>133744</v>
      </c>
    </row>
    <row r="114" spans="1:3" x14ac:dyDescent="0.25">
      <c r="A114" t="s">
        <v>407</v>
      </c>
      <c r="B114" t="s">
        <v>290</v>
      </c>
      <c r="C114" s="20">
        <v>132444</v>
      </c>
    </row>
    <row r="115" spans="1:3" x14ac:dyDescent="0.25">
      <c r="A115" t="s">
        <v>408</v>
      </c>
      <c r="B115" t="s">
        <v>349</v>
      </c>
      <c r="C115" s="20">
        <v>143314</v>
      </c>
    </row>
    <row r="116" spans="1:3" x14ac:dyDescent="0.25">
      <c r="A116" t="s">
        <v>409</v>
      </c>
      <c r="B116" t="s">
        <v>288</v>
      </c>
      <c r="C116" s="20">
        <v>132180</v>
      </c>
    </row>
    <row r="117" spans="1:3" x14ac:dyDescent="0.25">
      <c r="A117" t="s">
        <v>410</v>
      </c>
      <c r="B117" t="s">
        <v>333</v>
      </c>
      <c r="C117" s="20">
        <v>144500</v>
      </c>
    </row>
    <row r="118" spans="1:3" x14ac:dyDescent="0.25">
      <c r="A118" t="s">
        <v>411</v>
      </c>
      <c r="B118" t="s">
        <v>290</v>
      </c>
      <c r="C118" s="20">
        <v>129190</v>
      </c>
    </row>
    <row r="119" spans="1:3" x14ac:dyDescent="0.25">
      <c r="A119" t="s">
        <v>412</v>
      </c>
      <c r="B119" t="s">
        <v>333</v>
      </c>
      <c r="C119" s="20">
        <v>144214</v>
      </c>
    </row>
    <row r="120" spans="1:3" x14ac:dyDescent="0.25">
      <c r="A120" t="s">
        <v>413</v>
      </c>
      <c r="B120" t="s">
        <v>290</v>
      </c>
      <c r="C120" s="20">
        <v>143500</v>
      </c>
    </row>
    <row r="121" spans="1:3" x14ac:dyDescent="0.25">
      <c r="A121" t="s">
        <v>414</v>
      </c>
      <c r="B121" t="s">
        <v>290</v>
      </c>
      <c r="C121" s="20">
        <v>133745</v>
      </c>
    </row>
    <row r="122" spans="1:3" x14ac:dyDescent="0.25">
      <c r="A122" t="s">
        <v>415</v>
      </c>
      <c r="B122" t="s">
        <v>290</v>
      </c>
      <c r="C122" s="20">
        <v>133744</v>
      </c>
    </row>
    <row r="123" spans="1:3" x14ac:dyDescent="0.25">
      <c r="A123" t="s">
        <v>416</v>
      </c>
      <c r="B123" t="s">
        <v>290</v>
      </c>
      <c r="C123" s="20">
        <v>133744</v>
      </c>
    </row>
    <row r="124" spans="1:3" x14ac:dyDescent="0.25">
      <c r="A124" t="s">
        <v>417</v>
      </c>
      <c r="B124" t="s">
        <v>290</v>
      </c>
      <c r="C124" s="20">
        <v>133744</v>
      </c>
    </row>
    <row r="125" spans="1:3" x14ac:dyDescent="0.25">
      <c r="A125" t="s">
        <v>418</v>
      </c>
      <c r="B125" t="s">
        <v>419</v>
      </c>
      <c r="C125" s="20">
        <v>152980</v>
      </c>
    </row>
    <row r="126" spans="1:3" x14ac:dyDescent="0.25">
      <c r="A126" t="s">
        <v>420</v>
      </c>
      <c r="B126" t="s">
        <v>290</v>
      </c>
      <c r="C126" s="20">
        <v>128570</v>
      </c>
    </row>
    <row r="127" spans="1:3" x14ac:dyDescent="0.25">
      <c r="A127" t="s">
        <v>421</v>
      </c>
      <c r="B127" t="s">
        <v>290</v>
      </c>
      <c r="C127" s="20">
        <v>123648</v>
      </c>
    </row>
    <row r="128" spans="1:3" x14ac:dyDescent="0.25">
      <c r="A128" t="s">
        <v>422</v>
      </c>
      <c r="B128" t="s">
        <v>290</v>
      </c>
      <c r="C128" s="20">
        <v>130257</v>
      </c>
    </row>
    <row r="129" spans="1:3" x14ac:dyDescent="0.25">
      <c r="A129" t="s">
        <v>423</v>
      </c>
      <c r="B129" t="s">
        <v>424</v>
      </c>
      <c r="C129" s="20">
        <v>130086</v>
      </c>
    </row>
    <row r="130" spans="1:3" x14ac:dyDescent="0.25">
      <c r="A130" t="s">
        <v>425</v>
      </c>
      <c r="B130" t="s">
        <v>290</v>
      </c>
      <c r="C130" s="20">
        <v>128295</v>
      </c>
    </row>
    <row r="131" spans="1:3" x14ac:dyDescent="0.25">
      <c r="A131" t="s">
        <v>426</v>
      </c>
      <c r="B131" t="s">
        <v>290</v>
      </c>
      <c r="C131" s="20">
        <v>128397</v>
      </c>
    </row>
    <row r="132" spans="1:3" x14ac:dyDescent="0.25">
      <c r="A132" t="s">
        <v>427</v>
      </c>
      <c r="B132" t="s">
        <v>369</v>
      </c>
      <c r="C132" s="20">
        <v>130746</v>
      </c>
    </row>
    <row r="133" spans="1:3" x14ac:dyDescent="0.25">
      <c r="A133" t="s">
        <v>428</v>
      </c>
      <c r="B133" t="s">
        <v>296</v>
      </c>
      <c r="C133" s="20">
        <v>132250</v>
      </c>
    </row>
    <row r="134" spans="1:3" x14ac:dyDescent="0.25">
      <c r="A134" t="s">
        <v>429</v>
      </c>
      <c r="B134" t="s">
        <v>290</v>
      </c>
      <c r="C134" s="20">
        <v>128030</v>
      </c>
    </row>
    <row r="135" spans="1:3" x14ac:dyDescent="0.25">
      <c r="A135" t="s">
        <v>430</v>
      </c>
      <c r="B135" t="s">
        <v>286</v>
      </c>
      <c r="C135" s="20">
        <v>133680</v>
      </c>
    </row>
    <row r="136" spans="1:3" x14ac:dyDescent="0.25">
      <c r="A136" t="s">
        <v>431</v>
      </c>
      <c r="B136" t="s">
        <v>432</v>
      </c>
      <c r="C136" s="20">
        <v>134920</v>
      </c>
    </row>
    <row r="137" spans="1:3" x14ac:dyDescent="0.25">
      <c r="A137" t="s">
        <v>433</v>
      </c>
      <c r="B137" t="s">
        <v>296</v>
      </c>
      <c r="C137" s="20">
        <v>132250</v>
      </c>
    </row>
    <row r="138" spans="1:3" x14ac:dyDescent="0.25">
      <c r="A138" t="s">
        <v>387</v>
      </c>
      <c r="B138" t="s">
        <v>401</v>
      </c>
      <c r="C138" s="20">
        <v>111900</v>
      </c>
    </row>
    <row r="139" spans="1:3" x14ac:dyDescent="0.25">
      <c r="A139" t="s">
        <v>434</v>
      </c>
      <c r="B139" t="s">
        <v>286</v>
      </c>
      <c r="C139" s="20">
        <v>130436</v>
      </c>
    </row>
    <row r="140" spans="1:3" x14ac:dyDescent="0.25">
      <c r="A140" t="s">
        <v>435</v>
      </c>
      <c r="B140" t="s">
        <v>292</v>
      </c>
      <c r="C140" s="20">
        <v>135523</v>
      </c>
    </row>
    <row r="141" spans="1:3" x14ac:dyDescent="0.25">
      <c r="A141" t="s">
        <v>436</v>
      </c>
      <c r="B141" t="s">
        <v>292</v>
      </c>
      <c r="C141" s="20">
        <v>123785</v>
      </c>
    </row>
    <row r="142" spans="1:3" x14ac:dyDescent="0.25">
      <c r="A142" t="s">
        <v>437</v>
      </c>
      <c r="B142" t="s">
        <v>296</v>
      </c>
      <c r="C142" s="20">
        <v>136500</v>
      </c>
    </row>
    <row r="143" spans="1:3" x14ac:dyDescent="0.25">
      <c r="A143" t="s">
        <v>438</v>
      </c>
      <c r="B143" t="s">
        <v>282</v>
      </c>
      <c r="C143" s="20">
        <v>129330</v>
      </c>
    </row>
    <row r="144" spans="1:3" x14ac:dyDescent="0.25">
      <c r="A144" t="s">
        <v>439</v>
      </c>
      <c r="B144" t="s">
        <v>296</v>
      </c>
      <c r="C144" s="20">
        <v>133744</v>
      </c>
    </row>
    <row r="145" spans="1:3" x14ac:dyDescent="0.25">
      <c r="A145" t="s">
        <v>440</v>
      </c>
      <c r="B145" t="s">
        <v>290</v>
      </c>
      <c r="C145" s="20">
        <v>132180</v>
      </c>
    </row>
    <row r="146" spans="1:3" x14ac:dyDescent="0.25">
      <c r="A146" t="s">
        <v>441</v>
      </c>
      <c r="B146" t="s">
        <v>286</v>
      </c>
      <c r="C146" s="20">
        <v>136005</v>
      </c>
    </row>
    <row r="147" spans="1:3" x14ac:dyDescent="0.25">
      <c r="A147" t="s">
        <v>442</v>
      </c>
      <c r="B147" t="s">
        <v>341</v>
      </c>
      <c r="C147" s="20">
        <v>127078</v>
      </c>
    </row>
    <row r="148" spans="1:3" x14ac:dyDescent="0.25">
      <c r="A148" t="s">
        <v>443</v>
      </c>
      <c r="B148" t="s">
        <v>288</v>
      </c>
      <c r="C148" s="20">
        <v>124693</v>
      </c>
    </row>
    <row r="149" spans="1:3" x14ac:dyDescent="0.25">
      <c r="A149" t="s">
        <v>444</v>
      </c>
      <c r="B149" t="s">
        <v>369</v>
      </c>
      <c r="C149" s="20">
        <v>117149</v>
      </c>
    </row>
    <row r="150" spans="1:3" x14ac:dyDescent="0.25">
      <c r="A150" t="s">
        <v>445</v>
      </c>
      <c r="B150" t="s">
        <v>290</v>
      </c>
      <c r="C150" s="20">
        <v>128676</v>
      </c>
    </row>
    <row r="151" spans="1:3" x14ac:dyDescent="0.25">
      <c r="A151" t="s">
        <v>446</v>
      </c>
      <c r="B151" t="s">
        <v>349</v>
      </c>
      <c r="C151" s="20">
        <v>136219</v>
      </c>
    </row>
    <row r="152" spans="1:3" x14ac:dyDescent="0.25">
      <c r="A152" t="s">
        <v>447</v>
      </c>
      <c r="B152" t="s">
        <v>290</v>
      </c>
      <c r="C152" s="20">
        <v>128676</v>
      </c>
    </row>
    <row r="153" spans="1:3" x14ac:dyDescent="0.25">
      <c r="A153" t="s">
        <v>448</v>
      </c>
      <c r="B153" t="s">
        <v>292</v>
      </c>
      <c r="C153" s="20">
        <v>123785</v>
      </c>
    </row>
    <row r="154" spans="1:3" x14ac:dyDescent="0.25">
      <c r="A154" t="s">
        <v>449</v>
      </c>
      <c r="B154" t="s">
        <v>290</v>
      </c>
      <c r="C154" s="20">
        <v>131215</v>
      </c>
    </row>
    <row r="155" spans="1:3" x14ac:dyDescent="0.25">
      <c r="A155" t="s">
        <v>450</v>
      </c>
      <c r="B155" t="s">
        <v>292</v>
      </c>
      <c r="C155" s="20">
        <v>135523</v>
      </c>
    </row>
    <row r="156" spans="1:3" x14ac:dyDescent="0.25">
      <c r="A156" t="s">
        <v>451</v>
      </c>
      <c r="B156" t="s">
        <v>290</v>
      </c>
      <c r="C156" s="20">
        <v>175000</v>
      </c>
    </row>
    <row r="157" spans="1:3" x14ac:dyDescent="0.25">
      <c r="A157" t="s">
        <v>452</v>
      </c>
      <c r="B157" t="s">
        <v>290</v>
      </c>
      <c r="C157" s="20">
        <v>148677</v>
      </c>
    </row>
    <row r="158" spans="1:3" x14ac:dyDescent="0.25">
      <c r="A158" t="s">
        <v>453</v>
      </c>
      <c r="B158" t="s">
        <v>454</v>
      </c>
      <c r="C158" s="20">
        <v>137900</v>
      </c>
    </row>
    <row r="159" spans="1:3" x14ac:dyDescent="0.25">
      <c r="A159" t="s">
        <v>455</v>
      </c>
      <c r="B159" t="s">
        <v>290</v>
      </c>
      <c r="C159" s="20">
        <v>126539</v>
      </c>
    </row>
    <row r="160" spans="1:3" x14ac:dyDescent="0.25">
      <c r="A160" t="s">
        <v>456</v>
      </c>
      <c r="B160" t="s">
        <v>290</v>
      </c>
      <c r="C160" s="20">
        <v>131683</v>
      </c>
    </row>
    <row r="161" spans="1:3" x14ac:dyDescent="0.25">
      <c r="A161" t="s">
        <v>457</v>
      </c>
      <c r="B161" t="s">
        <v>290</v>
      </c>
      <c r="C161" s="20">
        <v>128030</v>
      </c>
    </row>
    <row r="162" spans="1:3" x14ac:dyDescent="0.25">
      <c r="A162" t="s">
        <v>458</v>
      </c>
      <c r="B162" t="s">
        <v>288</v>
      </c>
      <c r="C162" s="20">
        <v>132180</v>
      </c>
    </row>
    <row r="163" spans="1:3" x14ac:dyDescent="0.25">
      <c r="A163" t="s">
        <v>459</v>
      </c>
      <c r="B163" t="s">
        <v>286</v>
      </c>
      <c r="C163" s="20">
        <v>132018</v>
      </c>
    </row>
    <row r="164" spans="1:3" x14ac:dyDescent="0.25">
      <c r="A164" t="s">
        <v>460</v>
      </c>
      <c r="B164" t="s">
        <v>369</v>
      </c>
      <c r="C164" s="20">
        <v>130881</v>
      </c>
    </row>
    <row r="165" spans="1:3" x14ac:dyDescent="0.25">
      <c r="A165" t="s">
        <v>461</v>
      </c>
      <c r="B165" t="s">
        <v>290</v>
      </c>
      <c r="C165" s="20">
        <v>129462</v>
      </c>
    </row>
    <row r="166" spans="1:3" x14ac:dyDescent="0.25">
      <c r="A166" t="s">
        <v>462</v>
      </c>
      <c r="B166" t="s">
        <v>361</v>
      </c>
      <c r="C166" s="20">
        <v>156800</v>
      </c>
    </row>
    <row r="167" spans="1:3" x14ac:dyDescent="0.25">
      <c r="A167" t="s">
        <v>463</v>
      </c>
      <c r="B167" t="s">
        <v>333</v>
      </c>
      <c r="C167" s="20">
        <v>144500</v>
      </c>
    </row>
    <row r="168" spans="1:3" x14ac:dyDescent="0.25">
      <c r="A168" t="s">
        <v>464</v>
      </c>
      <c r="B168" t="s">
        <v>290</v>
      </c>
      <c r="C168" s="20">
        <v>132180</v>
      </c>
    </row>
    <row r="169" spans="1:3" x14ac:dyDescent="0.25">
      <c r="A169" t="s">
        <v>465</v>
      </c>
      <c r="B169" t="s">
        <v>292</v>
      </c>
      <c r="C169" s="20">
        <v>129712</v>
      </c>
    </row>
    <row r="170" spans="1:3" x14ac:dyDescent="0.25">
      <c r="A170" t="s">
        <v>466</v>
      </c>
      <c r="B170" t="s">
        <v>292</v>
      </c>
      <c r="C170" s="20">
        <v>136345</v>
      </c>
    </row>
    <row r="171" spans="1:3" x14ac:dyDescent="0.25">
      <c r="A171" t="s">
        <v>467</v>
      </c>
      <c r="B171" t="s">
        <v>290</v>
      </c>
      <c r="C171" s="20">
        <v>120617</v>
      </c>
    </row>
    <row r="172" spans="1:3" x14ac:dyDescent="0.25">
      <c r="A172" t="s">
        <v>468</v>
      </c>
      <c r="B172" t="s">
        <v>314</v>
      </c>
      <c r="C172" s="20">
        <v>127111</v>
      </c>
    </row>
    <row r="173" spans="1:3" x14ac:dyDescent="0.25">
      <c r="A173" t="s">
        <v>469</v>
      </c>
      <c r="B173" t="s">
        <v>349</v>
      </c>
      <c r="C173" s="20">
        <v>137454</v>
      </c>
    </row>
    <row r="174" spans="1:3" x14ac:dyDescent="0.25">
      <c r="A174" t="s">
        <v>470</v>
      </c>
      <c r="B174" t="s">
        <v>290</v>
      </c>
      <c r="C174" s="20">
        <v>128856</v>
      </c>
    </row>
    <row r="175" spans="1:3" x14ac:dyDescent="0.25">
      <c r="A175" t="s">
        <v>471</v>
      </c>
      <c r="B175" t="s">
        <v>286</v>
      </c>
      <c r="C175" s="20">
        <v>132018</v>
      </c>
    </row>
    <row r="176" spans="1:3" x14ac:dyDescent="0.25">
      <c r="A176" t="s">
        <v>387</v>
      </c>
      <c r="B176" t="s">
        <v>472</v>
      </c>
      <c r="C176" s="20">
        <v>111900</v>
      </c>
    </row>
    <row r="177" spans="1:3" x14ac:dyDescent="0.25">
      <c r="A177" t="s">
        <v>473</v>
      </c>
      <c r="B177" t="s">
        <v>274</v>
      </c>
      <c r="C177" s="20">
        <v>130256</v>
      </c>
    </row>
    <row r="178" spans="1:3" x14ac:dyDescent="0.25">
      <c r="A178" t="s">
        <v>474</v>
      </c>
      <c r="B178" t="s">
        <v>432</v>
      </c>
      <c r="C178" s="20">
        <v>131500</v>
      </c>
    </row>
    <row r="179" spans="1:3" x14ac:dyDescent="0.25">
      <c r="A179" t="s">
        <v>475</v>
      </c>
      <c r="B179" t="s">
        <v>349</v>
      </c>
      <c r="C179" s="20">
        <v>133409</v>
      </c>
    </row>
    <row r="180" spans="1:3" x14ac:dyDescent="0.25">
      <c r="A180" t="s">
        <v>476</v>
      </c>
      <c r="B180" t="s">
        <v>349</v>
      </c>
      <c r="C180" s="20">
        <v>138957</v>
      </c>
    </row>
    <row r="181" spans="1:3" x14ac:dyDescent="0.25">
      <c r="A181" t="s">
        <v>477</v>
      </c>
      <c r="B181" t="s">
        <v>290</v>
      </c>
      <c r="C181" s="20">
        <v>128733</v>
      </c>
    </row>
    <row r="182" spans="1:3" x14ac:dyDescent="0.25">
      <c r="A182" t="s">
        <v>478</v>
      </c>
      <c r="B182" t="s">
        <v>290</v>
      </c>
      <c r="C182" s="20">
        <v>129526</v>
      </c>
    </row>
    <row r="183" spans="1:3" x14ac:dyDescent="0.25">
      <c r="A183" t="s">
        <v>479</v>
      </c>
      <c r="B183" t="s">
        <v>432</v>
      </c>
      <c r="C183" s="20">
        <v>131500</v>
      </c>
    </row>
    <row r="184" spans="1:3" x14ac:dyDescent="0.25">
      <c r="A184" t="s">
        <v>480</v>
      </c>
      <c r="B184" t="s">
        <v>481</v>
      </c>
      <c r="C184" s="20">
        <v>129462</v>
      </c>
    </row>
    <row r="185" spans="1:3" x14ac:dyDescent="0.25">
      <c r="A185" t="s">
        <v>482</v>
      </c>
      <c r="B185" t="s">
        <v>349</v>
      </c>
      <c r="C185" s="20">
        <v>133801</v>
      </c>
    </row>
    <row r="186" spans="1:3" x14ac:dyDescent="0.25">
      <c r="A186" t="s">
        <v>483</v>
      </c>
      <c r="B186" t="s">
        <v>292</v>
      </c>
      <c r="C186" s="20">
        <v>135523</v>
      </c>
    </row>
    <row r="187" spans="1:3" x14ac:dyDescent="0.25">
      <c r="A187" t="s">
        <v>484</v>
      </c>
      <c r="B187" t="s">
        <v>290</v>
      </c>
      <c r="C187" s="20">
        <v>132180</v>
      </c>
    </row>
    <row r="188" spans="1:3" x14ac:dyDescent="0.25">
      <c r="A188" t="s">
        <v>485</v>
      </c>
      <c r="B188" t="s">
        <v>290</v>
      </c>
      <c r="C188" s="20">
        <v>128676</v>
      </c>
    </row>
    <row r="189" spans="1:3" x14ac:dyDescent="0.25">
      <c r="A189" t="s">
        <v>486</v>
      </c>
      <c r="B189" t="s">
        <v>296</v>
      </c>
      <c r="C189" s="20">
        <v>132250</v>
      </c>
    </row>
    <row r="190" spans="1:3" x14ac:dyDescent="0.25">
      <c r="A190" t="s">
        <v>487</v>
      </c>
      <c r="B190" t="s">
        <v>290</v>
      </c>
      <c r="C190" s="20">
        <v>132180</v>
      </c>
    </row>
    <row r="191" spans="1:3" x14ac:dyDescent="0.25">
      <c r="A191" t="s">
        <v>488</v>
      </c>
      <c r="B191" t="s">
        <v>290</v>
      </c>
      <c r="C191" s="20">
        <v>185000</v>
      </c>
    </row>
    <row r="192" spans="1:3" x14ac:dyDescent="0.25">
      <c r="A192" t="s">
        <v>489</v>
      </c>
      <c r="B192" t="s">
        <v>290</v>
      </c>
      <c r="C192" s="20">
        <v>120617</v>
      </c>
    </row>
    <row r="193" spans="1:3" x14ac:dyDescent="0.25">
      <c r="A193" t="s">
        <v>490</v>
      </c>
      <c r="B193" t="s">
        <v>286</v>
      </c>
      <c r="C193" s="20">
        <v>132018</v>
      </c>
    </row>
    <row r="194" spans="1:3" x14ac:dyDescent="0.25">
      <c r="A194" t="s">
        <v>491</v>
      </c>
      <c r="B194" t="s">
        <v>432</v>
      </c>
      <c r="C194" s="20">
        <v>289000</v>
      </c>
    </row>
    <row r="195" spans="1:3" x14ac:dyDescent="0.25">
      <c r="A195" t="s">
        <v>492</v>
      </c>
      <c r="B195" t="s">
        <v>296</v>
      </c>
      <c r="C195" s="20">
        <v>135500</v>
      </c>
    </row>
    <row r="196" spans="1:3" x14ac:dyDescent="0.25">
      <c r="A196" t="s">
        <v>493</v>
      </c>
      <c r="B196" t="s">
        <v>349</v>
      </c>
      <c r="C196" s="20">
        <v>149592</v>
      </c>
    </row>
    <row r="197" spans="1:3" x14ac:dyDescent="0.25">
      <c r="A197" t="s">
        <v>494</v>
      </c>
      <c r="B197" t="s">
        <v>290</v>
      </c>
      <c r="C197" s="20">
        <v>128856</v>
      </c>
    </row>
    <row r="198" spans="1:3" x14ac:dyDescent="0.25">
      <c r="A198" t="s">
        <v>495</v>
      </c>
      <c r="B198" t="s">
        <v>290</v>
      </c>
      <c r="C198" s="20">
        <v>129462</v>
      </c>
    </row>
    <row r="199" spans="1:3" x14ac:dyDescent="0.25">
      <c r="A199" t="s">
        <v>496</v>
      </c>
      <c r="B199" t="s">
        <v>296</v>
      </c>
      <c r="C199" s="20">
        <v>131450</v>
      </c>
    </row>
    <row r="200" spans="1:3" x14ac:dyDescent="0.25">
      <c r="A200" t="s">
        <v>497</v>
      </c>
      <c r="B200" t="s">
        <v>290</v>
      </c>
      <c r="C200" s="20">
        <v>138775</v>
      </c>
    </row>
    <row r="201" spans="1:3" x14ac:dyDescent="0.25">
      <c r="A201" t="s">
        <v>498</v>
      </c>
      <c r="B201" t="s">
        <v>290</v>
      </c>
      <c r="C201" s="20">
        <v>138775</v>
      </c>
    </row>
    <row r="202" spans="1:3" x14ac:dyDescent="0.25">
      <c r="A202" t="s">
        <v>499</v>
      </c>
      <c r="B202" t="s">
        <v>290</v>
      </c>
      <c r="C202" s="20">
        <v>131369</v>
      </c>
    </row>
    <row r="203" spans="1:3" x14ac:dyDescent="0.25">
      <c r="A203" t="s">
        <v>500</v>
      </c>
      <c r="B203" t="s">
        <v>286</v>
      </c>
      <c r="C203" s="20">
        <v>133680</v>
      </c>
    </row>
    <row r="204" spans="1:3" x14ac:dyDescent="0.25">
      <c r="A204" t="s">
        <v>501</v>
      </c>
      <c r="B204" t="s">
        <v>290</v>
      </c>
      <c r="C204" s="20">
        <v>126539</v>
      </c>
    </row>
    <row r="205" spans="1:3" x14ac:dyDescent="0.25">
      <c r="A205" t="s">
        <v>502</v>
      </c>
      <c r="B205" t="s">
        <v>286</v>
      </c>
      <c r="C205" s="20">
        <v>124693</v>
      </c>
    </row>
    <row r="206" spans="1:3" x14ac:dyDescent="0.25">
      <c r="A206" t="s">
        <v>503</v>
      </c>
      <c r="B206" t="s">
        <v>290</v>
      </c>
      <c r="C206" s="20">
        <v>126539</v>
      </c>
    </row>
    <row r="207" spans="1:3" x14ac:dyDescent="0.25">
      <c r="A207" t="s">
        <v>504</v>
      </c>
      <c r="B207" t="s">
        <v>290</v>
      </c>
      <c r="C207" s="20">
        <v>126539</v>
      </c>
    </row>
    <row r="208" spans="1:3" x14ac:dyDescent="0.25">
      <c r="A208" t="s">
        <v>505</v>
      </c>
      <c r="B208" t="s">
        <v>290</v>
      </c>
      <c r="C208" s="20">
        <v>126539</v>
      </c>
    </row>
    <row r="209" spans="1:3" x14ac:dyDescent="0.25">
      <c r="A209" t="s">
        <v>506</v>
      </c>
      <c r="B209" t="s">
        <v>290</v>
      </c>
      <c r="C209" s="20">
        <v>126539</v>
      </c>
    </row>
    <row r="210" spans="1:3" x14ac:dyDescent="0.25">
      <c r="A210" t="s">
        <v>507</v>
      </c>
      <c r="B210" t="s">
        <v>300</v>
      </c>
      <c r="C210" s="20">
        <v>132900</v>
      </c>
    </row>
    <row r="211" spans="1:3" x14ac:dyDescent="0.25">
      <c r="A211" t="s">
        <v>508</v>
      </c>
      <c r="B211" t="s">
        <v>290</v>
      </c>
      <c r="C211" s="20">
        <v>130257</v>
      </c>
    </row>
    <row r="212" spans="1:3" x14ac:dyDescent="0.25">
      <c r="A212" t="s">
        <v>509</v>
      </c>
      <c r="B212" t="s">
        <v>290</v>
      </c>
      <c r="C212" s="20">
        <v>132551</v>
      </c>
    </row>
    <row r="213" spans="1:3" x14ac:dyDescent="0.25">
      <c r="A213" t="s">
        <v>510</v>
      </c>
      <c r="B213" t="s">
        <v>290</v>
      </c>
      <c r="C213" s="20">
        <v>130257</v>
      </c>
    </row>
    <row r="214" spans="1:3" x14ac:dyDescent="0.25">
      <c r="A214" t="s">
        <v>511</v>
      </c>
      <c r="B214" t="s">
        <v>292</v>
      </c>
      <c r="C214" s="20">
        <v>147838</v>
      </c>
    </row>
    <row r="215" spans="1:3" x14ac:dyDescent="0.25">
      <c r="A215" t="s">
        <v>512</v>
      </c>
      <c r="B215" t="s">
        <v>290</v>
      </c>
      <c r="C215" s="20">
        <v>129462</v>
      </c>
    </row>
    <row r="216" spans="1:3" x14ac:dyDescent="0.25">
      <c r="A216" t="s">
        <v>513</v>
      </c>
      <c r="B216" t="s">
        <v>290</v>
      </c>
      <c r="C216" s="20">
        <v>127513</v>
      </c>
    </row>
    <row r="217" spans="1:3" x14ac:dyDescent="0.25">
      <c r="A217" t="s">
        <v>514</v>
      </c>
      <c r="B217" t="s">
        <v>290</v>
      </c>
      <c r="C217" s="20">
        <v>131215</v>
      </c>
    </row>
    <row r="218" spans="1:3" x14ac:dyDescent="0.25">
      <c r="A218" t="s">
        <v>515</v>
      </c>
      <c r="B218" t="s">
        <v>341</v>
      </c>
      <c r="C218" s="20">
        <v>151734</v>
      </c>
    </row>
    <row r="219" spans="1:3" x14ac:dyDescent="0.25">
      <c r="A219" t="s">
        <v>516</v>
      </c>
      <c r="B219" t="s">
        <v>296</v>
      </c>
      <c r="C219" s="20">
        <v>132500</v>
      </c>
    </row>
    <row r="220" spans="1:3" x14ac:dyDescent="0.25">
      <c r="A220" t="s">
        <v>517</v>
      </c>
      <c r="B220" t="s">
        <v>333</v>
      </c>
      <c r="C220" s="20">
        <v>174105</v>
      </c>
    </row>
    <row r="221" spans="1:3" x14ac:dyDescent="0.25">
      <c r="A221" t="s">
        <v>518</v>
      </c>
      <c r="B221" t="s">
        <v>349</v>
      </c>
      <c r="C221" s="20">
        <v>140253</v>
      </c>
    </row>
    <row r="222" spans="1:3" x14ac:dyDescent="0.25">
      <c r="A222" t="s">
        <v>519</v>
      </c>
      <c r="B222" t="s">
        <v>296</v>
      </c>
      <c r="C222" s="20">
        <v>132250</v>
      </c>
    </row>
    <row r="223" spans="1:3" x14ac:dyDescent="0.25">
      <c r="A223" t="s">
        <v>520</v>
      </c>
      <c r="B223" t="s">
        <v>290</v>
      </c>
      <c r="C223" s="20">
        <v>132180</v>
      </c>
    </row>
    <row r="224" spans="1:3" x14ac:dyDescent="0.25">
      <c r="A224" t="s">
        <v>521</v>
      </c>
      <c r="B224" t="s">
        <v>290</v>
      </c>
      <c r="C224" s="20">
        <v>120566</v>
      </c>
    </row>
    <row r="225" spans="1:3" x14ac:dyDescent="0.25">
      <c r="A225" t="s">
        <v>522</v>
      </c>
      <c r="B225" t="s">
        <v>290</v>
      </c>
      <c r="C225" s="20">
        <v>120566</v>
      </c>
    </row>
    <row r="226" spans="1:3" x14ac:dyDescent="0.25">
      <c r="A226" t="s">
        <v>523</v>
      </c>
      <c r="B226" t="s">
        <v>292</v>
      </c>
      <c r="C226" s="20">
        <v>207200</v>
      </c>
    </row>
    <row r="227" spans="1:3" x14ac:dyDescent="0.25">
      <c r="A227" t="s">
        <v>524</v>
      </c>
      <c r="B227" t="s">
        <v>290</v>
      </c>
      <c r="C227" s="20">
        <v>132444</v>
      </c>
    </row>
    <row r="228" spans="1:3" x14ac:dyDescent="0.25">
      <c r="A228" t="s">
        <v>525</v>
      </c>
      <c r="B228" t="s">
        <v>290</v>
      </c>
      <c r="C228" s="20">
        <v>120566</v>
      </c>
    </row>
    <row r="229" spans="1:3" x14ac:dyDescent="0.25">
      <c r="A229" t="s">
        <v>526</v>
      </c>
      <c r="B229" t="s">
        <v>349</v>
      </c>
      <c r="C229" s="20">
        <v>124526</v>
      </c>
    </row>
    <row r="230" spans="1:3" x14ac:dyDescent="0.25">
      <c r="A230" t="s">
        <v>527</v>
      </c>
      <c r="B230" t="s">
        <v>290</v>
      </c>
      <c r="C230" s="20">
        <v>120566</v>
      </c>
    </row>
    <row r="231" spans="1:3" x14ac:dyDescent="0.25">
      <c r="A231" t="s">
        <v>387</v>
      </c>
      <c r="B231" t="s">
        <v>401</v>
      </c>
      <c r="C231" s="20">
        <v>111900</v>
      </c>
    </row>
    <row r="232" spans="1:3" x14ac:dyDescent="0.25">
      <c r="A232" t="s">
        <v>528</v>
      </c>
      <c r="B232" t="s">
        <v>290</v>
      </c>
      <c r="C232" s="20">
        <v>120566</v>
      </c>
    </row>
    <row r="233" spans="1:3" x14ac:dyDescent="0.25">
      <c r="A233" t="s">
        <v>529</v>
      </c>
      <c r="B233" t="s">
        <v>290</v>
      </c>
      <c r="C233" s="20">
        <v>120566</v>
      </c>
    </row>
    <row r="234" spans="1:3" x14ac:dyDescent="0.25">
      <c r="A234" t="s">
        <v>530</v>
      </c>
      <c r="B234" t="s">
        <v>290</v>
      </c>
      <c r="C234" s="20">
        <v>129462</v>
      </c>
    </row>
    <row r="235" spans="1:3" x14ac:dyDescent="0.25">
      <c r="A235" t="s">
        <v>531</v>
      </c>
      <c r="B235" t="s">
        <v>290</v>
      </c>
      <c r="C235" s="20">
        <v>128030</v>
      </c>
    </row>
    <row r="236" spans="1:3" x14ac:dyDescent="0.25">
      <c r="A236" t="s">
        <v>532</v>
      </c>
      <c r="B236" t="s">
        <v>290</v>
      </c>
      <c r="C236" s="20">
        <v>129190</v>
      </c>
    </row>
    <row r="237" spans="1:3" x14ac:dyDescent="0.25">
      <c r="A237" t="s">
        <v>387</v>
      </c>
      <c r="B237" t="s">
        <v>401</v>
      </c>
      <c r="C237" s="20">
        <v>111900</v>
      </c>
    </row>
    <row r="238" spans="1:3" x14ac:dyDescent="0.25">
      <c r="A238" t="s">
        <v>533</v>
      </c>
      <c r="B238" t="s">
        <v>286</v>
      </c>
      <c r="C238" s="20">
        <v>133680</v>
      </c>
    </row>
    <row r="239" spans="1:3" x14ac:dyDescent="0.25">
      <c r="A239" t="s">
        <v>534</v>
      </c>
      <c r="B239" t="s">
        <v>290</v>
      </c>
      <c r="C239" s="20">
        <v>130257</v>
      </c>
    </row>
    <row r="240" spans="1:3" x14ac:dyDescent="0.25">
      <c r="A240" t="s">
        <v>535</v>
      </c>
      <c r="B240" t="s">
        <v>290</v>
      </c>
      <c r="C240" s="20">
        <v>132180</v>
      </c>
    </row>
    <row r="241" spans="1:3" x14ac:dyDescent="0.25">
      <c r="A241" t="s">
        <v>536</v>
      </c>
      <c r="B241" t="s">
        <v>286</v>
      </c>
      <c r="C241" s="20">
        <v>133680</v>
      </c>
    </row>
    <row r="242" spans="1:3" x14ac:dyDescent="0.25">
      <c r="A242" t="s">
        <v>537</v>
      </c>
      <c r="B242" t="s">
        <v>290</v>
      </c>
      <c r="C242" s="20">
        <v>179120</v>
      </c>
    </row>
    <row r="243" spans="1:3" x14ac:dyDescent="0.25">
      <c r="A243" t="s">
        <v>538</v>
      </c>
      <c r="B243" t="s">
        <v>290</v>
      </c>
      <c r="C243" s="20">
        <v>179120</v>
      </c>
    </row>
    <row r="244" spans="1:3" x14ac:dyDescent="0.25">
      <c r="A244" t="s">
        <v>539</v>
      </c>
      <c r="B244" t="s">
        <v>290</v>
      </c>
      <c r="C244" s="20">
        <v>127740</v>
      </c>
    </row>
    <row r="245" spans="1:3" x14ac:dyDescent="0.25">
      <c r="A245" t="s">
        <v>540</v>
      </c>
      <c r="B245" t="s">
        <v>290</v>
      </c>
      <c r="C245" s="20">
        <v>120566</v>
      </c>
    </row>
    <row r="246" spans="1:3" x14ac:dyDescent="0.25">
      <c r="A246" t="s">
        <v>541</v>
      </c>
      <c r="B246" t="s">
        <v>290</v>
      </c>
      <c r="C246" s="20">
        <v>129190</v>
      </c>
    </row>
    <row r="247" spans="1:3" x14ac:dyDescent="0.25">
      <c r="A247" t="s">
        <v>542</v>
      </c>
      <c r="B247" t="s">
        <v>543</v>
      </c>
      <c r="C247" s="20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21" bestFit="1" customWidth="1"/>
  </cols>
  <sheetData>
    <row r="1" spans="1:3" x14ac:dyDescent="0.25">
      <c r="A1" t="s">
        <v>544</v>
      </c>
      <c r="B1" t="s">
        <v>545</v>
      </c>
      <c r="C1" s="21">
        <v>142405</v>
      </c>
    </row>
    <row r="2" spans="1:3" x14ac:dyDescent="0.25">
      <c r="A2" t="s">
        <v>546</v>
      </c>
      <c r="B2" t="s">
        <v>547</v>
      </c>
      <c r="C2" s="21">
        <v>129900</v>
      </c>
    </row>
    <row r="3" spans="1:3" x14ac:dyDescent="0.25">
      <c r="A3" t="s">
        <v>548</v>
      </c>
      <c r="B3" t="s">
        <v>549</v>
      </c>
      <c r="C3" s="21">
        <v>125950</v>
      </c>
    </row>
    <row r="4" spans="1:3" x14ac:dyDescent="0.25">
      <c r="A4" t="s">
        <v>550</v>
      </c>
      <c r="B4" t="s">
        <v>545</v>
      </c>
      <c r="C4" s="21">
        <v>142988</v>
      </c>
    </row>
    <row r="5" spans="1:3" ht="15" customHeight="1" x14ac:dyDescent="0.25">
      <c r="A5" t="s">
        <v>551</v>
      </c>
      <c r="B5" t="s">
        <v>545</v>
      </c>
      <c r="C5" s="21">
        <v>136835</v>
      </c>
    </row>
    <row r="6" spans="1:3" x14ac:dyDescent="0.25">
      <c r="A6" t="s">
        <v>552</v>
      </c>
      <c r="B6" t="s">
        <v>274</v>
      </c>
      <c r="C6" s="21">
        <v>145650</v>
      </c>
    </row>
    <row r="7" spans="1:3" x14ac:dyDescent="0.25">
      <c r="A7" t="s">
        <v>553</v>
      </c>
      <c r="B7" t="s">
        <v>554</v>
      </c>
      <c r="C7" s="21">
        <v>146000</v>
      </c>
    </row>
    <row r="8" spans="1:3" x14ac:dyDescent="0.25">
      <c r="A8" t="s">
        <v>555</v>
      </c>
      <c r="B8" t="s">
        <v>543</v>
      </c>
      <c r="C8" s="21">
        <v>148600</v>
      </c>
    </row>
    <row r="9" spans="1:3" x14ac:dyDescent="0.25">
      <c r="A9" t="s">
        <v>556</v>
      </c>
      <c r="B9" t="s">
        <v>557</v>
      </c>
      <c r="C9" s="21">
        <v>136900</v>
      </c>
    </row>
    <row r="10" spans="1:3" x14ac:dyDescent="0.25">
      <c r="A10" t="s">
        <v>558</v>
      </c>
      <c r="B10" t="s">
        <v>559</v>
      </c>
      <c r="C10" s="21">
        <v>144500</v>
      </c>
    </row>
    <row r="11" spans="1:3" x14ac:dyDescent="0.25">
      <c r="A11" t="s">
        <v>560</v>
      </c>
      <c r="B11" t="s">
        <v>290</v>
      </c>
      <c r="C11" s="21">
        <v>135090</v>
      </c>
    </row>
    <row r="12" spans="1:3" x14ac:dyDescent="0.25">
      <c r="A12" t="s">
        <v>561</v>
      </c>
      <c r="B12" t="s">
        <v>481</v>
      </c>
      <c r="C12" s="21">
        <v>143860</v>
      </c>
    </row>
    <row r="13" spans="1:3" x14ac:dyDescent="0.25">
      <c r="A13" t="s">
        <v>562</v>
      </c>
      <c r="B13" t="s">
        <v>317</v>
      </c>
      <c r="C13" s="21">
        <v>138500</v>
      </c>
    </row>
    <row r="14" spans="1:3" x14ac:dyDescent="0.25">
      <c r="A14" t="s">
        <v>563</v>
      </c>
      <c r="B14" t="s">
        <v>296</v>
      </c>
      <c r="C14" s="21">
        <v>148275</v>
      </c>
    </row>
    <row r="15" spans="1:3" x14ac:dyDescent="0.25">
      <c r="A15" t="s">
        <v>564</v>
      </c>
      <c r="B15" t="s">
        <v>554</v>
      </c>
      <c r="C15" s="21">
        <v>136500</v>
      </c>
    </row>
    <row r="16" spans="1:3" x14ac:dyDescent="0.25">
      <c r="A16" t="s">
        <v>565</v>
      </c>
      <c r="B16" t="s">
        <v>369</v>
      </c>
      <c r="C16" s="21">
        <v>140608</v>
      </c>
    </row>
    <row r="17" spans="1:3" x14ac:dyDescent="0.25">
      <c r="A17" t="s">
        <v>566</v>
      </c>
      <c r="B17" t="s">
        <v>292</v>
      </c>
      <c r="C17" s="21">
        <v>165536</v>
      </c>
    </row>
    <row r="18" spans="1:3" x14ac:dyDescent="0.25">
      <c r="A18" t="s">
        <v>567</v>
      </c>
      <c r="B18" t="s">
        <v>543</v>
      </c>
      <c r="C18" s="21">
        <v>151764</v>
      </c>
    </row>
    <row r="19" spans="1:3" x14ac:dyDescent="0.25">
      <c r="A19" t="s">
        <v>568</v>
      </c>
      <c r="B19" t="s">
        <v>309</v>
      </c>
      <c r="C19" s="21">
        <v>138500</v>
      </c>
    </row>
    <row r="20" spans="1:3" x14ac:dyDescent="0.25">
      <c r="A20" t="s">
        <v>569</v>
      </c>
      <c r="B20" t="s">
        <v>292</v>
      </c>
      <c r="C20" s="21">
        <v>165718</v>
      </c>
    </row>
    <row r="21" spans="1:3" x14ac:dyDescent="0.25">
      <c r="A21" t="s">
        <v>570</v>
      </c>
      <c r="B21" t="s">
        <v>317</v>
      </c>
      <c r="C21" s="21">
        <v>139500</v>
      </c>
    </row>
    <row r="22" spans="1:3" x14ac:dyDescent="0.25">
      <c r="A22" t="s">
        <v>571</v>
      </c>
      <c r="B22" t="s">
        <v>296</v>
      </c>
      <c r="C22" s="21">
        <v>139500</v>
      </c>
    </row>
    <row r="23" spans="1:3" x14ac:dyDescent="0.25">
      <c r="A23" t="s">
        <v>572</v>
      </c>
      <c r="B23" t="s">
        <v>296</v>
      </c>
      <c r="C23" s="21">
        <v>151000</v>
      </c>
    </row>
    <row r="24" spans="1:3" x14ac:dyDescent="0.25">
      <c r="A24" t="s">
        <v>573</v>
      </c>
      <c r="B24" t="s">
        <v>296</v>
      </c>
      <c r="C24" s="21">
        <v>144000</v>
      </c>
    </row>
    <row r="25" spans="1:3" x14ac:dyDescent="0.25">
      <c r="A25" t="s">
        <v>574</v>
      </c>
      <c r="B25" t="s">
        <v>554</v>
      </c>
      <c r="C25" s="21">
        <v>141750</v>
      </c>
    </row>
    <row r="26" spans="1:3" x14ac:dyDescent="0.25">
      <c r="A26" t="s">
        <v>575</v>
      </c>
      <c r="B26" t="s">
        <v>296</v>
      </c>
      <c r="C26" s="21">
        <v>145934</v>
      </c>
    </row>
    <row r="27" spans="1:3" x14ac:dyDescent="0.25">
      <c r="A27" t="s">
        <v>576</v>
      </c>
      <c r="B27" t="s">
        <v>296</v>
      </c>
      <c r="C27" s="21">
        <v>141150</v>
      </c>
    </row>
    <row r="28" spans="1:3" x14ac:dyDescent="0.25">
      <c r="A28" t="s">
        <v>577</v>
      </c>
      <c r="B28" t="s">
        <v>272</v>
      </c>
      <c r="C28" s="21">
        <v>144500</v>
      </c>
    </row>
    <row r="29" spans="1:3" x14ac:dyDescent="0.25">
      <c r="A29" t="s">
        <v>578</v>
      </c>
      <c r="B29" t="s">
        <v>317</v>
      </c>
      <c r="C29" s="21">
        <v>136500</v>
      </c>
    </row>
    <row r="30" spans="1:3" x14ac:dyDescent="0.25">
      <c r="A30" t="s">
        <v>579</v>
      </c>
      <c r="B30" t="s">
        <v>317</v>
      </c>
      <c r="C30" s="21">
        <v>138500</v>
      </c>
    </row>
    <row r="31" spans="1:3" x14ac:dyDescent="0.25">
      <c r="A31" t="s">
        <v>580</v>
      </c>
      <c r="B31" t="s">
        <v>554</v>
      </c>
      <c r="C31" s="21">
        <v>140500</v>
      </c>
    </row>
    <row r="32" spans="1:3" x14ac:dyDescent="0.25">
      <c r="A32" t="s">
        <v>581</v>
      </c>
      <c r="B32" t="s">
        <v>286</v>
      </c>
      <c r="C32" s="21">
        <v>144775</v>
      </c>
    </row>
    <row r="33" spans="1:3" x14ac:dyDescent="0.25">
      <c r="A33" t="s">
        <v>582</v>
      </c>
      <c r="B33" t="s">
        <v>341</v>
      </c>
      <c r="C33" s="21">
        <v>147555</v>
      </c>
    </row>
    <row r="34" spans="1:3" x14ac:dyDescent="0.25">
      <c r="A34" t="s">
        <v>583</v>
      </c>
      <c r="B34" t="s">
        <v>554</v>
      </c>
      <c r="C34" s="21">
        <v>132000</v>
      </c>
    </row>
    <row r="35" spans="1:3" x14ac:dyDescent="0.25">
      <c r="A35" t="s">
        <v>584</v>
      </c>
      <c r="B35" t="s">
        <v>320</v>
      </c>
      <c r="C35" s="21">
        <v>131211</v>
      </c>
    </row>
    <row r="36" spans="1:3" x14ac:dyDescent="0.25">
      <c r="A36" t="s">
        <v>585</v>
      </c>
      <c r="B36" t="s">
        <v>554</v>
      </c>
      <c r="C36" s="21">
        <v>147500</v>
      </c>
    </row>
    <row r="37" spans="1:3" x14ac:dyDescent="0.25">
      <c r="A37" t="s">
        <v>586</v>
      </c>
      <c r="B37" t="s">
        <v>296</v>
      </c>
      <c r="C37" s="21">
        <v>141600</v>
      </c>
    </row>
    <row r="38" spans="1:3" x14ac:dyDescent="0.25">
      <c r="A38" t="s">
        <v>587</v>
      </c>
      <c r="B38" t="s">
        <v>274</v>
      </c>
      <c r="C38" s="21">
        <v>144000</v>
      </c>
    </row>
    <row r="39" spans="1:3" x14ac:dyDescent="0.25">
      <c r="A39" t="s">
        <v>588</v>
      </c>
      <c r="B39" t="s">
        <v>361</v>
      </c>
      <c r="C39" s="21">
        <v>155900</v>
      </c>
    </row>
    <row r="40" spans="1:3" x14ac:dyDescent="0.25">
      <c r="A40" t="s">
        <v>589</v>
      </c>
      <c r="B40" t="s">
        <v>296</v>
      </c>
      <c r="C40" s="21">
        <v>137500</v>
      </c>
    </row>
    <row r="41" spans="1:3" x14ac:dyDescent="0.25">
      <c r="A41" t="s">
        <v>590</v>
      </c>
      <c r="B41" t="s">
        <v>424</v>
      </c>
      <c r="C41" s="21">
        <v>136483</v>
      </c>
    </row>
    <row r="42" spans="1:3" x14ac:dyDescent="0.25">
      <c r="A42" t="s">
        <v>591</v>
      </c>
      <c r="B42" t="s">
        <v>401</v>
      </c>
      <c r="C42" s="21">
        <v>131900</v>
      </c>
    </row>
    <row r="43" spans="1:3" x14ac:dyDescent="0.25">
      <c r="A43" t="s">
        <v>592</v>
      </c>
      <c r="B43" t="s">
        <v>401</v>
      </c>
      <c r="C43" s="21">
        <v>131900</v>
      </c>
    </row>
    <row r="44" spans="1:3" x14ac:dyDescent="0.25">
      <c r="A44" t="s">
        <v>593</v>
      </c>
      <c r="B44" t="s">
        <v>296</v>
      </c>
      <c r="C44" s="21">
        <v>127995</v>
      </c>
    </row>
    <row r="45" spans="1:3" x14ac:dyDescent="0.25">
      <c r="A45" t="s">
        <v>594</v>
      </c>
      <c r="B45" t="s">
        <v>290</v>
      </c>
      <c r="C45" s="21">
        <v>145385</v>
      </c>
    </row>
    <row r="46" spans="1:3" x14ac:dyDescent="0.25">
      <c r="A46" t="s">
        <v>595</v>
      </c>
      <c r="B46" t="s">
        <v>286</v>
      </c>
      <c r="C46" s="21">
        <v>145180</v>
      </c>
    </row>
    <row r="47" spans="1:3" x14ac:dyDescent="0.25">
      <c r="A47" t="s">
        <v>596</v>
      </c>
      <c r="B47" t="s">
        <v>286</v>
      </c>
      <c r="C47" s="21">
        <v>140460</v>
      </c>
    </row>
    <row r="48" spans="1:3" x14ac:dyDescent="0.25">
      <c r="A48" t="s">
        <v>597</v>
      </c>
      <c r="B48" t="s">
        <v>543</v>
      </c>
      <c r="C48" s="21">
        <v>146000</v>
      </c>
    </row>
    <row r="49" spans="1:3" x14ac:dyDescent="0.25">
      <c r="A49" t="s">
        <v>598</v>
      </c>
      <c r="B49" t="s">
        <v>424</v>
      </c>
      <c r="C49" s="21">
        <v>137468</v>
      </c>
    </row>
    <row r="50" spans="1:3" x14ac:dyDescent="0.25">
      <c r="A50" t="s">
        <v>599</v>
      </c>
      <c r="B50" t="s">
        <v>349</v>
      </c>
      <c r="C50" s="21">
        <v>148351</v>
      </c>
    </row>
    <row r="51" spans="1:3" x14ac:dyDescent="0.25">
      <c r="A51" t="s">
        <v>600</v>
      </c>
      <c r="B51" t="s">
        <v>349</v>
      </c>
      <c r="C51" s="21">
        <v>153543</v>
      </c>
    </row>
    <row r="52" spans="1:3" x14ac:dyDescent="0.25">
      <c r="A52" t="s">
        <v>601</v>
      </c>
      <c r="B52" t="s">
        <v>349</v>
      </c>
      <c r="C52" s="21">
        <v>147429</v>
      </c>
    </row>
    <row r="53" spans="1:3" x14ac:dyDescent="0.25">
      <c r="A53" t="s">
        <v>602</v>
      </c>
      <c r="B53" t="s">
        <v>543</v>
      </c>
      <c r="C53" s="21">
        <v>146000</v>
      </c>
    </row>
    <row r="54" spans="1:3" x14ac:dyDescent="0.25">
      <c r="A54" t="s">
        <v>603</v>
      </c>
      <c r="B54" t="s">
        <v>388</v>
      </c>
      <c r="C54" s="21">
        <v>131900</v>
      </c>
    </row>
    <row r="55" spans="1:3" x14ac:dyDescent="0.25">
      <c r="A55" t="s">
        <v>604</v>
      </c>
      <c r="B55" t="s">
        <v>554</v>
      </c>
      <c r="C55" s="21">
        <v>144800</v>
      </c>
    </row>
    <row r="56" spans="1:3" x14ac:dyDescent="0.25">
      <c r="A56" t="s">
        <v>605</v>
      </c>
      <c r="B56" t="s">
        <v>286</v>
      </c>
      <c r="C56" s="21">
        <v>141245</v>
      </c>
    </row>
    <row r="57" spans="1:3" x14ac:dyDescent="0.25">
      <c r="A57" t="s">
        <v>606</v>
      </c>
      <c r="B57" t="s">
        <v>543</v>
      </c>
      <c r="C57" s="21">
        <v>146000</v>
      </c>
    </row>
    <row r="58" spans="1:3" x14ac:dyDescent="0.25">
      <c r="A58" t="s">
        <v>603</v>
      </c>
      <c r="B58" t="s">
        <v>401</v>
      </c>
      <c r="C58" s="21">
        <v>131900</v>
      </c>
    </row>
    <row r="59" spans="1:3" x14ac:dyDescent="0.25">
      <c r="A59" t="s">
        <v>607</v>
      </c>
      <c r="B59" t="s">
        <v>300</v>
      </c>
      <c r="C59" s="21">
        <v>146800</v>
      </c>
    </row>
    <row r="60" spans="1:3" x14ac:dyDescent="0.25">
      <c r="A60" t="s">
        <v>608</v>
      </c>
      <c r="B60" t="s">
        <v>349</v>
      </c>
      <c r="C60" s="21">
        <v>141898</v>
      </c>
    </row>
    <row r="61" spans="1:3" x14ac:dyDescent="0.25">
      <c r="A61" t="s">
        <v>609</v>
      </c>
      <c r="B61" t="s">
        <v>296</v>
      </c>
      <c r="C61" s="21">
        <v>147780</v>
      </c>
    </row>
    <row r="62" spans="1:3" x14ac:dyDescent="0.25">
      <c r="A62" t="s">
        <v>610</v>
      </c>
      <c r="B62" t="s">
        <v>401</v>
      </c>
      <c r="C62" s="21">
        <v>129900</v>
      </c>
    </row>
    <row r="63" spans="1:3" x14ac:dyDescent="0.25">
      <c r="A63" t="s">
        <v>611</v>
      </c>
      <c r="B63" t="s">
        <v>424</v>
      </c>
      <c r="C63" s="21">
        <v>145375</v>
      </c>
    </row>
    <row r="64" spans="1:3" x14ac:dyDescent="0.25">
      <c r="A64" t="s">
        <v>612</v>
      </c>
      <c r="B64" t="s">
        <v>290</v>
      </c>
      <c r="C64" s="21">
        <v>159000</v>
      </c>
    </row>
    <row r="65" spans="1:3" x14ac:dyDescent="0.25">
      <c r="A65" t="s">
        <v>613</v>
      </c>
      <c r="B65" t="s">
        <v>388</v>
      </c>
      <c r="C65" s="21">
        <v>129900</v>
      </c>
    </row>
    <row r="66" spans="1:3" x14ac:dyDescent="0.25">
      <c r="A66" t="s">
        <v>614</v>
      </c>
      <c r="B66" t="s">
        <v>349</v>
      </c>
      <c r="C66" s="21">
        <v>149391</v>
      </c>
    </row>
    <row r="67" spans="1:3" x14ac:dyDescent="0.25">
      <c r="A67" t="s">
        <v>615</v>
      </c>
      <c r="B67" t="s">
        <v>401</v>
      </c>
      <c r="C67" s="21">
        <v>129900</v>
      </c>
    </row>
    <row r="68" spans="1:3" x14ac:dyDescent="0.25">
      <c r="A68" t="s">
        <v>616</v>
      </c>
      <c r="B68" t="s">
        <v>296</v>
      </c>
      <c r="C68" s="21">
        <v>146500</v>
      </c>
    </row>
    <row r="69" spans="1:3" x14ac:dyDescent="0.25">
      <c r="A69" t="s">
        <v>591</v>
      </c>
      <c r="B69" t="s">
        <v>401</v>
      </c>
      <c r="C69" s="21">
        <v>131900</v>
      </c>
    </row>
    <row r="70" spans="1:3" x14ac:dyDescent="0.25">
      <c r="A70" t="s">
        <v>592</v>
      </c>
      <c r="B70" t="s">
        <v>401</v>
      </c>
      <c r="C70" s="21">
        <v>131900</v>
      </c>
    </row>
    <row r="71" spans="1:3" x14ac:dyDescent="0.25">
      <c r="A71" t="s">
        <v>617</v>
      </c>
      <c r="B71" t="s">
        <v>401</v>
      </c>
      <c r="C71" s="21">
        <v>136900</v>
      </c>
    </row>
    <row r="72" spans="1:3" x14ac:dyDescent="0.25">
      <c r="A72" t="s">
        <v>618</v>
      </c>
      <c r="B72" t="s">
        <v>543</v>
      </c>
      <c r="C72" s="21">
        <v>149285</v>
      </c>
    </row>
    <row r="73" spans="1:3" x14ac:dyDescent="0.25">
      <c r="A73" t="s">
        <v>619</v>
      </c>
      <c r="B73" t="s">
        <v>290</v>
      </c>
      <c r="C73" s="21">
        <v>146655</v>
      </c>
    </row>
    <row r="74" spans="1:3" x14ac:dyDescent="0.25">
      <c r="A74" t="s">
        <v>620</v>
      </c>
      <c r="B74" t="s">
        <v>290</v>
      </c>
      <c r="C74" s="21">
        <v>146655</v>
      </c>
    </row>
    <row r="75" spans="1:3" x14ac:dyDescent="0.25">
      <c r="A75" t="s">
        <v>603</v>
      </c>
      <c r="B75" t="s">
        <v>472</v>
      </c>
      <c r="C75" s="21">
        <v>131900</v>
      </c>
    </row>
    <row r="76" spans="1:3" x14ac:dyDescent="0.25">
      <c r="A76" t="s">
        <v>621</v>
      </c>
      <c r="B76" t="s">
        <v>296</v>
      </c>
      <c r="C76" s="21">
        <v>145180</v>
      </c>
    </row>
    <row r="77" spans="1:3" x14ac:dyDescent="0.25">
      <c r="A77" t="s">
        <v>622</v>
      </c>
      <c r="B77" t="s">
        <v>349</v>
      </c>
      <c r="C77" s="21">
        <v>153814</v>
      </c>
    </row>
    <row r="78" spans="1:3" x14ac:dyDescent="0.25">
      <c r="A78" t="s">
        <v>623</v>
      </c>
      <c r="B78" t="s">
        <v>349</v>
      </c>
      <c r="C78" s="21">
        <v>148613</v>
      </c>
    </row>
    <row r="79" spans="1:3" x14ac:dyDescent="0.25">
      <c r="A79" t="s">
        <v>624</v>
      </c>
      <c r="B79" t="s">
        <v>401</v>
      </c>
      <c r="C79" s="21">
        <v>131900</v>
      </c>
    </row>
    <row r="80" spans="1:3" x14ac:dyDescent="0.25">
      <c r="A80" t="s">
        <v>625</v>
      </c>
      <c r="B80" t="s">
        <v>296</v>
      </c>
      <c r="C80" s="21">
        <v>134900</v>
      </c>
    </row>
    <row r="81" spans="1:3" x14ac:dyDescent="0.25">
      <c r="A81" t="s">
        <v>626</v>
      </c>
      <c r="B81" t="s">
        <v>296</v>
      </c>
      <c r="C81" s="21">
        <v>146000</v>
      </c>
    </row>
    <row r="82" spans="1:3" x14ac:dyDescent="0.25">
      <c r="A82" t="s">
        <v>627</v>
      </c>
      <c r="B82" t="s">
        <v>349</v>
      </c>
      <c r="C82" s="21">
        <v>151674</v>
      </c>
    </row>
    <row r="83" spans="1:3" x14ac:dyDescent="0.25">
      <c r="A83" t="s">
        <v>628</v>
      </c>
      <c r="B83" t="s">
        <v>290</v>
      </c>
      <c r="C83" s="21">
        <v>146655</v>
      </c>
    </row>
    <row r="84" spans="1:3" x14ac:dyDescent="0.25">
      <c r="A84" t="s">
        <v>629</v>
      </c>
      <c r="B84" t="s">
        <v>296</v>
      </c>
      <c r="C84" s="21">
        <v>146500</v>
      </c>
    </row>
    <row r="85" spans="1:3" x14ac:dyDescent="0.25">
      <c r="A85" t="s">
        <v>630</v>
      </c>
      <c r="B85" t="s">
        <v>290</v>
      </c>
      <c r="C85" s="21">
        <v>146655</v>
      </c>
    </row>
    <row r="86" spans="1:3" x14ac:dyDescent="0.25">
      <c r="A86" t="s">
        <v>631</v>
      </c>
      <c r="B86" t="s">
        <v>296</v>
      </c>
      <c r="C86" s="21">
        <v>146655</v>
      </c>
    </row>
    <row r="87" spans="1:3" x14ac:dyDescent="0.25">
      <c r="A87" t="s">
        <v>603</v>
      </c>
      <c r="B87" t="s">
        <v>401</v>
      </c>
      <c r="C87" s="21">
        <v>131900</v>
      </c>
    </row>
    <row r="88" spans="1:3" x14ac:dyDescent="0.25">
      <c r="A88" t="s">
        <v>632</v>
      </c>
      <c r="B88" t="s">
        <v>290</v>
      </c>
      <c r="C88" s="21">
        <v>146655</v>
      </c>
    </row>
    <row r="89" spans="1:3" x14ac:dyDescent="0.25">
      <c r="A89" t="s">
        <v>633</v>
      </c>
      <c r="B89" t="s">
        <v>290</v>
      </c>
      <c r="C89" s="21">
        <v>138407</v>
      </c>
    </row>
    <row r="90" spans="1:3" x14ac:dyDescent="0.25">
      <c r="A90" t="s">
        <v>610</v>
      </c>
      <c r="B90" t="s">
        <v>401</v>
      </c>
      <c r="C90" s="21">
        <v>129900</v>
      </c>
    </row>
    <row r="91" spans="1:3" x14ac:dyDescent="0.25">
      <c r="A91" t="s">
        <v>634</v>
      </c>
      <c r="B91" t="s">
        <v>290</v>
      </c>
      <c r="C91" s="21">
        <v>138407</v>
      </c>
    </row>
    <row r="92" spans="1:3" x14ac:dyDescent="0.25">
      <c r="A92" t="s">
        <v>635</v>
      </c>
      <c r="B92" t="s">
        <v>292</v>
      </c>
      <c r="C92" s="21">
        <v>166322</v>
      </c>
    </row>
    <row r="93" spans="1:3" x14ac:dyDescent="0.25">
      <c r="A93" t="s">
        <v>636</v>
      </c>
      <c r="B93" t="s">
        <v>424</v>
      </c>
      <c r="C93" s="21">
        <v>132993</v>
      </c>
    </row>
    <row r="94" spans="1:3" x14ac:dyDescent="0.25">
      <c r="A94" t="s">
        <v>637</v>
      </c>
      <c r="B94" t="s">
        <v>424</v>
      </c>
      <c r="C94" s="21">
        <v>150929</v>
      </c>
    </row>
    <row r="95" spans="1:3" x14ac:dyDescent="0.25">
      <c r="A95" t="s">
        <v>638</v>
      </c>
      <c r="B95" t="s">
        <v>290</v>
      </c>
      <c r="C95" s="21">
        <v>143860</v>
      </c>
    </row>
    <row r="96" spans="1:3" x14ac:dyDescent="0.25">
      <c r="A96" t="s">
        <v>615</v>
      </c>
      <c r="B96" t="s">
        <v>401</v>
      </c>
      <c r="C96" s="21">
        <v>129900</v>
      </c>
    </row>
    <row r="97" spans="1:3" x14ac:dyDescent="0.25">
      <c r="A97" t="s">
        <v>639</v>
      </c>
      <c r="B97" t="s">
        <v>543</v>
      </c>
      <c r="C97" s="21">
        <v>150699</v>
      </c>
    </row>
    <row r="98" spans="1:3" x14ac:dyDescent="0.25">
      <c r="A98" t="s">
        <v>640</v>
      </c>
      <c r="B98" t="s">
        <v>349</v>
      </c>
      <c r="C98" s="21">
        <v>136908</v>
      </c>
    </row>
    <row r="99" spans="1:3" x14ac:dyDescent="0.25">
      <c r="A99" t="s">
        <v>624</v>
      </c>
      <c r="B99" t="s">
        <v>472</v>
      </c>
      <c r="C99" s="21">
        <v>131900</v>
      </c>
    </row>
    <row r="100" spans="1:3" x14ac:dyDescent="0.25">
      <c r="A100" t="s">
        <v>641</v>
      </c>
      <c r="B100" t="s">
        <v>317</v>
      </c>
      <c r="C100" s="21">
        <v>150500</v>
      </c>
    </row>
    <row r="101" spans="1:3" x14ac:dyDescent="0.25">
      <c r="A101" t="s">
        <v>642</v>
      </c>
      <c r="B101" t="s">
        <v>424</v>
      </c>
      <c r="C101" s="21">
        <v>147311</v>
      </c>
    </row>
    <row r="102" spans="1:3" x14ac:dyDescent="0.25">
      <c r="A102" t="s">
        <v>643</v>
      </c>
      <c r="B102" t="s">
        <v>296</v>
      </c>
      <c r="C102" s="21">
        <v>151500</v>
      </c>
    </row>
    <row r="103" spans="1:3" x14ac:dyDescent="0.25">
      <c r="A103" t="s">
        <v>644</v>
      </c>
      <c r="B103" t="s">
        <v>290</v>
      </c>
      <c r="C103" s="21">
        <v>135090</v>
      </c>
    </row>
    <row r="104" spans="1:3" x14ac:dyDescent="0.25">
      <c r="A104" t="s">
        <v>645</v>
      </c>
      <c r="B104" t="s">
        <v>290</v>
      </c>
      <c r="C104" s="21">
        <v>135090</v>
      </c>
    </row>
    <row r="105" spans="1:3" x14ac:dyDescent="0.25">
      <c r="A105" t="s">
        <v>615</v>
      </c>
      <c r="B105" t="s">
        <v>401</v>
      </c>
      <c r="C105" s="21">
        <v>129900</v>
      </c>
    </row>
    <row r="106" spans="1:3" x14ac:dyDescent="0.25">
      <c r="A106" t="s">
        <v>646</v>
      </c>
      <c r="B106" t="s">
        <v>317</v>
      </c>
      <c r="C106" s="21">
        <v>156500</v>
      </c>
    </row>
    <row r="107" spans="1:3" x14ac:dyDescent="0.25">
      <c r="A107" t="s">
        <v>647</v>
      </c>
      <c r="B107" t="s">
        <v>317</v>
      </c>
      <c r="C107" s="21">
        <v>146750</v>
      </c>
    </row>
    <row r="108" spans="1:3" x14ac:dyDescent="0.25">
      <c r="A108" t="s">
        <v>648</v>
      </c>
      <c r="B108" t="s">
        <v>300</v>
      </c>
      <c r="C108" s="21">
        <v>137900</v>
      </c>
    </row>
    <row r="109" spans="1:3" x14ac:dyDescent="0.25">
      <c r="A109" t="s">
        <v>649</v>
      </c>
      <c r="B109" t="s">
        <v>317</v>
      </c>
      <c r="C109" s="21">
        <v>150750</v>
      </c>
    </row>
    <row r="110" spans="1:3" x14ac:dyDescent="0.25">
      <c r="A110" t="s">
        <v>650</v>
      </c>
      <c r="B110" t="s">
        <v>317</v>
      </c>
      <c r="C110" s="21">
        <v>150750</v>
      </c>
    </row>
    <row r="111" spans="1:3" x14ac:dyDescent="0.25">
      <c r="A111" t="s">
        <v>651</v>
      </c>
      <c r="B111" t="s">
        <v>317</v>
      </c>
      <c r="C111" s="21">
        <v>150000</v>
      </c>
    </row>
    <row r="112" spans="1:3" x14ac:dyDescent="0.25">
      <c r="A112" t="s">
        <v>652</v>
      </c>
      <c r="B112" t="s">
        <v>349</v>
      </c>
      <c r="C112" s="21">
        <v>143529</v>
      </c>
    </row>
    <row r="113" spans="1:3" x14ac:dyDescent="0.25">
      <c r="A113" t="s">
        <v>610</v>
      </c>
      <c r="B113" t="s">
        <v>388</v>
      </c>
      <c r="C113" s="21">
        <v>129900</v>
      </c>
    </row>
    <row r="114" spans="1:3" x14ac:dyDescent="0.25">
      <c r="A114" t="s">
        <v>613</v>
      </c>
      <c r="B114" t="s">
        <v>401</v>
      </c>
      <c r="C114" s="21">
        <v>129900</v>
      </c>
    </row>
    <row r="115" spans="1:3" x14ac:dyDescent="0.25">
      <c r="A115" t="s">
        <v>653</v>
      </c>
      <c r="B115" t="s">
        <v>554</v>
      </c>
      <c r="C115" s="21">
        <v>145200</v>
      </c>
    </row>
    <row r="116" spans="1:3" x14ac:dyDescent="0.25">
      <c r="A116" t="s">
        <v>654</v>
      </c>
      <c r="B116" t="s">
        <v>543</v>
      </c>
      <c r="C116" s="21">
        <v>150699</v>
      </c>
    </row>
    <row r="117" spans="1:3" x14ac:dyDescent="0.25">
      <c r="A117" t="s">
        <v>617</v>
      </c>
      <c r="B117" t="s">
        <v>401</v>
      </c>
      <c r="C117" s="21">
        <v>136900</v>
      </c>
    </row>
    <row r="118" spans="1:3" x14ac:dyDescent="0.25">
      <c r="A118" t="s">
        <v>655</v>
      </c>
      <c r="B118" t="s">
        <v>290</v>
      </c>
      <c r="C118" s="21">
        <v>135090</v>
      </c>
    </row>
    <row r="119" spans="1:3" x14ac:dyDescent="0.25">
      <c r="A119" t="s">
        <v>656</v>
      </c>
      <c r="B119" t="s">
        <v>290</v>
      </c>
      <c r="C119" s="21">
        <v>135090</v>
      </c>
    </row>
    <row r="120" spans="1:3" x14ac:dyDescent="0.25">
      <c r="A120" t="s">
        <v>613</v>
      </c>
      <c r="B120" t="s">
        <v>401</v>
      </c>
      <c r="C120" s="21">
        <v>129900</v>
      </c>
    </row>
    <row r="121" spans="1:3" x14ac:dyDescent="0.25">
      <c r="A121" t="s">
        <v>657</v>
      </c>
      <c r="B121" t="s">
        <v>481</v>
      </c>
      <c r="C121" s="21">
        <v>148900</v>
      </c>
    </row>
    <row r="122" spans="1:3" x14ac:dyDescent="0.25">
      <c r="A122" t="s">
        <v>591</v>
      </c>
      <c r="B122" t="s">
        <v>401</v>
      </c>
      <c r="C122" s="21">
        <v>131900</v>
      </c>
    </row>
    <row r="123" spans="1:3" x14ac:dyDescent="0.25">
      <c r="A123" t="s">
        <v>592</v>
      </c>
      <c r="B123" t="s">
        <v>401</v>
      </c>
      <c r="C123" s="21">
        <v>131900</v>
      </c>
    </row>
    <row r="124" spans="1:3" x14ac:dyDescent="0.25">
      <c r="A124" t="s">
        <v>658</v>
      </c>
      <c r="B124" t="s">
        <v>543</v>
      </c>
      <c r="C124" s="21">
        <v>143500</v>
      </c>
    </row>
    <row r="125" spans="1:3" x14ac:dyDescent="0.25">
      <c r="A125" t="s">
        <v>659</v>
      </c>
      <c r="B125" t="s">
        <v>349</v>
      </c>
      <c r="C125" s="21">
        <v>147600</v>
      </c>
    </row>
    <row r="126" spans="1:3" x14ac:dyDescent="0.25">
      <c r="A126" t="s">
        <v>603</v>
      </c>
      <c r="B126" t="s">
        <v>401</v>
      </c>
      <c r="C126" s="21">
        <v>131900</v>
      </c>
    </row>
    <row r="127" spans="1:3" x14ac:dyDescent="0.25">
      <c r="A127" t="s">
        <v>660</v>
      </c>
      <c r="B127" t="s">
        <v>317</v>
      </c>
      <c r="C127" s="21">
        <v>139000</v>
      </c>
    </row>
    <row r="128" spans="1:3" x14ac:dyDescent="0.25">
      <c r="A128" t="s">
        <v>661</v>
      </c>
      <c r="B128" t="s">
        <v>290</v>
      </c>
      <c r="C128" s="21">
        <v>138407</v>
      </c>
    </row>
    <row r="129" spans="1:3" x14ac:dyDescent="0.25">
      <c r="A129" t="s">
        <v>662</v>
      </c>
      <c r="B129" t="s">
        <v>290</v>
      </c>
      <c r="C129" s="21">
        <v>138407</v>
      </c>
    </row>
    <row r="130" spans="1:3" x14ac:dyDescent="0.25">
      <c r="A130" t="s">
        <v>663</v>
      </c>
      <c r="B130" t="s">
        <v>290</v>
      </c>
      <c r="C130" s="21">
        <v>135090</v>
      </c>
    </row>
    <row r="131" spans="1:3" x14ac:dyDescent="0.25">
      <c r="A131" t="s">
        <v>664</v>
      </c>
      <c r="B131" t="s">
        <v>290</v>
      </c>
      <c r="C131" s="21">
        <v>146972</v>
      </c>
    </row>
    <row r="132" spans="1:3" x14ac:dyDescent="0.25">
      <c r="A132" t="s">
        <v>665</v>
      </c>
      <c r="B132" t="s">
        <v>290</v>
      </c>
      <c r="C132" s="21">
        <v>146972</v>
      </c>
    </row>
    <row r="133" spans="1:3" x14ac:dyDescent="0.25">
      <c r="A133" t="s">
        <v>666</v>
      </c>
      <c r="B133" t="s">
        <v>481</v>
      </c>
      <c r="C133" s="21">
        <v>146000</v>
      </c>
    </row>
    <row r="134" spans="1:3" x14ac:dyDescent="0.25">
      <c r="A134" t="s">
        <v>667</v>
      </c>
      <c r="B134" t="s">
        <v>543</v>
      </c>
      <c r="C134" s="21">
        <v>150475</v>
      </c>
    </row>
    <row r="135" spans="1:3" x14ac:dyDescent="0.25">
      <c r="A135" t="s">
        <v>668</v>
      </c>
      <c r="B135" t="s">
        <v>424</v>
      </c>
      <c r="C135" s="21">
        <v>136581</v>
      </c>
    </row>
    <row r="136" spans="1:3" x14ac:dyDescent="0.25">
      <c r="A136" t="s">
        <v>615</v>
      </c>
      <c r="B136" t="s">
        <v>472</v>
      </c>
      <c r="C136" s="21">
        <v>129900</v>
      </c>
    </row>
    <row r="137" spans="1:3" x14ac:dyDescent="0.25">
      <c r="A137" t="s">
        <v>610</v>
      </c>
      <c r="B137" t="s">
        <v>401</v>
      </c>
      <c r="C137" s="21">
        <v>129900</v>
      </c>
    </row>
    <row r="138" spans="1:3" x14ac:dyDescent="0.25">
      <c r="A138" t="s">
        <v>617</v>
      </c>
      <c r="B138" t="s">
        <v>472</v>
      </c>
      <c r="C138" s="21">
        <v>136900</v>
      </c>
    </row>
    <row r="139" spans="1:3" x14ac:dyDescent="0.25">
      <c r="A139" t="s">
        <v>669</v>
      </c>
      <c r="B139" t="s">
        <v>317</v>
      </c>
      <c r="C139" s="21">
        <v>134500</v>
      </c>
    </row>
    <row r="140" spans="1:3" x14ac:dyDescent="0.25">
      <c r="A140" t="s">
        <v>670</v>
      </c>
      <c r="B140" t="s">
        <v>349</v>
      </c>
      <c r="C140" s="21">
        <v>156236</v>
      </c>
    </row>
    <row r="141" spans="1:3" x14ac:dyDescent="0.25">
      <c r="A141" t="s">
        <v>671</v>
      </c>
      <c r="B141" t="s">
        <v>543</v>
      </c>
      <c r="C141" s="21">
        <v>151299</v>
      </c>
    </row>
    <row r="142" spans="1:3" x14ac:dyDescent="0.25">
      <c r="A142" t="s">
        <v>672</v>
      </c>
      <c r="B142" t="s">
        <v>401</v>
      </c>
      <c r="C142" s="21">
        <v>129900</v>
      </c>
    </row>
    <row r="143" spans="1:3" x14ac:dyDescent="0.25">
      <c r="A143" t="s">
        <v>673</v>
      </c>
      <c r="B143" t="s">
        <v>290</v>
      </c>
      <c r="C143" s="21">
        <v>143100</v>
      </c>
    </row>
    <row r="144" spans="1:3" x14ac:dyDescent="0.25">
      <c r="A144" t="s">
        <v>674</v>
      </c>
      <c r="B144" t="s">
        <v>349</v>
      </c>
      <c r="C144" s="21">
        <v>142880</v>
      </c>
    </row>
    <row r="145" spans="1:3" x14ac:dyDescent="0.25">
      <c r="A145" t="s">
        <v>624</v>
      </c>
      <c r="B145" t="s">
        <v>401</v>
      </c>
      <c r="C145" s="21">
        <v>131900</v>
      </c>
    </row>
    <row r="146" spans="1:3" x14ac:dyDescent="0.25">
      <c r="A146" t="s">
        <v>613</v>
      </c>
      <c r="B146" t="s">
        <v>472</v>
      </c>
      <c r="C146" s="21">
        <v>129900</v>
      </c>
    </row>
    <row r="147" spans="1:3" x14ac:dyDescent="0.25">
      <c r="A147" t="s">
        <v>613</v>
      </c>
      <c r="B147" t="s">
        <v>401</v>
      </c>
      <c r="C147" s="21">
        <v>129900</v>
      </c>
    </row>
    <row r="148" spans="1:3" x14ac:dyDescent="0.25">
      <c r="A148" t="s">
        <v>591</v>
      </c>
      <c r="B148" t="s">
        <v>401</v>
      </c>
      <c r="C148" s="21">
        <v>131900</v>
      </c>
    </row>
    <row r="149" spans="1:3" x14ac:dyDescent="0.25">
      <c r="A149" t="s">
        <v>624</v>
      </c>
      <c r="B149" t="s">
        <v>401</v>
      </c>
      <c r="C149" s="21">
        <v>131900</v>
      </c>
    </row>
    <row r="150" spans="1:3" x14ac:dyDescent="0.25">
      <c r="A150" t="s">
        <v>675</v>
      </c>
      <c r="B150" t="s">
        <v>292</v>
      </c>
      <c r="C150" s="21">
        <v>141690</v>
      </c>
    </row>
    <row r="151" spans="1:3" x14ac:dyDescent="0.25">
      <c r="A151" t="s">
        <v>672</v>
      </c>
      <c r="B151" t="s">
        <v>388</v>
      </c>
      <c r="C151" s="21">
        <v>129900</v>
      </c>
    </row>
    <row r="152" spans="1:3" x14ac:dyDescent="0.25">
      <c r="A152" t="s">
        <v>617</v>
      </c>
      <c r="B152" t="s">
        <v>401</v>
      </c>
      <c r="C152" s="21">
        <v>136900</v>
      </c>
    </row>
    <row r="153" spans="1:3" x14ac:dyDescent="0.25">
      <c r="A153" t="s">
        <v>676</v>
      </c>
      <c r="B153" t="s">
        <v>317</v>
      </c>
      <c r="C153" s="21">
        <v>139900</v>
      </c>
    </row>
    <row r="154" spans="1:3" x14ac:dyDescent="0.25">
      <c r="A154" t="s">
        <v>677</v>
      </c>
      <c r="B154" t="s">
        <v>481</v>
      </c>
      <c r="C154" s="21">
        <v>144800</v>
      </c>
    </row>
    <row r="155" spans="1:3" x14ac:dyDescent="0.25">
      <c r="A155" t="s">
        <v>678</v>
      </c>
      <c r="B155" t="s">
        <v>290</v>
      </c>
      <c r="C155" s="21">
        <v>136196</v>
      </c>
    </row>
    <row r="156" spans="1:3" x14ac:dyDescent="0.25">
      <c r="A156" t="s">
        <v>679</v>
      </c>
      <c r="B156" t="s">
        <v>282</v>
      </c>
      <c r="C156" s="21">
        <v>144850</v>
      </c>
    </row>
    <row r="157" spans="1:3" x14ac:dyDescent="0.25">
      <c r="A157" t="s">
        <v>680</v>
      </c>
      <c r="B157" t="s">
        <v>290</v>
      </c>
      <c r="C157" s="21">
        <v>135136</v>
      </c>
    </row>
    <row r="158" spans="1:3" x14ac:dyDescent="0.25">
      <c r="A158" t="s">
        <v>681</v>
      </c>
      <c r="B158" t="s">
        <v>290</v>
      </c>
      <c r="C158" s="21">
        <v>135136</v>
      </c>
    </row>
    <row r="159" spans="1:3" x14ac:dyDescent="0.25">
      <c r="A159" t="s">
        <v>682</v>
      </c>
      <c r="B159" t="s">
        <v>290</v>
      </c>
      <c r="C159" s="21">
        <v>135136</v>
      </c>
    </row>
    <row r="160" spans="1:3" x14ac:dyDescent="0.25">
      <c r="A160" t="s">
        <v>683</v>
      </c>
      <c r="B160" t="s">
        <v>290</v>
      </c>
      <c r="C160" s="21">
        <v>135136</v>
      </c>
    </row>
    <row r="161" spans="1:3" x14ac:dyDescent="0.25">
      <c r="A161" t="s">
        <v>684</v>
      </c>
      <c r="B161" t="s">
        <v>543</v>
      </c>
      <c r="C161" s="21">
        <v>146000</v>
      </c>
    </row>
    <row r="162" spans="1:3" x14ac:dyDescent="0.25">
      <c r="A162" t="s">
        <v>615</v>
      </c>
      <c r="B162" t="s">
        <v>388</v>
      </c>
      <c r="C162" s="21">
        <v>129900</v>
      </c>
    </row>
    <row r="163" spans="1:3" x14ac:dyDescent="0.25">
      <c r="A163" t="s">
        <v>615</v>
      </c>
      <c r="B163" t="s">
        <v>401</v>
      </c>
      <c r="C163" s="21">
        <v>129900</v>
      </c>
    </row>
    <row r="164" spans="1:3" x14ac:dyDescent="0.25">
      <c r="A164" t="s">
        <v>685</v>
      </c>
      <c r="B164" t="s">
        <v>282</v>
      </c>
      <c r="C164" s="21">
        <v>146750</v>
      </c>
    </row>
    <row r="165" spans="1:3" x14ac:dyDescent="0.25">
      <c r="A165" t="s">
        <v>686</v>
      </c>
      <c r="B165" t="s">
        <v>296</v>
      </c>
      <c r="C165" s="21">
        <v>132300</v>
      </c>
    </row>
    <row r="166" spans="1:3" x14ac:dyDescent="0.25">
      <c r="A166" t="s">
        <v>687</v>
      </c>
      <c r="B166" t="s">
        <v>286</v>
      </c>
      <c r="C166" s="21">
        <v>141034</v>
      </c>
    </row>
    <row r="167" spans="1:3" x14ac:dyDescent="0.25">
      <c r="A167" t="s">
        <v>688</v>
      </c>
      <c r="B167" t="s">
        <v>300</v>
      </c>
      <c r="C167" s="21">
        <v>145900</v>
      </c>
    </row>
    <row r="168" spans="1:3" x14ac:dyDescent="0.25">
      <c r="A168" t="s">
        <v>689</v>
      </c>
      <c r="B168" t="s">
        <v>349</v>
      </c>
      <c r="C168" s="21">
        <v>148191</v>
      </c>
    </row>
    <row r="169" spans="1:3" x14ac:dyDescent="0.25">
      <c r="A169" t="s">
        <v>617</v>
      </c>
      <c r="B169" t="s">
        <v>401</v>
      </c>
      <c r="C169" s="21">
        <v>136900</v>
      </c>
    </row>
    <row r="170" spans="1:3" x14ac:dyDescent="0.25">
      <c r="A170" t="s">
        <v>690</v>
      </c>
      <c r="B170" t="s">
        <v>543</v>
      </c>
      <c r="C170" s="21">
        <v>150499</v>
      </c>
    </row>
    <row r="171" spans="1:3" x14ac:dyDescent="0.25">
      <c r="A171" t="s">
        <v>591</v>
      </c>
      <c r="B171" t="s">
        <v>388</v>
      </c>
      <c r="C171" s="21">
        <v>131900</v>
      </c>
    </row>
    <row r="172" spans="1:3" x14ac:dyDescent="0.25">
      <c r="A172" t="s">
        <v>624</v>
      </c>
      <c r="B172" t="s">
        <v>388</v>
      </c>
      <c r="C172" s="21">
        <v>131900</v>
      </c>
    </row>
    <row r="173" spans="1:3" x14ac:dyDescent="0.25">
      <c r="A173" t="s">
        <v>691</v>
      </c>
      <c r="B173" t="s">
        <v>424</v>
      </c>
      <c r="C173" s="21">
        <v>152753</v>
      </c>
    </row>
    <row r="174" spans="1:3" x14ac:dyDescent="0.25">
      <c r="A174" t="s">
        <v>603</v>
      </c>
      <c r="B174" t="s">
        <v>401</v>
      </c>
      <c r="C174" s="21">
        <v>131900</v>
      </c>
    </row>
    <row r="175" spans="1:3" x14ac:dyDescent="0.25">
      <c r="A175" t="s">
        <v>613</v>
      </c>
      <c r="B175" t="s">
        <v>401</v>
      </c>
      <c r="C175" s="21">
        <v>129900</v>
      </c>
    </row>
    <row r="176" spans="1:3" x14ac:dyDescent="0.25">
      <c r="A176" t="s">
        <v>692</v>
      </c>
      <c r="B176" t="s">
        <v>349</v>
      </c>
      <c r="C176" s="21">
        <v>142880</v>
      </c>
    </row>
    <row r="177" spans="1:3" x14ac:dyDescent="0.25">
      <c r="A177" t="s">
        <v>693</v>
      </c>
      <c r="B177" t="s">
        <v>290</v>
      </c>
      <c r="C177" s="21">
        <v>142977</v>
      </c>
    </row>
    <row r="178" spans="1:3" x14ac:dyDescent="0.25">
      <c r="A178" t="s">
        <v>694</v>
      </c>
      <c r="B178" t="s">
        <v>292</v>
      </c>
      <c r="C178" s="21">
        <v>156500</v>
      </c>
    </row>
    <row r="179" spans="1:3" x14ac:dyDescent="0.25">
      <c r="A179" t="s">
        <v>695</v>
      </c>
      <c r="B179" t="s">
        <v>317</v>
      </c>
      <c r="C179" s="21">
        <v>150500</v>
      </c>
    </row>
    <row r="180" spans="1:3" x14ac:dyDescent="0.25">
      <c r="A180" t="s">
        <v>696</v>
      </c>
      <c r="B180" t="s">
        <v>317</v>
      </c>
      <c r="C180" s="21">
        <v>150500</v>
      </c>
    </row>
    <row r="181" spans="1:3" x14ac:dyDescent="0.25">
      <c r="A181" t="s">
        <v>697</v>
      </c>
      <c r="B181" t="s">
        <v>292</v>
      </c>
      <c r="C181" s="21">
        <v>166322</v>
      </c>
    </row>
    <row r="182" spans="1:3" x14ac:dyDescent="0.25">
      <c r="A182" t="s">
        <v>698</v>
      </c>
      <c r="B182" t="s">
        <v>317</v>
      </c>
      <c r="C182" s="21">
        <v>150500</v>
      </c>
    </row>
    <row r="183" spans="1:3" x14ac:dyDescent="0.25">
      <c r="A183" t="s">
        <v>699</v>
      </c>
      <c r="B183" t="s">
        <v>543</v>
      </c>
      <c r="C183" s="21">
        <v>146000</v>
      </c>
    </row>
    <row r="184" spans="1:3" x14ac:dyDescent="0.25">
      <c r="A184" t="s">
        <v>700</v>
      </c>
      <c r="B184" t="s">
        <v>543</v>
      </c>
      <c r="C184" s="21">
        <v>146000</v>
      </c>
    </row>
    <row r="185" spans="1:3" x14ac:dyDescent="0.25">
      <c r="A185" t="s">
        <v>701</v>
      </c>
      <c r="B185" t="s">
        <v>543</v>
      </c>
      <c r="C185" s="21">
        <v>146000</v>
      </c>
    </row>
    <row r="186" spans="1:3" x14ac:dyDescent="0.25">
      <c r="A186" t="s">
        <v>702</v>
      </c>
      <c r="B186" t="s">
        <v>543</v>
      </c>
      <c r="C186" s="21">
        <v>149262</v>
      </c>
    </row>
    <row r="187" spans="1:3" x14ac:dyDescent="0.25">
      <c r="A187" t="s">
        <v>703</v>
      </c>
      <c r="B187" t="s">
        <v>481</v>
      </c>
      <c r="C187" s="21">
        <v>149262</v>
      </c>
    </row>
    <row r="188" spans="1:3" x14ac:dyDescent="0.25">
      <c r="A188" t="s">
        <v>704</v>
      </c>
      <c r="B188" t="s">
        <v>296</v>
      </c>
      <c r="C188" s="21">
        <v>146500</v>
      </c>
    </row>
    <row r="189" spans="1:3" x14ac:dyDescent="0.25">
      <c r="A189" t="s">
        <v>705</v>
      </c>
      <c r="B189" t="s">
        <v>554</v>
      </c>
      <c r="C189" s="21">
        <v>140990</v>
      </c>
    </row>
    <row r="190" spans="1:3" x14ac:dyDescent="0.25">
      <c r="A190" t="s">
        <v>610</v>
      </c>
      <c r="B190" t="s">
        <v>472</v>
      </c>
      <c r="C190" s="21">
        <v>129900</v>
      </c>
    </row>
    <row r="191" spans="1:3" x14ac:dyDescent="0.25">
      <c r="A191" t="s">
        <v>706</v>
      </c>
      <c r="B191" t="s">
        <v>554</v>
      </c>
      <c r="C191" s="21">
        <v>146850</v>
      </c>
    </row>
    <row r="192" spans="1:3" x14ac:dyDescent="0.25">
      <c r="A192" t="s">
        <v>707</v>
      </c>
      <c r="B192" t="s">
        <v>349</v>
      </c>
      <c r="C192" s="21">
        <v>142667</v>
      </c>
    </row>
    <row r="193" spans="1:3" x14ac:dyDescent="0.25">
      <c r="A193" t="s">
        <v>708</v>
      </c>
      <c r="B193" t="s">
        <v>290</v>
      </c>
      <c r="C193" s="21">
        <v>146655</v>
      </c>
    </row>
    <row r="194" spans="1:3" x14ac:dyDescent="0.25">
      <c r="A194" t="s">
        <v>709</v>
      </c>
      <c r="B194" t="s">
        <v>290</v>
      </c>
      <c r="C194" s="21">
        <v>146972</v>
      </c>
    </row>
    <row r="195" spans="1:3" x14ac:dyDescent="0.25">
      <c r="A195" t="s">
        <v>710</v>
      </c>
      <c r="B195" t="s">
        <v>290</v>
      </c>
      <c r="C195" s="21">
        <v>146972</v>
      </c>
    </row>
    <row r="196" spans="1:3" x14ac:dyDescent="0.25">
      <c r="A196" t="s">
        <v>711</v>
      </c>
      <c r="B196" t="s">
        <v>290</v>
      </c>
      <c r="C196" s="21">
        <v>146972</v>
      </c>
    </row>
    <row r="197" spans="1:3" x14ac:dyDescent="0.25">
      <c r="A197" t="s">
        <v>712</v>
      </c>
      <c r="B197" t="s">
        <v>290</v>
      </c>
      <c r="C197" s="21">
        <v>142888</v>
      </c>
    </row>
    <row r="198" spans="1:3" x14ac:dyDescent="0.25">
      <c r="A198" t="s">
        <v>713</v>
      </c>
      <c r="B198" t="s">
        <v>349</v>
      </c>
      <c r="C198" s="21">
        <v>154160</v>
      </c>
    </row>
    <row r="199" spans="1:3" x14ac:dyDescent="0.25">
      <c r="A199" t="s">
        <v>714</v>
      </c>
      <c r="B199" t="s">
        <v>543</v>
      </c>
      <c r="C199" s="21">
        <v>148945</v>
      </c>
    </row>
    <row r="200" spans="1:3" x14ac:dyDescent="0.25">
      <c r="A200" t="s">
        <v>715</v>
      </c>
      <c r="B200" t="s">
        <v>543</v>
      </c>
      <c r="C200" s="21">
        <v>149262</v>
      </c>
    </row>
    <row r="201" spans="1:3" x14ac:dyDescent="0.25">
      <c r="A201" t="s">
        <v>610</v>
      </c>
      <c r="B201" t="s">
        <v>401</v>
      </c>
      <c r="C201" s="21">
        <v>129900</v>
      </c>
    </row>
    <row r="202" spans="1:3" x14ac:dyDescent="0.25">
      <c r="A202" t="s">
        <v>603</v>
      </c>
      <c r="B202" t="s">
        <v>401</v>
      </c>
      <c r="C202" s="21">
        <v>131900</v>
      </c>
    </row>
    <row r="203" spans="1:3" x14ac:dyDescent="0.25">
      <c r="A203" t="s">
        <v>716</v>
      </c>
      <c r="B203" t="s">
        <v>286</v>
      </c>
      <c r="C203" s="21">
        <v>148658</v>
      </c>
    </row>
    <row r="204" spans="1:3" x14ac:dyDescent="0.25">
      <c r="A204" t="s">
        <v>717</v>
      </c>
      <c r="B204" t="s">
        <v>317</v>
      </c>
      <c r="C204" s="21">
        <v>139900</v>
      </c>
    </row>
    <row r="205" spans="1:3" x14ac:dyDescent="0.25">
      <c r="A205" t="s">
        <v>718</v>
      </c>
      <c r="B205" t="s">
        <v>290</v>
      </c>
      <c r="C205" s="21">
        <v>142977</v>
      </c>
    </row>
    <row r="206" spans="1:3" x14ac:dyDescent="0.25">
      <c r="A206" t="s">
        <v>719</v>
      </c>
      <c r="B206" t="s">
        <v>424</v>
      </c>
      <c r="C206" s="21">
        <v>145375</v>
      </c>
    </row>
    <row r="207" spans="1:3" x14ac:dyDescent="0.25">
      <c r="A207" t="s">
        <v>624</v>
      </c>
      <c r="B207" t="s">
        <v>401</v>
      </c>
      <c r="C207" s="21">
        <v>131900</v>
      </c>
    </row>
    <row r="208" spans="1:3" x14ac:dyDescent="0.25">
      <c r="A208" t="s">
        <v>720</v>
      </c>
      <c r="B208" t="s">
        <v>290</v>
      </c>
      <c r="C208" s="21">
        <v>143415</v>
      </c>
    </row>
    <row r="209" spans="1:3" x14ac:dyDescent="0.25">
      <c r="A209" t="s">
        <v>721</v>
      </c>
      <c r="B209" t="s">
        <v>290</v>
      </c>
      <c r="C209" s="21">
        <v>143625</v>
      </c>
    </row>
    <row r="210" spans="1:3" x14ac:dyDescent="0.25">
      <c r="A210" t="s">
        <v>722</v>
      </c>
      <c r="B210" t="s">
        <v>543</v>
      </c>
      <c r="C210" s="21">
        <v>150475</v>
      </c>
    </row>
    <row r="211" spans="1:3" x14ac:dyDescent="0.25">
      <c r="A211" t="s">
        <v>617</v>
      </c>
      <c r="B211" t="s">
        <v>388</v>
      </c>
      <c r="C211" s="21">
        <v>136900</v>
      </c>
    </row>
    <row r="212" spans="1:3" x14ac:dyDescent="0.25">
      <c r="A212" t="s">
        <v>723</v>
      </c>
      <c r="B212" t="s">
        <v>290</v>
      </c>
      <c r="C212" s="21">
        <v>144910</v>
      </c>
    </row>
    <row r="213" spans="1:3" x14ac:dyDescent="0.25">
      <c r="A213" t="s">
        <v>724</v>
      </c>
      <c r="B213" t="s">
        <v>290</v>
      </c>
      <c r="C213" s="21">
        <v>153260</v>
      </c>
    </row>
    <row r="214" spans="1:3" x14ac:dyDescent="0.25">
      <c r="A214" t="s">
        <v>725</v>
      </c>
      <c r="B214" t="s">
        <v>290</v>
      </c>
      <c r="C214" s="21">
        <v>144808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726</v>
      </c>
    </row>
    <row r="2" spans="1:3" x14ac:dyDescent="0.25">
      <c r="A2" t="s">
        <v>727</v>
      </c>
    </row>
    <row r="4" spans="1:3" x14ac:dyDescent="0.25">
      <c r="A4" s="2" t="s">
        <v>728</v>
      </c>
      <c r="B4" s="22" t="s">
        <v>729</v>
      </c>
      <c r="C4" s="22" t="s">
        <v>730</v>
      </c>
    </row>
    <row r="5" spans="1:3" x14ac:dyDescent="0.25">
      <c r="A5" t="s">
        <v>731</v>
      </c>
      <c r="B5" s="21">
        <v>84000000</v>
      </c>
      <c r="C5" s="21">
        <v>41000000</v>
      </c>
    </row>
    <row r="6" spans="1:3" x14ac:dyDescent="0.25">
      <c r="A6" t="s">
        <v>732</v>
      </c>
      <c r="B6" s="21">
        <v>90000000</v>
      </c>
      <c r="C6" s="21">
        <v>45000000</v>
      </c>
    </row>
    <row r="7" spans="1:3" x14ac:dyDescent="0.25">
      <c r="A7" t="s">
        <v>733</v>
      </c>
      <c r="B7" s="21">
        <v>298000000</v>
      </c>
      <c r="C7" s="21">
        <v>149000000</v>
      </c>
    </row>
    <row r="8" spans="1:3" x14ac:dyDescent="0.25">
      <c r="A8" t="s">
        <v>734</v>
      </c>
      <c r="B8" s="21">
        <v>81000000</v>
      </c>
      <c r="C8" s="21">
        <v>30000000</v>
      </c>
    </row>
    <row r="9" spans="1:3" x14ac:dyDescent="0.25">
      <c r="A9" t="s">
        <v>735</v>
      </c>
      <c r="B9" s="21">
        <v>88000000</v>
      </c>
      <c r="C9" s="21">
        <v>40000000</v>
      </c>
    </row>
    <row r="10" spans="1:3" x14ac:dyDescent="0.25">
      <c r="A10" t="s">
        <v>736</v>
      </c>
      <c r="B10" s="21">
        <v>209000000</v>
      </c>
      <c r="C10" s="21">
        <v>84000000</v>
      </c>
    </row>
    <row r="12" spans="1:3" x14ac:dyDescent="0.25">
      <c r="A12" t="s">
        <v>737</v>
      </c>
    </row>
    <row r="13" spans="1:3" x14ac:dyDescent="0.25">
      <c r="A13" t="s">
        <v>738</v>
      </c>
    </row>
    <row r="14" spans="1:3" x14ac:dyDescent="0.25">
      <c r="A14" t="s">
        <v>739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809</v>
      </c>
      <c r="E1" s="2" t="s">
        <v>811</v>
      </c>
    </row>
    <row r="2" spans="1:5" x14ac:dyDescent="0.25">
      <c r="A2" t="s">
        <v>816</v>
      </c>
      <c r="E2" t="s">
        <v>812</v>
      </c>
    </row>
    <row r="3" spans="1:5" x14ac:dyDescent="0.25">
      <c r="A3" t="s">
        <v>850</v>
      </c>
      <c r="E3" t="s">
        <v>813</v>
      </c>
    </row>
    <row r="4" spans="1:5" x14ac:dyDescent="0.25">
      <c r="A4" t="s">
        <v>851</v>
      </c>
      <c r="E4" t="s">
        <v>814</v>
      </c>
    </row>
    <row r="5" spans="1:5" x14ac:dyDescent="0.25">
      <c r="E5" t="s">
        <v>815</v>
      </c>
    </row>
    <row r="6" spans="1:5" x14ac:dyDescent="0.25">
      <c r="A6" t="s">
        <v>817</v>
      </c>
    </row>
    <row r="7" spans="1:5" x14ac:dyDescent="0.25">
      <c r="A7" t="s">
        <v>818</v>
      </c>
    </row>
    <row r="8" spans="1:5" x14ac:dyDescent="0.25">
      <c r="A8" t="s">
        <v>819</v>
      </c>
    </row>
    <row r="9" spans="1:5" x14ac:dyDescent="0.25">
      <c r="A9" t="s">
        <v>821</v>
      </c>
    </row>
    <row r="10" spans="1:5" x14ac:dyDescent="0.25">
      <c r="A10" t="s">
        <v>822</v>
      </c>
    </row>
    <row r="11" spans="1:5" x14ac:dyDescent="0.25">
      <c r="A11" t="s">
        <v>823</v>
      </c>
    </row>
    <row r="13" spans="1:5" x14ac:dyDescent="0.25">
      <c r="A13" t="s">
        <v>824</v>
      </c>
      <c r="E13" s="2" t="s">
        <v>843</v>
      </c>
    </row>
    <row r="14" spans="1:5" x14ac:dyDescent="0.25">
      <c r="A14" t="s">
        <v>825</v>
      </c>
      <c r="E14" t="s">
        <v>820</v>
      </c>
    </row>
    <row r="15" spans="1:5" x14ac:dyDescent="0.25">
      <c r="A15" t="s">
        <v>826</v>
      </c>
    </row>
    <row r="16" spans="1:5" x14ac:dyDescent="0.25">
      <c r="E16" s="2" t="s">
        <v>844</v>
      </c>
    </row>
    <row r="17" spans="1:5" x14ac:dyDescent="0.25">
      <c r="A17" t="s">
        <v>832</v>
      </c>
      <c r="E17" t="s">
        <v>845</v>
      </c>
    </row>
    <row r="18" spans="1:5" x14ac:dyDescent="0.25">
      <c r="A18" t="s">
        <v>827</v>
      </c>
    </row>
    <row r="19" spans="1:5" x14ac:dyDescent="0.25">
      <c r="A19" t="s">
        <v>833</v>
      </c>
      <c r="E19" s="2" t="s">
        <v>846</v>
      </c>
    </row>
    <row r="20" spans="1:5" x14ac:dyDescent="0.25">
      <c r="A20" t="s">
        <v>835</v>
      </c>
      <c r="E20" t="s">
        <v>847</v>
      </c>
    </row>
    <row r="21" spans="1:5" x14ac:dyDescent="0.25">
      <c r="A21" t="s">
        <v>854</v>
      </c>
    </row>
    <row r="22" spans="1:5" x14ac:dyDescent="0.25">
      <c r="A22" t="s">
        <v>836</v>
      </c>
    </row>
    <row r="23" spans="1:5" x14ac:dyDescent="0.25">
      <c r="A23" t="s">
        <v>837</v>
      </c>
    </row>
    <row r="25" spans="1:5" ht="30" x14ac:dyDescent="0.25">
      <c r="B25" s="28" t="s">
        <v>828</v>
      </c>
      <c r="C25" s="3" t="s">
        <v>830</v>
      </c>
      <c r="D25" s="3" t="s">
        <v>742</v>
      </c>
      <c r="E25" s="3" t="s">
        <v>840</v>
      </c>
    </row>
    <row r="26" spans="1:5" x14ac:dyDescent="0.25">
      <c r="B26" t="s">
        <v>829</v>
      </c>
      <c r="C26">
        <v>500</v>
      </c>
      <c r="D26">
        <v>5900000</v>
      </c>
      <c r="E26">
        <v>1984</v>
      </c>
    </row>
    <row r="27" spans="1:5" x14ac:dyDescent="0.25">
      <c r="B27" t="s">
        <v>831</v>
      </c>
      <c r="C27">
        <v>500</v>
      </c>
      <c r="D27">
        <v>7050000</v>
      </c>
      <c r="E27">
        <v>1984</v>
      </c>
    </row>
    <row r="28" spans="1:5" x14ac:dyDescent="0.25">
      <c r="B28" t="s">
        <v>834</v>
      </c>
      <c r="C28">
        <v>500</v>
      </c>
      <c r="D28">
        <v>7050000</v>
      </c>
      <c r="E28">
        <v>1983</v>
      </c>
    </row>
    <row r="29" spans="1:5" x14ac:dyDescent="0.25">
      <c r="B29" t="s">
        <v>841</v>
      </c>
      <c r="C29">
        <v>1030</v>
      </c>
      <c r="D29">
        <v>6000000</v>
      </c>
      <c r="E29">
        <v>1999</v>
      </c>
    </row>
    <row r="30" spans="1:5" x14ac:dyDescent="0.25">
      <c r="B30" t="s">
        <v>838</v>
      </c>
      <c r="C30">
        <v>1800</v>
      </c>
      <c r="D30">
        <v>6000000</v>
      </c>
      <c r="E30">
        <v>2009</v>
      </c>
    </row>
    <row r="31" spans="1:5" x14ac:dyDescent="0.25">
      <c r="B31" t="s">
        <v>839</v>
      </c>
      <c r="C31">
        <v>2800</v>
      </c>
      <c r="D31">
        <v>22000000</v>
      </c>
      <c r="E31">
        <v>2014</v>
      </c>
    </row>
    <row r="33" spans="1:5" x14ac:dyDescent="0.25">
      <c r="A33" t="s">
        <v>842</v>
      </c>
    </row>
    <row r="34" spans="1:5" x14ac:dyDescent="0.25">
      <c r="A34" t="s">
        <v>855</v>
      </c>
    </row>
    <row r="35" spans="1:5" x14ac:dyDescent="0.25">
      <c r="A35" s="25">
        <v>10000000</v>
      </c>
    </row>
    <row r="37" spans="1:5" x14ac:dyDescent="0.25">
      <c r="A37" t="s">
        <v>853</v>
      </c>
    </row>
    <row r="42" spans="1:5" x14ac:dyDescent="0.25">
      <c r="A42" s="2" t="s">
        <v>856</v>
      </c>
      <c r="B42" s="31"/>
      <c r="E42" s="2" t="s">
        <v>858</v>
      </c>
    </row>
    <row r="43" spans="1:5" x14ac:dyDescent="0.25">
      <c r="A43" t="s">
        <v>857</v>
      </c>
      <c r="E43" t="s">
        <v>859</v>
      </c>
    </row>
    <row r="44" spans="1:5" x14ac:dyDescent="0.25">
      <c r="A44" t="s">
        <v>860</v>
      </c>
    </row>
    <row r="45" spans="1:5" x14ac:dyDescent="0.25">
      <c r="E45" s="2" t="s">
        <v>863</v>
      </c>
    </row>
    <row r="46" spans="1:5" x14ac:dyDescent="0.25">
      <c r="A46" t="s">
        <v>861</v>
      </c>
      <c r="E46" t="s">
        <v>864</v>
      </c>
    </row>
    <row r="47" spans="1:5" x14ac:dyDescent="0.25">
      <c r="A47" t="s">
        <v>862</v>
      </c>
      <c r="E47" t="s">
        <v>865</v>
      </c>
    </row>
    <row r="48" spans="1:5" x14ac:dyDescent="0.25">
      <c r="A48" t="s">
        <v>867</v>
      </c>
      <c r="E48" t="s">
        <v>866</v>
      </c>
    </row>
    <row r="49" spans="1:1" x14ac:dyDescent="0.25">
      <c r="A49" s="25">
        <v>30000</v>
      </c>
    </row>
    <row r="51" spans="1:1" x14ac:dyDescent="0.25">
      <c r="A51" t="s"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About</vt:lpstr>
      <vt:lpstr>AEO 39</vt:lpstr>
      <vt:lpstr>AEO 43</vt:lpstr>
      <vt:lpstr>AEO 53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2018-01-10T02:09:27Z</dcterms:modified>
</cp:coreProperties>
</file>