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BFAEC1FA-31FD-4A5E-B6FC-CE48D67B466C}" xr6:coauthVersionLast="45" xr6:coauthVersionMax="45" xr10:uidLastSave="{00000000-0000-0000-0000-000000000000}"/>
  <bookViews>
    <workbookView xWindow="3210" yWindow="390" windowWidth="24540" windowHeight="1539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<sst xmlns="http://schemas.openxmlformats.org/spreadsheetml/2006/main" count="12666" uniqueCount="3622">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</sst>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3570</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2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27"/>
      <c r="S61" s="42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2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3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3568</v>
      </c>
      <c r="Q64" s="73" t="s">
        <v>526</v>
      </c>
      <c r="R64" s="73" t="s">
        <v>527</v>
      </c>
      <c r="S64" s="431" t="s">
        <v>3567</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3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3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3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3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3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3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3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3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3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3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3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3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3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3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3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3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3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3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3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3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39" t="s">
        <v>534</v>
      </c>
      <c r="T113" s="9"/>
    </row>
    <row r="114" spans="1:20" ht="105">
      <c r="A114" s="343" t="s">
        <v>4</v>
      </c>
      <c r="B114" s="343" t="s">
        <v>3585</v>
      </c>
      <c r="C114" s="343" t="s">
        <v>3586</v>
      </c>
      <c r="D114" s="53" t="s">
        <v>48</v>
      </c>
      <c r="E114" s="53" t="s">
        <v>40</v>
      </c>
      <c r="F114" s="53" t="s">
        <v>89</v>
      </c>
      <c r="G114" s="53" t="s">
        <v>40</v>
      </c>
      <c r="H114" s="54">
        <v>848</v>
      </c>
      <c r="I114" s="53" t="s">
        <v>46</v>
      </c>
      <c r="J114" s="343" t="s">
        <v>3585</v>
      </c>
      <c r="K114" s="76" t="s">
        <v>3587</v>
      </c>
      <c r="L114" s="60">
        <v>0</v>
      </c>
      <c r="M114" s="60">
        <f>-ROUND(MaxBoundCalculations!$B$206,2)</f>
        <v>0.26</v>
      </c>
      <c r="N114" s="60">
        <v>0.01</v>
      </c>
      <c r="O114" s="53" t="s">
        <v>3588</v>
      </c>
      <c r="P114" s="53" t="s">
        <v>3589</v>
      </c>
      <c r="Q114" s="53" t="s">
        <v>218</v>
      </c>
      <c r="R114" s="9" t="s">
        <v>219</v>
      </c>
      <c r="S114" s="44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3610</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3611</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44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3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3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3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3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3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3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44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3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3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3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3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3564</v>
      </c>
      <c r="Q188" s="53" t="s">
        <v>2780</v>
      </c>
      <c r="R188" s="9" t="s">
        <v>2781</v>
      </c>
      <c r="S188" s="43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3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3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3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3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25000</v>
      </c>
      <c r="N208" s="70">
        <v>500</v>
      </c>
      <c r="O208" s="53" t="s">
        <v>210</v>
      </c>
      <c r="P208" s="53" t="s">
        <v>2784</v>
      </c>
      <c r="Q208" s="53" t="s">
        <v>234</v>
      </c>
      <c r="R208" s="9" t="s">
        <v>235</v>
      </c>
      <c r="S208" s="43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3613</v>
      </c>
      <c r="Q209" s="53"/>
      <c r="R209" s="9"/>
      <c r="S209" s="43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2785</v>
      </c>
      <c r="Q210" s="55" t="str">
        <f t="shared" ref="Q210:R210" si="68">Q$208</f>
        <v>electricity-sector-main.html#early-ret</v>
      </c>
      <c r="R210" s="55" t="str">
        <f t="shared" si="68"/>
        <v>early-retirement-of-power-plants.html</v>
      </c>
      <c r="S210" s="43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3612</v>
      </c>
      <c r="Q218" s="53"/>
      <c r="R218" s="9"/>
      <c r="S218" s="43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3569</v>
      </c>
      <c r="Q219" s="55" t="str">
        <f>Q$208</f>
        <v>electricity-sector-main.html#early-ret</v>
      </c>
      <c r="R219" s="55" t="str">
        <f>R$208</f>
        <v>early-retirement-of-power-plants.html</v>
      </c>
      <c r="S219" s="43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3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3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4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4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4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4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4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4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4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45">
      <c r="A234" s="74" t="str">
        <f t="shared" si="70"/>
        <v>Electricity Supply</v>
      </c>
      <c r="B234" s="74" t="str">
        <f t="shared" si="70"/>
        <v>Non BAU Mandated Capacity Construction</v>
      </c>
      <c r="C234" s="74" t="str">
        <f t="shared" si="70"/>
        <v>Boolean Use Non BAU Mandated Capacity Construction Schedule</v>
      </c>
      <c r="D234" s="9" t="s">
        <v>2706</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4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4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4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4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45">
      <c r="A239" s="74" t="str">
        <f t="shared" si="70"/>
        <v>Electricity Supply</v>
      </c>
      <c r="B239" s="74" t="str">
        <f t="shared" si="70"/>
        <v>Non BAU Mandated Capacity Construction</v>
      </c>
      <c r="C239" s="74" t="str">
        <f t="shared" si="70"/>
        <v>Boolean Use Non BAU Mandated Capacity Construction Schedule</v>
      </c>
      <c r="D239" s="9" t="s">
        <v>3193</v>
      </c>
      <c r="E239" s="53"/>
      <c r="F239" s="9" t="s">
        <v>2836</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45">
      <c r="A240" s="74" t="str">
        <f t="shared" si="70"/>
        <v>Electricity Supply</v>
      </c>
      <c r="B240" s="74" t="str">
        <f t="shared" si="70"/>
        <v>Non BAU Mandated Capacity Construction</v>
      </c>
      <c r="C240" s="74" t="str">
        <f t="shared" si="70"/>
        <v>Boolean Use Non BAU Mandated Capacity Construction Schedule</v>
      </c>
      <c r="D240" s="9" t="s">
        <v>3194</v>
      </c>
      <c r="E240" s="53"/>
      <c r="F240" s="9" t="s">
        <v>2989</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45">
      <c r="A241" s="74" t="str">
        <f t="shared" si="70"/>
        <v>Electricity Supply</v>
      </c>
      <c r="B241" s="74" t="str">
        <f t="shared" si="70"/>
        <v>Non BAU Mandated Capacity Construction</v>
      </c>
      <c r="C241" s="74" t="str">
        <f t="shared" si="70"/>
        <v>Boolean Use Non BAU Mandated Capacity Construction Schedule</v>
      </c>
      <c r="D241" s="9" t="s">
        <v>3195</v>
      </c>
      <c r="E241" s="53"/>
      <c r="F241" s="9" t="s">
        <v>2838</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44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3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39"/>
      <c r="T244" s="9"/>
    </row>
    <row r="245" spans="1:20" s="2" customFormat="1" ht="30">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30">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90">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2786</v>
      </c>
      <c r="Q247" s="9" t="s">
        <v>2369</v>
      </c>
      <c r="R247" s="9" t="s">
        <v>289</v>
      </c>
      <c r="S247" s="439" t="s">
        <v>350</v>
      </c>
      <c r="T247" s="9"/>
    </row>
    <row r="248" spans="1:20" s="2" customFormat="1" ht="30">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30">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30">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30">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30">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30">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30">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30">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30">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30">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90">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2787</v>
      </c>
      <c r="Q258" s="9" t="s">
        <v>2369</v>
      </c>
      <c r="R258" s="9" t="s">
        <v>289</v>
      </c>
      <c r="S258" s="439" t="s">
        <v>353</v>
      </c>
      <c r="T258" s="9"/>
    </row>
    <row r="259" spans="1:20" s="2" customFormat="1" ht="30">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30">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90">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2788</v>
      </c>
      <c r="Q261" s="9" t="s">
        <v>2369</v>
      </c>
      <c r="R261" s="9" t="s">
        <v>289</v>
      </c>
      <c r="S261" s="439" t="s">
        <v>352</v>
      </c>
      <c r="T261" s="9"/>
    </row>
    <row r="262" spans="1:20" s="2" customFormat="1" ht="30">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30">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30">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30">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30">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30">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30">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30">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30">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30">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30">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30">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30">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30">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30">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30">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30">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10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2470</v>
      </c>
      <c r="Q279" s="9" t="s">
        <v>2369</v>
      </c>
      <c r="R279" s="9" t="s">
        <v>289</v>
      </c>
      <c r="S279" s="439" t="s">
        <v>353</v>
      </c>
      <c r="T279" s="9"/>
    </row>
    <row r="280" spans="1:20" s="2" customFormat="1" ht="30">
      <c r="A280" s="336" t="str">
        <f t="shared" si="74"/>
        <v>Electricity Supply</v>
      </c>
      <c r="B280" s="336" t="str">
        <f t="shared" si="74"/>
        <v>Reduce Plant Downtime</v>
      </c>
      <c r="C280" s="336" t="str">
        <f t="shared" si="74"/>
        <v>Percentage Reduction in Plant Downtime</v>
      </c>
      <c r="D280" s="9" t="s">
        <v>3193</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30">
      <c r="A281" s="336" t="str">
        <f t="shared" si="74"/>
        <v>Electricity Supply</v>
      </c>
      <c r="B281" s="336" t="str">
        <f t="shared" si="74"/>
        <v>Reduce Plant Downtime</v>
      </c>
      <c r="C281" s="336" t="str">
        <f t="shared" si="74"/>
        <v>Percentage Reduction in Plant Downtime</v>
      </c>
      <c r="D281" s="9" t="s">
        <v>3193</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30">
      <c r="A282" s="336" t="str">
        <f t="shared" si="74"/>
        <v>Electricity Supply</v>
      </c>
      <c r="B282" s="336" t="str">
        <f t="shared" si="74"/>
        <v>Reduce Plant Downtime</v>
      </c>
      <c r="C282" s="336" t="str">
        <f t="shared" si="74"/>
        <v>Percentage Reduction in Plant Downtime</v>
      </c>
      <c r="D282" s="9" t="s">
        <v>3193</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30">
      <c r="A283" s="336" t="str">
        <f t="shared" si="74"/>
        <v>Electricity Supply</v>
      </c>
      <c r="B283" s="336" t="str">
        <f t="shared" si="74"/>
        <v>Reduce Plant Downtime</v>
      </c>
      <c r="C283" s="336" t="str">
        <f t="shared" si="74"/>
        <v>Percentage Reduction in Plant Downtime</v>
      </c>
      <c r="D283" s="9" t="s">
        <v>3194</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30">
      <c r="A284" s="336" t="str">
        <f t="shared" si="74"/>
        <v>Electricity Supply</v>
      </c>
      <c r="B284" s="336" t="str">
        <f t="shared" si="74"/>
        <v>Reduce Plant Downtime</v>
      </c>
      <c r="C284" s="336" t="str">
        <f t="shared" si="74"/>
        <v>Percentage Reduction in Plant Downtime</v>
      </c>
      <c r="D284" s="9" t="s">
        <v>3194</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30">
      <c r="A285" s="336" t="str">
        <f t="shared" si="74"/>
        <v>Electricity Supply</v>
      </c>
      <c r="B285" s="336" t="str">
        <f t="shared" si="74"/>
        <v>Reduce Plant Downtime</v>
      </c>
      <c r="C285" s="336" t="str">
        <f t="shared" si="74"/>
        <v>Percentage Reduction in Plant Downtime</v>
      </c>
      <c r="D285" s="9" t="s">
        <v>3194</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30">
      <c r="A286" s="336" t="str">
        <f t="shared" si="74"/>
        <v>Electricity Supply</v>
      </c>
      <c r="B286" s="336" t="str">
        <f t="shared" si="74"/>
        <v>Reduce Plant Downtime</v>
      </c>
      <c r="C286" s="336" t="str">
        <f t="shared" si="74"/>
        <v>Percentage Reduction in Plant Downtime</v>
      </c>
      <c r="D286" s="9" t="s">
        <v>3195</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30">
      <c r="A287" s="336" t="str">
        <f t="shared" si="74"/>
        <v>Electricity Supply</v>
      </c>
      <c r="B287" s="336" t="str">
        <f t="shared" si="74"/>
        <v>Reduce Plant Downtime</v>
      </c>
      <c r="C287" s="336" t="str">
        <f t="shared" si="74"/>
        <v>Percentage Reduction in Plant Downtime</v>
      </c>
      <c r="D287" s="9" t="s">
        <v>3195</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30">
      <c r="A288" s="336" t="str">
        <f t="shared" si="74"/>
        <v>Electricity Supply</v>
      </c>
      <c r="B288" s="336" t="str">
        <f t="shared" si="74"/>
        <v>Reduce Plant Downtime</v>
      </c>
      <c r="C288" s="336" t="str">
        <f t="shared" si="74"/>
        <v>Percentage Reduction in Plant Downtime</v>
      </c>
      <c r="D288" s="9" t="s">
        <v>3195</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39"/>
      <c r="T289" s="9"/>
    </row>
    <row r="290" spans="1:20" s="2" customFormat="1" ht="60">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2582</v>
      </c>
      <c r="Q290" s="57" t="str">
        <f t="shared" si="78"/>
        <v>endogenous-learning.html#red-soft-costs</v>
      </c>
      <c r="R290" s="57" t="str">
        <f t="shared" ref="R290:R291" si="79">R$289</f>
        <v>reduce-soft-costs.html</v>
      </c>
      <c r="S290" s="439"/>
      <c r="T290" s="9"/>
    </row>
    <row r="291" spans="1:20" s="2" customFormat="1" ht="60">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2583</v>
      </c>
      <c r="Q291" s="57" t="str">
        <f t="shared" si="78"/>
        <v>endogenous-learning.html#red-soft-costs</v>
      </c>
      <c r="R291" s="57" t="str">
        <f t="shared" si="79"/>
        <v>reduce-soft-costs.html</v>
      </c>
      <c r="S291" s="43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3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0.95</v>
      </c>
      <c r="N293" s="63">
        <v>0.01</v>
      </c>
      <c r="O293" s="9" t="s">
        <v>3245</v>
      </c>
      <c r="P293" s="53"/>
      <c r="Q293" s="53" t="s">
        <v>241</v>
      </c>
      <c r="R293" s="9"/>
      <c r="S293" s="439"/>
      <c r="T293" s="9"/>
    </row>
    <row r="294" spans="1:20" s="2" customFormat="1" ht="4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10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3251</v>
      </c>
      <c r="Q295" s="336" t="str">
        <f t="shared" si="81"/>
        <v>electricity-sector-main.html#subsidies</v>
      </c>
      <c r="R295" s="9"/>
      <c r="S295" s="444" t="s">
        <v>3250</v>
      </c>
      <c r="T295" s="9"/>
    </row>
    <row r="296" spans="1:20" s="2" customFormat="1" ht="4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60">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3246</v>
      </c>
      <c r="Q297" s="336" t="str">
        <f t="shared" si="81"/>
        <v>electricity-sector-main.html#subsidies</v>
      </c>
      <c r="R297" s="9"/>
      <c r="S297" s="444" t="s">
        <v>3249</v>
      </c>
      <c r="T297" s="9"/>
    </row>
    <row r="298" spans="1:20" s="2" customFormat="1" ht="4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3247</v>
      </c>
      <c r="Q298" s="336" t="str">
        <f t="shared" si="81"/>
        <v>electricity-sector-main.html#subsidies</v>
      </c>
      <c r="R298" s="9"/>
      <c r="S298" s="444" t="s">
        <v>3249</v>
      </c>
      <c r="T298" s="9"/>
    </row>
    <row r="299" spans="1:20" s="2" customFormat="1" ht="4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3247</v>
      </c>
      <c r="Q299" s="336" t="str">
        <f t="shared" si="81"/>
        <v>electricity-sector-main.html#subsidies</v>
      </c>
      <c r="R299" s="9"/>
      <c r="S299" s="444" t="s">
        <v>3249</v>
      </c>
      <c r="T299" s="9"/>
    </row>
    <row r="300" spans="1:20" s="2" customFormat="1" ht="75">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3252</v>
      </c>
      <c r="Q300" s="336" t="str">
        <f t="shared" si="81"/>
        <v>electricity-sector-main.html#subsidies</v>
      </c>
      <c r="R300" s="9"/>
      <c r="S300" s="444" t="s">
        <v>3248</v>
      </c>
      <c r="T300" s="9"/>
    </row>
    <row r="301" spans="1:20" s="2" customFormat="1" ht="4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60">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3246</v>
      </c>
      <c r="Q302" s="336" t="str">
        <f t="shared" si="81"/>
        <v>electricity-sector-main.html#subsidies</v>
      </c>
      <c r="R302" s="9"/>
      <c r="S302" s="444" t="s">
        <v>3249</v>
      </c>
      <c r="T302" s="9"/>
    </row>
    <row r="303" spans="1:20" s="2" customFormat="1" ht="45">
      <c r="A303" s="336" t="str">
        <f t="shared" si="82"/>
        <v>Electricity Supply</v>
      </c>
      <c r="B303" s="336" t="str">
        <f t="shared" si="80"/>
        <v>Subsidy for Capacity Construction</v>
      </c>
      <c r="C303" s="336" t="str">
        <f t="shared" si="80"/>
        <v>Perc Subsidy for Elec Capacity Construction</v>
      </c>
      <c r="D303" s="9" t="s">
        <v>3193</v>
      </c>
      <c r="E303" s="53"/>
      <c r="F303" s="9" t="s">
        <v>2836</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5">
      <c r="A304" s="336" t="str">
        <f t="shared" si="82"/>
        <v>Electricity Supply</v>
      </c>
      <c r="B304" s="336" t="str">
        <f t="shared" si="80"/>
        <v>Subsidy for Capacity Construction</v>
      </c>
      <c r="C304" s="336" t="str">
        <f t="shared" si="80"/>
        <v>Perc Subsidy for Elec Capacity Construction</v>
      </c>
      <c r="D304" s="9" t="s">
        <v>3194</v>
      </c>
      <c r="E304" s="53"/>
      <c r="F304" s="9" t="s">
        <v>2989</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5">
      <c r="A305" s="336" t="str">
        <f t="shared" si="82"/>
        <v>Electricity Supply</v>
      </c>
      <c r="B305" s="336" t="str">
        <f t="shared" si="80"/>
        <v>Subsidy for Capacity Construction</v>
      </c>
      <c r="C305" s="336" t="str">
        <f t="shared" si="80"/>
        <v>Perc Subsidy for Elec Capacity Construction</v>
      </c>
      <c r="D305" s="9" t="s">
        <v>3195</v>
      </c>
      <c r="E305" s="53"/>
      <c r="F305" s="9" t="s">
        <v>2838</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39"/>
      <c r="T306" s="55"/>
    </row>
    <row r="307" spans="1:20" s="5" customFormat="1" ht="30">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3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2789</v>
      </c>
      <c r="Q308" s="53" t="s">
        <v>241</v>
      </c>
      <c r="R308" s="9" t="s">
        <v>242</v>
      </c>
      <c r="S308" s="434" t="s">
        <v>172</v>
      </c>
      <c r="T308" s="53"/>
    </row>
    <row r="309" spans="1:20" s="5" customFormat="1" ht="30">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3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2790</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2791</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2792</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2793</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3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2794</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3"/>
        <v>Electricity Supply</v>
      </c>
      <c r="B316" s="74" t="str">
        <f t="shared" si="83"/>
        <v>Subsidy for Electricity Production</v>
      </c>
      <c r="C316" s="74" t="str">
        <f t="shared" si="83"/>
        <v>Subsidy for Elec Production by Fuel</v>
      </c>
      <c r="D316" s="9" t="s">
        <v>3193</v>
      </c>
      <c r="E316" s="53"/>
      <c r="F316" s="9" t="s">
        <v>2836</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30">
      <c r="A317" s="74" t="str">
        <f t="shared" si="83"/>
        <v>Electricity Supply</v>
      </c>
      <c r="B317" s="74" t="str">
        <f t="shared" si="83"/>
        <v>Subsidy for Electricity Production</v>
      </c>
      <c r="C317" s="74" t="str">
        <f t="shared" si="83"/>
        <v>Subsidy for Elec Production by Fuel</v>
      </c>
      <c r="D317" s="9" t="s">
        <v>3194</v>
      </c>
      <c r="E317" s="53"/>
      <c r="F317" s="9" t="s">
        <v>2989</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30">
      <c r="A318" s="74" t="str">
        <f t="shared" si="83"/>
        <v>Electricity Supply</v>
      </c>
      <c r="B318" s="74" t="str">
        <f t="shared" si="83"/>
        <v>Subsidy for Electricity Production</v>
      </c>
      <c r="C318" s="74" t="str">
        <f t="shared" si="83"/>
        <v>Subsidy for Elec Production by Fuel</v>
      </c>
      <c r="D318" s="9" t="s">
        <v>3195</v>
      </c>
      <c r="E318" s="53"/>
      <c r="F318" s="9" t="s">
        <v>2838</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3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3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3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3574</v>
      </c>
      <c r="Q322" s="53" t="s">
        <v>249</v>
      </c>
      <c r="R322" s="9" t="s">
        <v>250</v>
      </c>
      <c r="S322" s="439" t="s">
        <v>2382</v>
      </c>
      <c r="T322" s="9" t="s">
        <v>2382</v>
      </c>
    </row>
    <row r="323" spans="1:20" s="5" customFormat="1" ht="75">
      <c r="A323" s="74" t="str">
        <f>A$322</f>
        <v>Industry</v>
      </c>
      <c r="B323" s="74" t="str">
        <f t="shared" ref="B323:C338" si="86">B$322</f>
        <v>Industry Energy Efficiency Standards</v>
      </c>
      <c r="C323" s="74" t="str">
        <f t="shared" si="86"/>
        <v>Percentage Improvement in Eqpt Efficiency Standards above BAU</v>
      </c>
      <c r="D323" s="53" t="s">
        <v>142</v>
      </c>
      <c r="E323" s="53" t="s">
        <v>2671</v>
      </c>
      <c r="F323" s="9" t="s">
        <v>2684</v>
      </c>
      <c r="G323" s="53" t="s">
        <v>2679</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5">
      <c r="A324" s="74" t="str">
        <f t="shared" ref="A324:C339" si="90">A$322</f>
        <v>Industry</v>
      </c>
      <c r="B324" s="74" t="str">
        <f t="shared" si="86"/>
        <v>Industry Energy Efficiency Standards</v>
      </c>
      <c r="C324" s="74" t="str">
        <f t="shared" si="86"/>
        <v>Percentage Improvement in Eqpt Efficiency Standards above BAU</v>
      </c>
      <c r="D324" s="53" t="s">
        <v>142</v>
      </c>
      <c r="E324" s="53" t="s">
        <v>2672</v>
      </c>
      <c r="F324" s="9" t="s">
        <v>2684</v>
      </c>
      <c r="G324" s="53" t="s">
        <v>2680</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5">
      <c r="A325" s="74" t="str">
        <f t="shared" si="90"/>
        <v>Industry</v>
      </c>
      <c r="B325" s="74" t="str">
        <f t="shared" si="86"/>
        <v>Industry Energy Efficiency Standards</v>
      </c>
      <c r="C325" s="74" t="str">
        <f t="shared" si="86"/>
        <v>Percentage Improvement in Eqpt Efficiency Standards above BAU</v>
      </c>
      <c r="D325" s="53" t="s">
        <v>142</v>
      </c>
      <c r="E325" s="53" t="s">
        <v>2673</v>
      </c>
      <c r="F325" s="9" t="s">
        <v>2684</v>
      </c>
      <c r="G325" s="53" t="s">
        <v>2677</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5">
      <c r="A326" s="74" t="str">
        <f t="shared" si="90"/>
        <v>Industry</v>
      </c>
      <c r="B326" s="74" t="str">
        <f t="shared" si="86"/>
        <v>Industry Energy Efficiency Standards</v>
      </c>
      <c r="C326" s="74" t="str">
        <f t="shared" si="86"/>
        <v>Percentage Improvement in Eqpt Efficiency Standards above BAU</v>
      </c>
      <c r="D326" s="53" t="s">
        <v>142</v>
      </c>
      <c r="E326" s="53" t="s">
        <v>2674</v>
      </c>
      <c r="F326" s="9" t="s">
        <v>2684</v>
      </c>
      <c r="G326" s="53" t="s">
        <v>2678</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5">
      <c r="A327" s="74" t="str">
        <f t="shared" si="90"/>
        <v>Industry</v>
      </c>
      <c r="B327" s="74" t="str">
        <f t="shared" si="86"/>
        <v>Industry Energy Efficiency Standards</v>
      </c>
      <c r="C327" s="74" t="str">
        <f t="shared" si="86"/>
        <v>Percentage Improvement in Eqpt Efficiency Standards above BAU</v>
      </c>
      <c r="D327" s="53" t="s">
        <v>142</v>
      </c>
      <c r="E327" s="53" t="s">
        <v>2675</v>
      </c>
      <c r="F327" s="9" t="s">
        <v>2684</v>
      </c>
      <c r="G327" s="53" t="s">
        <v>2681</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5">
      <c r="A328" s="74" t="str">
        <f t="shared" si="90"/>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5">
      <c r="A329" s="74" t="str">
        <f t="shared" si="90"/>
        <v>Industry</v>
      </c>
      <c r="B329" s="74" t="str">
        <f t="shared" si="86"/>
        <v>Industry Energy Efficiency Standards</v>
      </c>
      <c r="C329" s="74" t="str">
        <f t="shared" si="86"/>
        <v>Percentage Improvement in Eqpt Efficiency Standards above BAU</v>
      </c>
      <c r="D329" s="53" t="s">
        <v>142</v>
      </c>
      <c r="E329" s="53" t="s">
        <v>3134</v>
      </c>
      <c r="F329" s="9" t="s">
        <v>2684</v>
      </c>
      <c r="G329" s="53" t="s">
        <v>3138</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5">
      <c r="A330" s="74" t="str">
        <f t="shared" si="90"/>
        <v>Industry</v>
      </c>
      <c r="B330" s="74" t="str">
        <f t="shared" si="86"/>
        <v>Industry Energy Efficiency Standards</v>
      </c>
      <c r="C330" s="74" t="str">
        <f t="shared" si="86"/>
        <v>Percentage Improvement in Eqpt Efficiency Standards above BAU</v>
      </c>
      <c r="D330" s="53" t="s">
        <v>142</v>
      </c>
      <c r="E330" s="53" t="s">
        <v>3135</v>
      </c>
      <c r="F330" s="9" t="s">
        <v>2684</v>
      </c>
      <c r="G330" s="53" t="s">
        <v>3139</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5">
      <c r="A331" s="74" t="str">
        <f t="shared" si="90"/>
        <v>Industry</v>
      </c>
      <c r="B331" s="74" t="str">
        <f t="shared" si="86"/>
        <v>Industry Energy Efficiency Standards</v>
      </c>
      <c r="C331" s="74" t="str">
        <f t="shared" si="86"/>
        <v>Percentage Improvement in Eqpt Efficiency Standards above BAU</v>
      </c>
      <c r="D331" s="53" t="s">
        <v>142</v>
      </c>
      <c r="E331" s="53" t="s">
        <v>3132</v>
      </c>
      <c r="F331" s="9" t="s">
        <v>2684</v>
      </c>
      <c r="G331" s="53" t="s">
        <v>3137</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5">
      <c r="A332" s="74" t="str">
        <f t="shared" si="90"/>
        <v>Industry</v>
      </c>
      <c r="B332" s="74" t="str">
        <f t="shared" si="86"/>
        <v>Industry Energy Efficiency Standards</v>
      </c>
      <c r="C332" s="74" t="str">
        <f t="shared" si="86"/>
        <v>Percentage Improvement in Eqpt Efficiency Standards above BAU</v>
      </c>
      <c r="D332" s="9" t="s">
        <v>143</v>
      </c>
      <c r="E332" s="53" t="s">
        <v>2670</v>
      </c>
      <c r="F332" s="9" t="s">
        <v>2685</v>
      </c>
      <c r="G332" s="53" t="s">
        <v>2676</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5">
      <c r="A333" s="74" t="str">
        <f t="shared" si="90"/>
        <v>Industry</v>
      </c>
      <c r="B333" s="74" t="str">
        <f t="shared" si="86"/>
        <v>Industry Energy Efficiency Standards</v>
      </c>
      <c r="C333" s="74" t="str">
        <f t="shared" si="86"/>
        <v>Percentage Improvement in Eqpt Efficiency Standards above BAU</v>
      </c>
      <c r="D333" s="9" t="s">
        <v>143</v>
      </c>
      <c r="E333" s="53" t="s">
        <v>2671</v>
      </c>
      <c r="F333" s="9" t="s">
        <v>2685</v>
      </c>
      <c r="G333" s="53" t="s">
        <v>2679</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5">
      <c r="A334" s="74" t="str">
        <f t="shared" si="90"/>
        <v>Industry</v>
      </c>
      <c r="B334" s="74" t="str">
        <f t="shared" si="86"/>
        <v>Industry Energy Efficiency Standards</v>
      </c>
      <c r="C334" s="74" t="str">
        <f t="shared" si="86"/>
        <v>Percentage Improvement in Eqpt Efficiency Standards above BAU</v>
      </c>
      <c r="D334" s="9" t="s">
        <v>143</v>
      </c>
      <c r="E334" s="53" t="s">
        <v>2672</v>
      </c>
      <c r="F334" s="9" t="s">
        <v>2685</v>
      </c>
      <c r="G334" s="53" t="s">
        <v>2680</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5">
      <c r="A335" s="74" t="str">
        <f t="shared" si="90"/>
        <v>Industry</v>
      </c>
      <c r="B335" s="74" t="str">
        <f t="shared" si="86"/>
        <v>Industry Energy Efficiency Standards</v>
      </c>
      <c r="C335" s="74" t="str">
        <f t="shared" si="86"/>
        <v>Percentage Improvement in Eqpt Efficiency Standards above BAU</v>
      </c>
      <c r="D335" s="9" t="s">
        <v>143</v>
      </c>
      <c r="E335" s="53" t="s">
        <v>2673</v>
      </c>
      <c r="F335" s="9" t="s">
        <v>2685</v>
      </c>
      <c r="G335" s="53" t="s">
        <v>2677</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5">
      <c r="A336" s="74" t="str">
        <f t="shared" si="90"/>
        <v>Industry</v>
      </c>
      <c r="B336" s="74" t="str">
        <f t="shared" si="86"/>
        <v>Industry Energy Efficiency Standards</v>
      </c>
      <c r="C336" s="74" t="str">
        <f t="shared" si="86"/>
        <v>Percentage Improvement in Eqpt Efficiency Standards above BAU</v>
      </c>
      <c r="D336" s="9" t="s">
        <v>143</v>
      </c>
      <c r="E336" s="53" t="s">
        <v>2674</v>
      </c>
      <c r="F336" s="9" t="s">
        <v>2685</v>
      </c>
      <c r="G336" s="53" t="s">
        <v>2678</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5">
      <c r="A337" s="74" t="str">
        <f t="shared" si="90"/>
        <v>Industry</v>
      </c>
      <c r="B337" s="74" t="str">
        <f t="shared" si="86"/>
        <v>Industry Energy Efficiency Standards</v>
      </c>
      <c r="C337" s="74" t="str">
        <f t="shared" si="86"/>
        <v>Percentage Improvement in Eqpt Efficiency Standards above BAU</v>
      </c>
      <c r="D337" s="9" t="s">
        <v>143</v>
      </c>
      <c r="E337" s="53" t="s">
        <v>2675</v>
      </c>
      <c r="F337" s="9" t="s">
        <v>2685</v>
      </c>
      <c r="G337" s="53" t="s">
        <v>2681</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5">
      <c r="A338" s="74" t="str">
        <f t="shared" si="90"/>
        <v>Industry</v>
      </c>
      <c r="B338" s="74" t="str">
        <f t="shared" si="86"/>
        <v>Industry Energy Efficiency Standards</v>
      </c>
      <c r="C338" s="74" t="str">
        <f t="shared" si="86"/>
        <v>Percentage Improvement in Eqpt Efficiency Standards above BAU</v>
      </c>
      <c r="D338" s="9" t="s">
        <v>143</v>
      </c>
      <c r="E338" s="53" t="s">
        <v>3133</v>
      </c>
      <c r="F338" s="9" t="s">
        <v>2685</v>
      </c>
      <c r="G338" s="53" t="s">
        <v>3136</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5">
      <c r="A339" s="74" t="str">
        <f t="shared" si="90"/>
        <v>Industry</v>
      </c>
      <c r="B339" s="74" t="str">
        <f t="shared" si="90"/>
        <v>Industry Energy Efficiency Standards</v>
      </c>
      <c r="C339" s="74" t="str">
        <f t="shared" si="90"/>
        <v>Percentage Improvement in Eqpt Efficiency Standards above BAU</v>
      </c>
      <c r="D339" s="9" t="s">
        <v>143</v>
      </c>
      <c r="E339" s="53" t="s">
        <v>3134</v>
      </c>
      <c r="F339" s="9" t="s">
        <v>2685</v>
      </c>
      <c r="G339" s="53" t="s">
        <v>3138</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5">
      <c r="A340" s="74" t="str">
        <f t="shared" ref="A340:C401" si="92">A$322</f>
        <v>Industry</v>
      </c>
      <c r="B340" s="74" t="str">
        <f t="shared" si="92"/>
        <v>Industry Energy Efficiency Standards</v>
      </c>
      <c r="C340" s="74" t="str">
        <f t="shared" si="92"/>
        <v>Percentage Improvement in Eqpt Efficiency Standards above BAU</v>
      </c>
      <c r="D340" s="9" t="s">
        <v>143</v>
      </c>
      <c r="E340" s="53" t="s">
        <v>3135</v>
      </c>
      <c r="F340" s="9" t="s">
        <v>2685</v>
      </c>
      <c r="G340" s="53" t="s">
        <v>3139</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5">
      <c r="A341" s="74" t="str">
        <f t="shared" si="92"/>
        <v>Industry</v>
      </c>
      <c r="B341" s="74" t="str">
        <f t="shared" si="92"/>
        <v>Industry Energy Efficiency Standards</v>
      </c>
      <c r="C341" s="74" t="str">
        <f t="shared" si="92"/>
        <v>Percentage Improvement in Eqpt Efficiency Standards above BAU</v>
      </c>
      <c r="D341" s="9" t="s">
        <v>143</v>
      </c>
      <c r="E341" s="53" t="s">
        <v>3132</v>
      </c>
      <c r="F341" s="9" t="s">
        <v>2685</v>
      </c>
      <c r="G341" s="53" t="s">
        <v>3137</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5">
      <c r="A342" s="74" t="str">
        <f t="shared" si="92"/>
        <v>Industry</v>
      </c>
      <c r="B342" s="74" t="str">
        <f t="shared" si="92"/>
        <v>Industry Energy Efficiency Standards</v>
      </c>
      <c r="C342" s="74" t="str">
        <f t="shared" si="92"/>
        <v>Percentage Improvement in Eqpt Efficiency Standards above BAU</v>
      </c>
      <c r="D342" s="9" t="s">
        <v>144</v>
      </c>
      <c r="E342" s="53" t="s">
        <v>2670</v>
      </c>
      <c r="F342" s="9" t="s">
        <v>2686</v>
      </c>
      <c r="G342" s="53" t="s">
        <v>2676</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5">
      <c r="A343" s="74" t="str">
        <f t="shared" si="92"/>
        <v>Industry</v>
      </c>
      <c r="B343" s="74" t="str">
        <f t="shared" si="92"/>
        <v>Industry Energy Efficiency Standards</v>
      </c>
      <c r="C343" s="74" t="str">
        <f t="shared" si="92"/>
        <v>Percentage Improvement in Eqpt Efficiency Standards above BAU</v>
      </c>
      <c r="D343" s="9" t="s">
        <v>144</v>
      </c>
      <c r="E343" s="53" t="s">
        <v>2671</v>
      </c>
      <c r="F343" s="9" t="s">
        <v>2686</v>
      </c>
      <c r="G343" s="53" t="s">
        <v>2679</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5">
      <c r="A344" s="74" t="str">
        <f t="shared" si="92"/>
        <v>Industry</v>
      </c>
      <c r="B344" s="74" t="str">
        <f t="shared" si="92"/>
        <v>Industry Energy Efficiency Standards</v>
      </c>
      <c r="C344" s="74" t="str">
        <f t="shared" si="92"/>
        <v>Percentage Improvement in Eqpt Efficiency Standards above BAU</v>
      </c>
      <c r="D344" s="9" t="s">
        <v>144</v>
      </c>
      <c r="E344" s="53" t="s">
        <v>2672</v>
      </c>
      <c r="F344" s="9" t="s">
        <v>2686</v>
      </c>
      <c r="G344" s="53" t="s">
        <v>2680</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5">
      <c r="A345" s="74" t="str">
        <f t="shared" si="92"/>
        <v>Industry</v>
      </c>
      <c r="B345" s="74" t="str">
        <f t="shared" si="92"/>
        <v>Industry Energy Efficiency Standards</v>
      </c>
      <c r="C345" s="74" t="str">
        <f t="shared" si="92"/>
        <v>Percentage Improvement in Eqpt Efficiency Standards above BAU</v>
      </c>
      <c r="D345" s="9" t="s">
        <v>144</v>
      </c>
      <c r="E345" s="53" t="s">
        <v>2673</v>
      </c>
      <c r="F345" s="9" t="s">
        <v>2686</v>
      </c>
      <c r="G345" s="53" t="s">
        <v>2677</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5">
      <c r="A346" s="74" t="str">
        <f t="shared" si="92"/>
        <v>Industry</v>
      </c>
      <c r="B346" s="74" t="str">
        <f t="shared" si="92"/>
        <v>Industry Energy Efficiency Standards</v>
      </c>
      <c r="C346" s="74" t="str">
        <f t="shared" si="92"/>
        <v>Percentage Improvement in Eqpt Efficiency Standards above BAU</v>
      </c>
      <c r="D346" s="9" t="s">
        <v>144</v>
      </c>
      <c r="E346" s="53" t="s">
        <v>2674</v>
      </c>
      <c r="F346" s="9" t="s">
        <v>2686</v>
      </c>
      <c r="G346" s="53" t="s">
        <v>2678</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5">
      <c r="A347" s="74" t="str">
        <f t="shared" si="92"/>
        <v>Industry</v>
      </c>
      <c r="B347" s="74" t="str">
        <f t="shared" si="92"/>
        <v>Industry Energy Efficiency Standards</v>
      </c>
      <c r="C347" s="74" t="str">
        <f t="shared" si="92"/>
        <v>Percentage Improvement in Eqpt Efficiency Standards above BAU</v>
      </c>
      <c r="D347" s="9" t="s">
        <v>144</v>
      </c>
      <c r="E347" s="53" t="s">
        <v>2675</v>
      </c>
      <c r="F347" s="9" t="s">
        <v>2686</v>
      </c>
      <c r="G347" s="53" t="s">
        <v>2681</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5">
      <c r="A348" s="74" t="str">
        <f t="shared" si="92"/>
        <v>Industry</v>
      </c>
      <c r="B348" s="74" t="str">
        <f t="shared" si="92"/>
        <v>Industry Energy Efficiency Standards</v>
      </c>
      <c r="C348" s="74" t="str">
        <f t="shared" si="92"/>
        <v>Percentage Improvement in Eqpt Efficiency Standards above BAU</v>
      </c>
      <c r="D348" s="9" t="s">
        <v>144</v>
      </c>
      <c r="E348" s="53" t="s">
        <v>3133</v>
      </c>
      <c r="F348" s="9" t="s">
        <v>2686</v>
      </c>
      <c r="G348" s="53" t="s">
        <v>3136</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5">
      <c r="A349" s="74" t="str">
        <f t="shared" si="92"/>
        <v>Industry</v>
      </c>
      <c r="B349" s="74" t="str">
        <f t="shared" si="92"/>
        <v>Industry Energy Efficiency Standards</v>
      </c>
      <c r="C349" s="74" t="str">
        <f t="shared" si="92"/>
        <v>Percentage Improvement in Eqpt Efficiency Standards above BAU</v>
      </c>
      <c r="D349" s="9" t="s">
        <v>144</v>
      </c>
      <c r="E349" s="53" t="s">
        <v>3134</v>
      </c>
      <c r="F349" s="9" t="s">
        <v>2686</v>
      </c>
      <c r="G349" s="53" t="s">
        <v>3138</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5">
      <c r="A350" s="74" t="str">
        <f t="shared" si="92"/>
        <v>Industry</v>
      </c>
      <c r="B350" s="74" t="str">
        <f t="shared" si="92"/>
        <v>Industry Energy Efficiency Standards</v>
      </c>
      <c r="C350" s="74" t="str">
        <f t="shared" si="92"/>
        <v>Percentage Improvement in Eqpt Efficiency Standards above BAU</v>
      </c>
      <c r="D350" s="9" t="s">
        <v>144</v>
      </c>
      <c r="E350" s="53" t="s">
        <v>3135</v>
      </c>
      <c r="F350" s="9" t="s">
        <v>2686</v>
      </c>
      <c r="G350" s="53" t="s">
        <v>3139</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5">
      <c r="A351" s="74" t="str">
        <f t="shared" si="92"/>
        <v>Industry</v>
      </c>
      <c r="B351" s="74" t="str">
        <f t="shared" si="92"/>
        <v>Industry Energy Efficiency Standards</v>
      </c>
      <c r="C351" s="74" t="str">
        <f t="shared" si="92"/>
        <v>Percentage Improvement in Eqpt Efficiency Standards above BAU</v>
      </c>
      <c r="D351" s="9" t="s">
        <v>144</v>
      </c>
      <c r="E351" s="53" t="s">
        <v>3132</v>
      </c>
      <c r="F351" s="9" t="s">
        <v>2686</v>
      </c>
      <c r="G351" s="53" t="s">
        <v>3137</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5">
      <c r="A352" s="74" t="str">
        <f t="shared" si="92"/>
        <v>Industry</v>
      </c>
      <c r="B352" s="74" t="str">
        <f t="shared" si="92"/>
        <v>Industry Energy Efficiency Standards</v>
      </c>
      <c r="C352" s="74" t="str">
        <f t="shared" si="92"/>
        <v>Percentage Improvement in Eqpt Efficiency Standards above BAU</v>
      </c>
      <c r="D352" s="9" t="s">
        <v>145</v>
      </c>
      <c r="E352" s="53" t="s">
        <v>2670</v>
      </c>
      <c r="F352" s="9" t="s">
        <v>2687</v>
      </c>
      <c r="G352" s="53" t="s">
        <v>2676</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5">
      <c r="A353" s="74" t="str">
        <f t="shared" si="92"/>
        <v>Industry</v>
      </c>
      <c r="B353" s="74" t="str">
        <f t="shared" si="92"/>
        <v>Industry Energy Efficiency Standards</v>
      </c>
      <c r="C353" s="74" t="str">
        <f t="shared" si="92"/>
        <v>Percentage Improvement in Eqpt Efficiency Standards above BAU</v>
      </c>
      <c r="D353" s="9" t="s">
        <v>145</v>
      </c>
      <c r="E353" s="53" t="s">
        <v>2671</v>
      </c>
      <c r="F353" s="9" t="s">
        <v>2687</v>
      </c>
      <c r="G353" s="53" t="s">
        <v>2679</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5">
      <c r="A354" s="74" t="str">
        <f t="shared" si="92"/>
        <v>Industry</v>
      </c>
      <c r="B354" s="74" t="str">
        <f t="shared" si="92"/>
        <v>Industry Energy Efficiency Standards</v>
      </c>
      <c r="C354" s="74" t="str">
        <f t="shared" si="92"/>
        <v>Percentage Improvement in Eqpt Efficiency Standards above BAU</v>
      </c>
      <c r="D354" s="9" t="s">
        <v>145</v>
      </c>
      <c r="E354" s="53" t="s">
        <v>2672</v>
      </c>
      <c r="F354" s="9" t="s">
        <v>2687</v>
      </c>
      <c r="G354" s="53" t="s">
        <v>2680</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5">
      <c r="A355" s="74" t="str">
        <f t="shared" si="92"/>
        <v>Industry</v>
      </c>
      <c r="B355" s="74" t="str">
        <f t="shared" si="92"/>
        <v>Industry Energy Efficiency Standards</v>
      </c>
      <c r="C355" s="74" t="str">
        <f t="shared" si="92"/>
        <v>Percentage Improvement in Eqpt Efficiency Standards above BAU</v>
      </c>
      <c r="D355" s="9" t="s">
        <v>145</v>
      </c>
      <c r="E355" s="53" t="s">
        <v>2673</v>
      </c>
      <c r="F355" s="9" t="s">
        <v>2687</v>
      </c>
      <c r="G355" s="53" t="s">
        <v>2677</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5">
      <c r="A356" s="74" t="str">
        <f t="shared" si="92"/>
        <v>Industry</v>
      </c>
      <c r="B356" s="74" t="str">
        <f t="shared" si="92"/>
        <v>Industry Energy Efficiency Standards</v>
      </c>
      <c r="C356" s="74" t="str">
        <f t="shared" si="92"/>
        <v>Percentage Improvement in Eqpt Efficiency Standards above BAU</v>
      </c>
      <c r="D356" s="9" t="s">
        <v>145</v>
      </c>
      <c r="E356" s="53" t="s">
        <v>2674</v>
      </c>
      <c r="F356" s="9" t="s">
        <v>2687</v>
      </c>
      <c r="G356" s="53" t="s">
        <v>2678</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5">
      <c r="A357" s="74" t="str">
        <f t="shared" si="92"/>
        <v>Industry</v>
      </c>
      <c r="B357" s="74" t="str">
        <f t="shared" si="92"/>
        <v>Industry Energy Efficiency Standards</v>
      </c>
      <c r="C357" s="74" t="str">
        <f t="shared" si="92"/>
        <v>Percentage Improvement in Eqpt Efficiency Standards above BAU</v>
      </c>
      <c r="D357" s="9" t="s">
        <v>145</v>
      </c>
      <c r="E357" s="53" t="s">
        <v>2675</v>
      </c>
      <c r="F357" s="9" t="s">
        <v>2687</v>
      </c>
      <c r="G357" s="53" t="s">
        <v>2681</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5">
      <c r="A358" s="74" t="str">
        <f t="shared" si="92"/>
        <v>Industry</v>
      </c>
      <c r="B358" s="74" t="str">
        <f t="shared" si="92"/>
        <v>Industry Energy Efficiency Standards</v>
      </c>
      <c r="C358" s="74" t="str">
        <f t="shared" si="92"/>
        <v>Percentage Improvement in Eqpt Efficiency Standards above BAU</v>
      </c>
      <c r="D358" s="9" t="s">
        <v>145</v>
      </c>
      <c r="E358" s="53" t="s">
        <v>3133</v>
      </c>
      <c r="F358" s="9" t="s">
        <v>2687</v>
      </c>
      <c r="G358" s="53" t="s">
        <v>3136</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5">
      <c r="A359" s="74" t="str">
        <f t="shared" si="92"/>
        <v>Industry</v>
      </c>
      <c r="B359" s="74" t="str">
        <f t="shared" si="92"/>
        <v>Industry Energy Efficiency Standards</v>
      </c>
      <c r="C359" s="74" t="str">
        <f t="shared" si="92"/>
        <v>Percentage Improvement in Eqpt Efficiency Standards above BAU</v>
      </c>
      <c r="D359" s="9" t="s">
        <v>145</v>
      </c>
      <c r="E359" s="53" t="s">
        <v>3134</v>
      </c>
      <c r="F359" s="9" t="s">
        <v>2687</v>
      </c>
      <c r="G359" s="53" t="s">
        <v>3138</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5">
      <c r="A360" s="74" t="str">
        <f t="shared" si="92"/>
        <v>Industry</v>
      </c>
      <c r="B360" s="74" t="str">
        <f t="shared" si="92"/>
        <v>Industry Energy Efficiency Standards</v>
      </c>
      <c r="C360" s="74" t="str">
        <f t="shared" si="92"/>
        <v>Percentage Improvement in Eqpt Efficiency Standards above BAU</v>
      </c>
      <c r="D360" s="9" t="s">
        <v>145</v>
      </c>
      <c r="E360" s="53" t="s">
        <v>3135</v>
      </c>
      <c r="F360" s="9" t="s">
        <v>2687</v>
      </c>
      <c r="G360" s="53" t="s">
        <v>3139</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5">
      <c r="A361" s="74" t="str">
        <f t="shared" si="92"/>
        <v>Industry</v>
      </c>
      <c r="B361" s="74" t="str">
        <f t="shared" si="92"/>
        <v>Industry Energy Efficiency Standards</v>
      </c>
      <c r="C361" s="74" t="str">
        <f t="shared" si="92"/>
        <v>Percentage Improvement in Eqpt Efficiency Standards above BAU</v>
      </c>
      <c r="D361" s="9" t="s">
        <v>145</v>
      </c>
      <c r="E361" s="53" t="s">
        <v>3132</v>
      </c>
      <c r="F361" s="9" t="s">
        <v>2687</v>
      </c>
      <c r="G361" s="53" t="s">
        <v>3137</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5">
      <c r="A362" s="74" t="str">
        <f t="shared" si="92"/>
        <v>Industry</v>
      </c>
      <c r="B362" s="74" t="str">
        <f t="shared" si="92"/>
        <v>Industry Energy Efficiency Standards</v>
      </c>
      <c r="C362" s="74" t="str">
        <f t="shared" si="92"/>
        <v>Percentage Improvement in Eqpt Efficiency Standards above BAU</v>
      </c>
      <c r="D362" s="9" t="s">
        <v>2759</v>
      </c>
      <c r="E362" s="53" t="s">
        <v>2670</v>
      </c>
      <c r="F362" s="53" t="s">
        <v>3216</v>
      </c>
      <c r="G362" s="53" t="s">
        <v>2676</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5">
      <c r="A363" s="74" t="str">
        <f t="shared" si="92"/>
        <v>Industry</v>
      </c>
      <c r="B363" s="74" t="str">
        <f t="shared" si="92"/>
        <v>Industry Energy Efficiency Standards</v>
      </c>
      <c r="C363" s="74" t="str">
        <f t="shared" si="92"/>
        <v>Percentage Improvement in Eqpt Efficiency Standards above BAU</v>
      </c>
      <c r="D363" s="9" t="s">
        <v>2759</v>
      </c>
      <c r="E363" s="53" t="s">
        <v>2671</v>
      </c>
      <c r="F363" s="53" t="s">
        <v>3216</v>
      </c>
      <c r="G363" s="53" t="s">
        <v>2679</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5">
      <c r="A364" s="74" t="str">
        <f t="shared" si="92"/>
        <v>Industry</v>
      </c>
      <c r="B364" s="74" t="str">
        <f t="shared" si="92"/>
        <v>Industry Energy Efficiency Standards</v>
      </c>
      <c r="C364" s="74" t="str">
        <f t="shared" si="92"/>
        <v>Percentage Improvement in Eqpt Efficiency Standards above BAU</v>
      </c>
      <c r="D364" s="9" t="s">
        <v>2759</v>
      </c>
      <c r="E364" s="53" t="s">
        <v>2672</v>
      </c>
      <c r="F364" s="53" t="s">
        <v>3216</v>
      </c>
      <c r="G364" s="53" t="s">
        <v>2680</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5">
      <c r="A365" s="74" t="str">
        <f t="shared" si="92"/>
        <v>Industry</v>
      </c>
      <c r="B365" s="74" t="str">
        <f t="shared" si="92"/>
        <v>Industry Energy Efficiency Standards</v>
      </c>
      <c r="C365" s="74" t="str">
        <f t="shared" si="92"/>
        <v>Percentage Improvement in Eqpt Efficiency Standards above BAU</v>
      </c>
      <c r="D365" s="9" t="s">
        <v>2759</v>
      </c>
      <c r="E365" s="53" t="s">
        <v>2673</v>
      </c>
      <c r="F365" s="53" t="s">
        <v>3216</v>
      </c>
      <c r="G365" s="53" t="s">
        <v>2677</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5">
      <c r="A366" s="74" t="str">
        <f t="shared" si="92"/>
        <v>Industry</v>
      </c>
      <c r="B366" s="74" t="str">
        <f t="shared" si="92"/>
        <v>Industry Energy Efficiency Standards</v>
      </c>
      <c r="C366" s="74" t="str">
        <f t="shared" si="92"/>
        <v>Percentage Improvement in Eqpt Efficiency Standards above BAU</v>
      </c>
      <c r="D366" s="9" t="s">
        <v>2759</v>
      </c>
      <c r="E366" s="53" t="s">
        <v>2674</v>
      </c>
      <c r="F366" s="53" t="s">
        <v>3216</v>
      </c>
      <c r="G366" s="53" t="s">
        <v>2678</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5">
      <c r="A367" s="74" t="str">
        <f t="shared" si="92"/>
        <v>Industry</v>
      </c>
      <c r="B367" s="74" t="str">
        <f t="shared" si="92"/>
        <v>Industry Energy Efficiency Standards</v>
      </c>
      <c r="C367" s="74" t="str">
        <f t="shared" si="92"/>
        <v>Percentage Improvement in Eqpt Efficiency Standards above BAU</v>
      </c>
      <c r="D367" s="9" t="s">
        <v>2759</v>
      </c>
      <c r="E367" s="53" t="s">
        <v>2675</v>
      </c>
      <c r="F367" s="53" t="s">
        <v>3216</v>
      </c>
      <c r="G367" s="53" t="s">
        <v>2681</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5">
      <c r="A368" s="74" t="str">
        <f t="shared" si="92"/>
        <v>Industry</v>
      </c>
      <c r="B368" s="74" t="str">
        <f t="shared" si="92"/>
        <v>Industry Energy Efficiency Standards</v>
      </c>
      <c r="C368" s="74" t="str">
        <f t="shared" si="92"/>
        <v>Percentage Improvement in Eqpt Efficiency Standards above BAU</v>
      </c>
      <c r="D368" s="9" t="s">
        <v>2759</v>
      </c>
      <c r="E368" s="53" t="s">
        <v>3133</v>
      </c>
      <c r="F368" s="53" t="s">
        <v>3216</v>
      </c>
      <c r="G368" s="53" t="s">
        <v>3136</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5">
      <c r="A369" s="74" t="str">
        <f t="shared" si="92"/>
        <v>Industry</v>
      </c>
      <c r="B369" s="74" t="str">
        <f t="shared" si="92"/>
        <v>Industry Energy Efficiency Standards</v>
      </c>
      <c r="C369" s="74" t="str">
        <f t="shared" si="92"/>
        <v>Percentage Improvement in Eqpt Efficiency Standards above BAU</v>
      </c>
      <c r="D369" s="9" t="s">
        <v>2759</v>
      </c>
      <c r="E369" s="53" t="s">
        <v>3134</v>
      </c>
      <c r="F369" s="53" t="s">
        <v>3216</v>
      </c>
      <c r="G369" s="53" t="s">
        <v>3138</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5">
      <c r="A370" s="74" t="str">
        <f t="shared" si="92"/>
        <v>Industry</v>
      </c>
      <c r="B370" s="74" t="str">
        <f t="shared" si="92"/>
        <v>Industry Energy Efficiency Standards</v>
      </c>
      <c r="C370" s="74" t="str">
        <f t="shared" si="92"/>
        <v>Percentage Improvement in Eqpt Efficiency Standards above BAU</v>
      </c>
      <c r="D370" s="9" t="s">
        <v>2759</v>
      </c>
      <c r="E370" s="53" t="s">
        <v>3135</v>
      </c>
      <c r="F370" s="53" t="s">
        <v>3216</v>
      </c>
      <c r="G370" s="53" t="s">
        <v>3139</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5">
      <c r="A371" s="74" t="str">
        <f t="shared" si="92"/>
        <v>Industry</v>
      </c>
      <c r="B371" s="74" t="str">
        <f t="shared" si="92"/>
        <v>Industry Energy Efficiency Standards</v>
      </c>
      <c r="C371" s="74" t="str">
        <f t="shared" si="92"/>
        <v>Percentage Improvement in Eqpt Efficiency Standards above BAU</v>
      </c>
      <c r="D371" s="9" t="s">
        <v>2759</v>
      </c>
      <c r="E371" s="53" t="s">
        <v>3132</v>
      </c>
      <c r="F371" s="53" t="s">
        <v>3216</v>
      </c>
      <c r="G371" s="53" t="s">
        <v>3137</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5">
      <c r="A372" s="74" t="str">
        <f t="shared" si="92"/>
        <v>Industry</v>
      </c>
      <c r="B372" s="74" t="str">
        <f t="shared" si="92"/>
        <v>Industry Energy Efficiency Standards</v>
      </c>
      <c r="C372" s="74" t="str">
        <f t="shared" si="92"/>
        <v>Percentage Improvement in Eqpt Efficiency Standards above BAU</v>
      </c>
      <c r="D372" s="9" t="s">
        <v>146</v>
      </c>
      <c r="E372" s="53" t="s">
        <v>2670</v>
      </c>
      <c r="F372" s="9" t="s">
        <v>2758</v>
      </c>
      <c r="G372" s="53" t="s">
        <v>2676</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5">
      <c r="A373" s="74" t="str">
        <f t="shared" si="92"/>
        <v>Industry</v>
      </c>
      <c r="B373" s="74" t="str">
        <f t="shared" si="92"/>
        <v>Industry Energy Efficiency Standards</v>
      </c>
      <c r="C373" s="74" t="str">
        <f t="shared" si="92"/>
        <v>Percentage Improvement in Eqpt Efficiency Standards above BAU</v>
      </c>
      <c r="D373" s="9" t="s">
        <v>146</v>
      </c>
      <c r="E373" s="53" t="s">
        <v>2671</v>
      </c>
      <c r="F373" s="9" t="s">
        <v>2758</v>
      </c>
      <c r="G373" s="53" t="s">
        <v>2679</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5">
      <c r="A374" s="74" t="str">
        <f t="shared" si="92"/>
        <v>Industry</v>
      </c>
      <c r="B374" s="74" t="str">
        <f t="shared" si="92"/>
        <v>Industry Energy Efficiency Standards</v>
      </c>
      <c r="C374" s="74" t="str">
        <f t="shared" si="92"/>
        <v>Percentage Improvement in Eqpt Efficiency Standards above BAU</v>
      </c>
      <c r="D374" s="9" t="s">
        <v>146</v>
      </c>
      <c r="E374" s="53" t="s">
        <v>2672</v>
      </c>
      <c r="F374" s="9" t="s">
        <v>2758</v>
      </c>
      <c r="G374" s="53" t="s">
        <v>2680</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5">
      <c r="A375" s="74" t="str">
        <f t="shared" si="92"/>
        <v>Industry</v>
      </c>
      <c r="B375" s="74" t="str">
        <f t="shared" si="92"/>
        <v>Industry Energy Efficiency Standards</v>
      </c>
      <c r="C375" s="74" t="str">
        <f t="shared" si="92"/>
        <v>Percentage Improvement in Eqpt Efficiency Standards above BAU</v>
      </c>
      <c r="D375" s="9" t="s">
        <v>146</v>
      </c>
      <c r="E375" s="53" t="s">
        <v>2673</v>
      </c>
      <c r="F375" s="9" t="s">
        <v>2758</v>
      </c>
      <c r="G375" s="53" t="s">
        <v>2677</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5">
      <c r="A376" s="74" t="str">
        <f t="shared" si="92"/>
        <v>Industry</v>
      </c>
      <c r="B376" s="74" t="str">
        <f t="shared" si="92"/>
        <v>Industry Energy Efficiency Standards</v>
      </c>
      <c r="C376" s="74" t="str">
        <f t="shared" si="92"/>
        <v>Percentage Improvement in Eqpt Efficiency Standards above BAU</v>
      </c>
      <c r="D376" s="9" t="s">
        <v>146</v>
      </c>
      <c r="E376" s="53" t="s">
        <v>2674</v>
      </c>
      <c r="F376" s="9" t="s">
        <v>2758</v>
      </c>
      <c r="G376" s="53" t="s">
        <v>2678</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5">
      <c r="A377" s="74" t="str">
        <f t="shared" si="92"/>
        <v>Industry</v>
      </c>
      <c r="B377" s="74" t="str">
        <f t="shared" si="92"/>
        <v>Industry Energy Efficiency Standards</v>
      </c>
      <c r="C377" s="74" t="str">
        <f t="shared" si="92"/>
        <v>Percentage Improvement in Eqpt Efficiency Standards above BAU</v>
      </c>
      <c r="D377" s="9" t="s">
        <v>146</v>
      </c>
      <c r="E377" s="53" t="s">
        <v>2675</v>
      </c>
      <c r="F377" s="9" t="s">
        <v>2758</v>
      </c>
      <c r="G377" s="53" t="s">
        <v>2681</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5">
      <c r="A378" s="74" t="str">
        <f t="shared" si="92"/>
        <v>Industry</v>
      </c>
      <c r="B378" s="74" t="str">
        <f t="shared" si="92"/>
        <v>Industry Energy Efficiency Standards</v>
      </c>
      <c r="C378" s="74" t="str">
        <f t="shared" si="92"/>
        <v>Percentage Improvement in Eqpt Efficiency Standards above BAU</v>
      </c>
      <c r="D378" s="9" t="s">
        <v>146</v>
      </c>
      <c r="E378" s="53" t="s">
        <v>3133</v>
      </c>
      <c r="F378" s="9" t="s">
        <v>2758</v>
      </c>
      <c r="G378" s="53" t="s">
        <v>3136</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5">
      <c r="A379" s="74" t="str">
        <f t="shared" si="92"/>
        <v>Industry</v>
      </c>
      <c r="B379" s="74" t="str">
        <f t="shared" si="92"/>
        <v>Industry Energy Efficiency Standards</v>
      </c>
      <c r="C379" s="74" t="str">
        <f t="shared" si="92"/>
        <v>Percentage Improvement in Eqpt Efficiency Standards above BAU</v>
      </c>
      <c r="D379" s="9" t="s">
        <v>146</v>
      </c>
      <c r="E379" s="53" t="s">
        <v>3134</v>
      </c>
      <c r="F379" s="9" t="s">
        <v>2758</v>
      </c>
      <c r="G379" s="53" t="s">
        <v>3138</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5">
      <c r="A380" s="74" t="str">
        <f t="shared" si="92"/>
        <v>Industry</v>
      </c>
      <c r="B380" s="74" t="str">
        <f t="shared" si="92"/>
        <v>Industry Energy Efficiency Standards</v>
      </c>
      <c r="C380" s="74" t="str">
        <f t="shared" si="92"/>
        <v>Percentage Improvement in Eqpt Efficiency Standards above BAU</v>
      </c>
      <c r="D380" s="9" t="s">
        <v>146</v>
      </c>
      <c r="E380" s="53" t="s">
        <v>3135</v>
      </c>
      <c r="F380" s="9" t="s">
        <v>2758</v>
      </c>
      <c r="G380" s="53" t="s">
        <v>3139</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5">
      <c r="A381" s="74" t="str">
        <f t="shared" si="92"/>
        <v>Industry</v>
      </c>
      <c r="B381" s="74" t="str">
        <f t="shared" si="92"/>
        <v>Industry Energy Efficiency Standards</v>
      </c>
      <c r="C381" s="74" t="str">
        <f t="shared" si="92"/>
        <v>Percentage Improvement in Eqpt Efficiency Standards above BAU</v>
      </c>
      <c r="D381" s="9" t="s">
        <v>146</v>
      </c>
      <c r="E381" s="53" t="s">
        <v>3132</v>
      </c>
      <c r="F381" s="9" t="s">
        <v>2758</v>
      </c>
      <c r="G381" s="53" t="s">
        <v>3137</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5">
      <c r="A382" s="74" t="str">
        <f t="shared" si="92"/>
        <v>Industry</v>
      </c>
      <c r="B382" s="74" t="str">
        <f t="shared" si="92"/>
        <v>Industry Energy Efficiency Standards</v>
      </c>
      <c r="C382" s="74" t="str">
        <f t="shared" si="92"/>
        <v>Percentage Improvement in Eqpt Efficiency Standards above BAU</v>
      </c>
      <c r="D382" s="9" t="s">
        <v>147</v>
      </c>
      <c r="E382" s="53" t="s">
        <v>2670</v>
      </c>
      <c r="F382" s="9" t="s">
        <v>149</v>
      </c>
      <c r="G382" s="53" t="s">
        <v>2676</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5">
      <c r="A383" s="74" t="str">
        <f t="shared" si="92"/>
        <v>Industry</v>
      </c>
      <c r="B383" s="74" t="str">
        <f t="shared" si="92"/>
        <v>Industry Energy Efficiency Standards</v>
      </c>
      <c r="C383" s="74" t="str">
        <f t="shared" si="92"/>
        <v>Percentage Improvement in Eqpt Efficiency Standards above BAU</v>
      </c>
      <c r="D383" s="9" t="s">
        <v>147</v>
      </c>
      <c r="E383" s="53" t="s">
        <v>2671</v>
      </c>
      <c r="F383" s="9" t="s">
        <v>149</v>
      </c>
      <c r="G383" s="53" t="s">
        <v>2679</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5">
      <c r="A384" s="74" t="str">
        <f t="shared" si="92"/>
        <v>Industry</v>
      </c>
      <c r="B384" s="74" t="str">
        <f t="shared" si="92"/>
        <v>Industry Energy Efficiency Standards</v>
      </c>
      <c r="C384" s="74" t="str">
        <f t="shared" si="92"/>
        <v>Percentage Improvement in Eqpt Efficiency Standards above BAU</v>
      </c>
      <c r="D384" s="9" t="s">
        <v>147</v>
      </c>
      <c r="E384" s="53" t="s">
        <v>2672</v>
      </c>
      <c r="F384" s="9" t="s">
        <v>149</v>
      </c>
      <c r="G384" s="53" t="s">
        <v>2680</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5">
      <c r="A385" s="74" t="str">
        <f t="shared" si="92"/>
        <v>Industry</v>
      </c>
      <c r="B385" s="74" t="str">
        <f t="shared" si="92"/>
        <v>Industry Energy Efficiency Standards</v>
      </c>
      <c r="C385" s="74" t="str">
        <f t="shared" si="92"/>
        <v>Percentage Improvement in Eqpt Efficiency Standards above BAU</v>
      </c>
      <c r="D385" s="9" t="s">
        <v>147</v>
      </c>
      <c r="E385" s="53" t="s">
        <v>2673</v>
      </c>
      <c r="F385" s="9" t="s">
        <v>149</v>
      </c>
      <c r="G385" s="53" t="s">
        <v>2677</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5">
      <c r="A386" s="74" t="str">
        <f t="shared" si="92"/>
        <v>Industry</v>
      </c>
      <c r="B386" s="74" t="str">
        <f t="shared" si="92"/>
        <v>Industry Energy Efficiency Standards</v>
      </c>
      <c r="C386" s="74" t="str">
        <f t="shared" si="92"/>
        <v>Percentage Improvement in Eqpt Efficiency Standards above BAU</v>
      </c>
      <c r="D386" s="9" t="s">
        <v>147</v>
      </c>
      <c r="E386" s="53" t="s">
        <v>2674</v>
      </c>
      <c r="F386" s="9" t="s">
        <v>149</v>
      </c>
      <c r="G386" s="53" t="s">
        <v>2678</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5">
      <c r="A387" s="74" t="str">
        <f t="shared" si="92"/>
        <v>Industry</v>
      </c>
      <c r="B387" s="74" t="str">
        <f t="shared" si="92"/>
        <v>Industry Energy Efficiency Standards</v>
      </c>
      <c r="C387" s="74" t="str">
        <f t="shared" si="92"/>
        <v>Percentage Improvement in Eqpt Efficiency Standards above BAU</v>
      </c>
      <c r="D387" s="9" t="s">
        <v>147</v>
      </c>
      <c r="E387" s="53" t="s">
        <v>2675</v>
      </c>
      <c r="F387" s="9" t="s">
        <v>149</v>
      </c>
      <c r="G387" s="53" t="s">
        <v>2681</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5">
      <c r="A388" s="74" t="str">
        <f t="shared" si="92"/>
        <v>Industry</v>
      </c>
      <c r="B388" s="74" t="str">
        <f t="shared" si="92"/>
        <v>Industry Energy Efficiency Standards</v>
      </c>
      <c r="C388" s="74" t="str">
        <f t="shared" si="92"/>
        <v>Percentage Improvement in Eqpt Efficiency Standards above BAU</v>
      </c>
      <c r="D388" s="9" t="s">
        <v>147</v>
      </c>
      <c r="E388" s="53" t="s">
        <v>3133</v>
      </c>
      <c r="F388" s="9" t="s">
        <v>149</v>
      </c>
      <c r="G388" s="53" t="s">
        <v>3136</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5">
      <c r="A389" s="74" t="str">
        <f t="shared" si="92"/>
        <v>Industry</v>
      </c>
      <c r="B389" s="74" t="str">
        <f t="shared" si="92"/>
        <v>Industry Energy Efficiency Standards</v>
      </c>
      <c r="C389" s="74" t="str">
        <f t="shared" si="92"/>
        <v>Percentage Improvement in Eqpt Efficiency Standards above BAU</v>
      </c>
      <c r="D389" s="9" t="s">
        <v>147</v>
      </c>
      <c r="E389" s="53" t="s">
        <v>3134</v>
      </c>
      <c r="F389" s="9" t="s">
        <v>149</v>
      </c>
      <c r="G389" s="53" t="s">
        <v>3138</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5">
      <c r="A390" s="74" t="str">
        <f t="shared" si="92"/>
        <v>Industry</v>
      </c>
      <c r="B390" s="74" t="str">
        <f t="shared" si="92"/>
        <v>Industry Energy Efficiency Standards</v>
      </c>
      <c r="C390" s="74" t="str">
        <f t="shared" si="92"/>
        <v>Percentage Improvement in Eqpt Efficiency Standards above BAU</v>
      </c>
      <c r="D390" s="9" t="s">
        <v>147</v>
      </c>
      <c r="E390" s="53" t="s">
        <v>3135</v>
      </c>
      <c r="F390" s="9" t="s">
        <v>149</v>
      </c>
      <c r="G390" s="53" t="s">
        <v>3139</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5">
      <c r="A391" s="74" t="str">
        <f t="shared" si="92"/>
        <v>Industry</v>
      </c>
      <c r="B391" s="74" t="str">
        <f t="shared" si="92"/>
        <v>Industry Energy Efficiency Standards</v>
      </c>
      <c r="C391" s="74" t="str">
        <f t="shared" si="92"/>
        <v>Percentage Improvement in Eqpt Efficiency Standards above BAU</v>
      </c>
      <c r="D391" s="9" t="s">
        <v>147</v>
      </c>
      <c r="E391" s="53" t="s">
        <v>3132</v>
      </c>
      <c r="F391" s="9" t="s">
        <v>149</v>
      </c>
      <c r="G391" s="53" t="s">
        <v>3137</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5">
      <c r="A392" s="74" t="str">
        <f t="shared" si="92"/>
        <v>Industry</v>
      </c>
      <c r="B392" s="74" t="str">
        <f t="shared" si="92"/>
        <v>Industry Energy Efficiency Standards</v>
      </c>
      <c r="C392" s="74" t="str">
        <f t="shared" si="92"/>
        <v>Percentage Improvement in Eqpt Efficiency Standards above BAU</v>
      </c>
      <c r="D392" s="9" t="s">
        <v>148</v>
      </c>
      <c r="E392" s="53" t="s">
        <v>2670</v>
      </c>
      <c r="F392" s="9" t="s">
        <v>150</v>
      </c>
      <c r="G392" s="53" t="s">
        <v>2676</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5">
      <c r="A393" s="74" t="str">
        <f t="shared" si="92"/>
        <v>Industry</v>
      </c>
      <c r="B393" s="74" t="str">
        <f t="shared" si="92"/>
        <v>Industry Energy Efficiency Standards</v>
      </c>
      <c r="C393" s="74" t="str">
        <f t="shared" si="92"/>
        <v>Percentage Improvement in Eqpt Efficiency Standards above BAU</v>
      </c>
      <c r="D393" s="9" t="s">
        <v>148</v>
      </c>
      <c r="E393" s="53" t="s">
        <v>2671</v>
      </c>
      <c r="F393" s="9" t="s">
        <v>150</v>
      </c>
      <c r="G393" s="53" t="s">
        <v>2679</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5">
      <c r="A394" s="74" t="str">
        <f t="shared" si="92"/>
        <v>Industry</v>
      </c>
      <c r="B394" s="74" t="str">
        <f t="shared" si="92"/>
        <v>Industry Energy Efficiency Standards</v>
      </c>
      <c r="C394" s="74" t="str">
        <f t="shared" si="92"/>
        <v>Percentage Improvement in Eqpt Efficiency Standards above BAU</v>
      </c>
      <c r="D394" s="9" t="s">
        <v>148</v>
      </c>
      <c r="E394" s="53" t="s">
        <v>2672</v>
      </c>
      <c r="F394" s="9" t="s">
        <v>150</v>
      </c>
      <c r="G394" s="53" t="s">
        <v>2680</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5">
      <c r="A395" s="74" t="str">
        <f t="shared" si="92"/>
        <v>Industry</v>
      </c>
      <c r="B395" s="74" t="str">
        <f t="shared" si="92"/>
        <v>Industry Energy Efficiency Standards</v>
      </c>
      <c r="C395" s="74" t="str">
        <f t="shared" si="92"/>
        <v>Percentage Improvement in Eqpt Efficiency Standards above BAU</v>
      </c>
      <c r="D395" s="9" t="s">
        <v>148</v>
      </c>
      <c r="E395" s="53" t="s">
        <v>2673</v>
      </c>
      <c r="F395" s="9" t="s">
        <v>150</v>
      </c>
      <c r="G395" s="53" t="s">
        <v>2677</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5">
      <c r="A396" s="74" t="str">
        <f t="shared" si="92"/>
        <v>Industry</v>
      </c>
      <c r="B396" s="74" t="str">
        <f t="shared" si="92"/>
        <v>Industry Energy Efficiency Standards</v>
      </c>
      <c r="C396" s="74" t="str">
        <f t="shared" si="92"/>
        <v>Percentage Improvement in Eqpt Efficiency Standards above BAU</v>
      </c>
      <c r="D396" s="9" t="s">
        <v>148</v>
      </c>
      <c r="E396" s="53" t="s">
        <v>2674</v>
      </c>
      <c r="F396" s="9" t="s">
        <v>150</v>
      </c>
      <c r="G396" s="53" t="s">
        <v>2678</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5">
      <c r="A397" s="74" t="str">
        <f t="shared" si="92"/>
        <v>Industry</v>
      </c>
      <c r="B397" s="74" t="str">
        <f t="shared" si="92"/>
        <v>Industry Energy Efficiency Standards</v>
      </c>
      <c r="C397" s="74" t="str">
        <f t="shared" si="92"/>
        <v>Percentage Improvement in Eqpt Efficiency Standards above BAU</v>
      </c>
      <c r="D397" s="9" t="s">
        <v>148</v>
      </c>
      <c r="E397" s="53" t="s">
        <v>2675</v>
      </c>
      <c r="F397" s="9" t="s">
        <v>150</v>
      </c>
      <c r="G397" s="53" t="s">
        <v>2681</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5">
      <c r="A398" s="74" t="str">
        <f t="shared" si="92"/>
        <v>Industry</v>
      </c>
      <c r="B398" s="74" t="str">
        <f t="shared" si="92"/>
        <v>Industry Energy Efficiency Standards</v>
      </c>
      <c r="C398" s="74" t="str">
        <f t="shared" si="92"/>
        <v>Percentage Improvement in Eqpt Efficiency Standards above BAU</v>
      </c>
      <c r="D398" s="9" t="s">
        <v>148</v>
      </c>
      <c r="E398" s="53" t="s">
        <v>3133</v>
      </c>
      <c r="F398" s="9" t="s">
        <v>150</v>
      </c>
      <c r="G398" s="53" t="s">
        <v>3136</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5">
      <c r="A399" s="74" t="str">
        <f t="shared" si="92"/>
        <v>Industry</v>
      </c>
      <c r="B399" s="74" t="str">
        <f t="shared" si="92"/>
        <v>Industry Energy Efficiency Standards</v>
      </c>
      <c r="C399" s="74" t="str">
        <f t="shared" si="92"/>
        <v>Percentage Improvement in Eqpt Efficiency Standards above BAU</v>
      </c>
      <c r="D399" s="9" t="s">
        <v>148</v>
      </c>
      <c r="E399" s="53" t="s">
        <v>3134</v>
      </c>
      <c r="F399" s="9" t="s">
        <v>150</v>
      </c>
      <c r="G399" s="53" t="s">
        <v>3138</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5">
      <c r="A400" s="74" t="str">
        <f t="shared" si="92"/>
        <v>Industry</v>
      </c>
      <c r="B400" s="74" t="str">
        <f t="shared" si="92"/>
        <v>Industry Energy Efficiency Standards</v>
      </c>
      <c r="C400" s="74" t="str">
        <f t="shared" si="92"/>
        <v>Percentage Improvement in Eqpt Efficiency Standards above BAU</v>
      </c>
      <c r="D400" s="9" t="s">
        <v>148</v>
      </c>
      <c r="E400" s="53" t="s">
        <v>3135</v>
      </c>
      <c r="F400" s="9" t="s">
        <v>150</v>
      </c>
      <c r="G400" s="53" t="s">
        <v>3139</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5">
      <c r="A401" s="74" t="str">
        <f t="shared" si="92"/>
        <v>Industry</v>
      </c>
      <c r="B401" s="74" t="str">
        <f t="shared" si="92"/>
        <v>Industry Energy Efficiency Standards</v>
      </c>
      <c r="C401" s="74" t="str">
        <f t="shared" si="92"/>
        <v>Percentage Improvement in Eqpt Efficiency Standards above BAU</v>
      </c>
      <c r="D401" s="9" t="s">
        <v>148</v>
      </c>
      <c r="E401" s="53" t="s">
        <v>3132</v>
      </c>
      <c r="F401" s="9" t="s">
        <v>150</v>
      </c>
      <c r="G401" s="53" t="s">
        <v>3137</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3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34"/>
      <c r="T403" s="53"/>
    </row>
    <row r="404" spans="1:20" ht="135">
      <c r="A404" s="74" t="str">
        <f t="shared" ref="A404:C435" si="97">A$403</f>
        <v>Industry</v>
      </c>
      <c r="B404" s="74" t="str">
        <f t="shared" si="97"/>
        <v>Electrification + Hydrogen</v>
      </c>
      <c r="C404" s="74" t="str">
        <f t="shared" si="97"/>
        <v>Fraction of Industrial Fuel Use Shifted to Other Fuels</v>
      </c>
      <c r="D404" s="53" t="s">
        <v>142</v>
      </c>
      <c r="E404" s="53" t="s">
        <v>2671</v>
      </c>
      <c r="F404" s="9" t="s">
        <v>2684</v>
      </c>
      <c r="G404" s="53" t="s">
        <v>2679</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3480</v>
      </c>
      <c r="Q404" s="74" t="str">
        <f t="shared" ref="Q404:R478" si="99">Q$403</f>
        <v>industry-ag-main.html#fuel-switching</v>
      </c>
      <c r="R404" s="74" t="str">
        <f t="shared" si="99"/>
        <v>industry-elec-and-hydrogen.html</v>
      </c>
      <c r="S404" s="434"/>
      <c r="T404" s="53"/>
    </row>
    <row r="405" spans="1:20" ht="135">
      <c r="A405" s="74" t="str">
        <f>A$403</f>
        <v>Industry</v>
      </c>
      <c r="B405" s="74" t="str">
        <f t="shared" si="97"/>
        <v>Electrification + Hydrogen</v>
      </c>
      <c r="C405" s="74" t="str">
        <f t="shared" si="97"/>
        <v>Fraction of Industrial Fuel Use Shifted to Other Fuels</v>
      </c>
      <c r="D405" s="53" t="s">
        <v>142</v>
      </c>
      <c r="E405" s="53" t="s">
        <v>2672</v>
      </c>
      <c r="F405" s="9" t="s">
        <v>2684</v>
      </c>
      <c r="G405" s="53" t="s">
        <v>2680</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3481</v>
      </c>
      <c r="Q405" s="74" t="str">
        <f t="shared" si="99"/>
        <v>industry-ag-main.html#fuel-switching</v>
      </c>
      <c r="R405" s="74" t="str">
        <f t="shared" si="99"/>
        <v>industry-elec-and-hydrogen.html</v>
      </c>
      <c r="S405" s="434"/>
      <c r="T405" s="53"/>
    </row>
    <row r="406" spans="1:20" ht="135">
      <c r="A406" s="74" t="str">
        <f t="shared" ref="A406:C437" si="100">A$403</f>
        <v>Industry</v>
      </c>
      <c r="B406" s="74" t="str">
        <f t="shared" si="97"/>
        <v>Electrification + Hydrogen</v>
      </c>
      <c r="C406" s="74" t="str">
        <f t="shared" si="97"/>
        <v>Fraction of Industrial Fuel Use Shifted to Other Fuels</v>
      </c>
      <c r="D406" s="53" t="s">
        <v>142</v>
      </c>
      <c r="E406" s="53" t="s">
        <v>2673</v>
      </c>
      <c r="F406" s="9" t="s">
        <v>2684</v>
      </c>
      <c r="G406" s="53" t="s">
        <v>2677</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3482</v>
      </c>
      <c r="Q406" s="74" t="str">
        <f t="shared" si="99"/>
        <v>industry-ag-main.html#fuel-switching</v>
      </c>
      <c r="R406" s="74" t="str">
        <f t="shared" si="99"/>
        <v>industry-elec-and-hydrogen.html</v>
      </c>
      <c r="S406" s="434"/>
      <c r="T406" s="53"/>
    </row>
    <row r="407" spans="1:20" ht="135">
      <c r="A407" s="74" t="str">
        <f t="shared" si="100"/>
        <v>Industry</v>
      </c>
      <c r="B407" s="74" t="str">
        <f t="shared" si="97"/>
        <v>Electrification + Hydrogen</v>
      </c>
      <c r="C407" s="74" t="str">
        <f t="shared" si="97"/>
        <v>Fraction of Industrial Fuel Use Shifted to Other Fuels</v>
      </c>
      <c r="D407" s="53" t="s">
        <v>142</v>
      </c>
      <c r="E407" s="53" t="s">
        <v>2674</v>
      </c>
      <c r="F407" s="9" t="s">
        <v>2684</v>
      </c>
      <c r="G407" s="53" t="s">
        <v>2678</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3483</v>
      </c>
      <c r="Q407" s="74" t="str">
        <f t="shared" si="99"/>
        <v>industry-ag-main.html#fuel-switching</v>
      </c>
      <c r="R407" s="74" t="str">
        <f t="shared" si="99"/>
        <v>industry-elec-and-hydrogen.html</v>
      </c>
      <c r="S407" s="434"/>
      <c r="T407" s="53"/>
    </row>
    <row r="408" spans="1:20" ht="30">
      <c r="A408" s="74" t="str">
        <f t="shared" si="100"/>
        <v>Industry</v>
      </c>
      <c r="B408" s="74" t="str">
        <f t="shared" si="97"/>
        <v>Electrification + Hydrogen</v>
      </c>
      <c r="C408" s="74" t="str">
        <f t="shared" si="97"/>
        <v>Fraction of Industrial Fuel Use Shifted to Other Fuels</v>
      </c>
      <c r="D408" s="53" t="s">
        <v>142</v>
      </c>
      <c r="E408" s="53" t="s">
        <v>2675</v>
      </c>
      <c r="F408" s="9" t="s">
        <v>2684</v>
      </c>
      <c r="G408" s="53" t="s">
        <v>2681</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30">
      <c r="A409" s="74" t="str">
        <f t="shared" si="100"/>
        <v>Industry</v>
      </c>
      <c r="B409" s="74" t="str">
        <f t="shared" si="97"/>
        <v>Electrification + Hydrogen</v>
      </c>
      <c r="C409" s="74" t="str">
        <f t="shared" si="97"/>
        <v>Fraction of Industrial Fuel Use Shifted to Other Fuels</v>
      </c>
      <c r="D409" s="53" t="s">
        <v>142</v>
      </c>
      <c r="E409" s="53" t="s">
        <v>3133</v>
      </c>
      <c r="F409" s="9" t="s">
        <v>2684</v>
      </c>
      <c r="G409" s="53" t="s">
        <v>3136</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35">
      <c r="A410" s="74" t="str">
        <f t="shared" si="100"/>
        <v>Industry</v>
      </c>
      <c r="B410" s="74" t="str">
        <f t="shared" si="97"/>
        <v>Electrification + Hydrogen</v>
      </c>
      <c r="C410" s="74" t="str">
        <f t="shared" si="97"/>
        <v>Fraction of Industrial Fuel Use Shifted to Other Fuels</v>
      </c>
      <c r="D410" s="53" t="s">
        <v>142</v>
      </c>
      <c r="E410" s="53" t="s">
        <v>3134</v>
      </c>
      <c r="F410" s="9" t="s">
        <v>2684</v>
      </c>
      <c r="G410" s="53" t="s">
        <v>3138</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3484</v>
      </c>
      <c r="Q410" s="74" t="str">
        <f t="shared" si="99"/>
        <v>industry-ag-main.html#fuel-switching</v>
      </c>
      <c r="R410" s="74" t="str">
        <f t="shared" si="99"/>
        <v>industry-elec-and-hydrogen.html</v>
      </c>
      <c r="S410" s="434"/>
      <c r="T410" s="53"/>
    </row>
    <row r="411" spans="1:20" ht="135">
      <c r="A411" s="74" t="str">
        <f t="shared" si="100"/>
        <v>Industry</v>
      </c>
      <c r="B411" s="74" t="str">
        <f t="shared" si="97"/>
        <v>Electrification + Hydrogen</v>
      </c>
      <c r="C411" s="74" t="str">
        <f t="shared" si="97"/>
        <v>Fraction of Industrial Fuel Use Shifted to Other Fuels</v>
      </c>
      <c r="D411" s="53" t="s">
        <v>142</v>
      </c>
      <c r="E411" s="53" t="s">
        <v>3135</v>
      </c>
      <c r="F411" s="9" t="s">
        <v>2684</v>
      </c>
      <c r="G411" s="53" t="s">
        <v>3139</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3485</v>
      </c>
      <c r="Q411" s="74" t="str">
        <f t="shared" si="99"/>
        <v>industry-ag-main.html#fuel-switching</v>
      </c>
      <c r="R411" s="74" t="str">
        <f t="shared" si="99"/>
        <v>industry-elec-and-hydrogen.html</v>
      </c>
      <c r="S411" s="434"/>
      <c r="T411" s="53"/>
    </row>
    <row r="412" spans="1:20" ht="30">
      <c r="A412" s="74" t="str">
        <f t="shared" si="100"/>
        <v>Industry</v>
      </c>
      <c r="B412" s="74" t="str">
        <f t="shared" si="97"/>
        <v>Electrification + Hydrogen</v>
      </c>
      <c r="C412" s="74" t="str">
        <f t="shared" si="97"/>
        <v>Fraction of Industrial Fuel Use Shifted to Other Fuels</v>
      </c>
      <c r="D412" s="53" t="s">
        <v>142</v>
      </c>
      <c r="E412" s="53" t="s">
        <v>3132</v>
      </c>
      <c r="F412" s="9" t="s">
        <v>2684</v>
      </c>
      <c r="G412" s="53" t="s">
        <v>3137</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30">
      <c r="A413" s="74" t="str">
        <f t="shared" si="100"/>
        <v>Industry</v>
      </c>
      <c r="B413" s="74" t="str">
        <f t="shared" si="97"/>
        <v>Electrification + Hydrogen</v>
      </c>
      <c r="C413" s="74" t="str">
        <f t="shared" si="97"/>
        <v>Fraction of Industrial Fuel Use Shifted to Other Fuels</v>
      </c>
      <c r="D413" s="9" t="s">
        <v>143</v>
      </c>
      <c r="E413" s="53" t="s">
        <v>2670</v>
      </c>
      <c r="F413" s="9" t="s">
        <v>2685</v>
      </c>
      <c r="G413" s="53" t="s">
        <v>2676</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35">
      <c r="A414" s="74" t="str">
        <f t="shared" si="100"/>
        <v>Industry</v>
      </c>
      <c r="B414" s="74" t="str">
        <f t="shared" si="97"/>
        <v>Electrification + Hydrogen</v>
      </c>
      <c r="C414" s="74" t="str">
        <f t="shared" si="97"/>
        <v>Fraction of Industrial Fuel Use Shifted to Other Fuels</v>
      </c>
      <c r="D414" s="9" t="s">
        <v>143</v>
      </c>
      <c r="E414" s="53" t="s">
        <v>2671</v>
      </c>
      <c r="F414" s="9" t="s">
        <v>2685</v>
      </c>
      <c r="G414" s="53" t="s">
        <v>2679</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3486</v>
      </c>
      <c r="Q414" s="74" t="str">
        <f t="shared" si="99"/>
        <v>industry-ag-main.html#fuel-switching</v>
      </c>
      <c r="R414" s="74" t="str">
        <f t="shared" si="99"/>
        <v>industry-elec-and-hydrogen.html</v>
      </c>
      <c r="S414" s="434"/>
      <c r="T414" s="53"/>
    </row>
    <row r="415" spans="1:20" ht="150">
      <c r="A415" s="74" t="str">
        <f t="shared" si="100"/>
        <v>Industry</v>
      </c>
      <c r="B415" s="74" t="str">
        <f t="shared" si="97"/>
        <v>Electrification + Hydrogen</v>
      </c>
      <c r="C415" s="74" t="str">
        <f t="shared" si="97"/>
        <v>Fraction of Industrial Fuel Use Shifted to Other Fuels</v>
      </c>
      <c r="D415" s="9" t="s">
        <v>143</v>
      </c>
      <c r="E415" s="53" t="s">
        <v>2672</v>
      </c>
      <c r="F415" s="9" t="s">
        <v>2685</v>
      </c>
      <c r="G415" s="53" t="s">
        <v>2680</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3487</v>
      </c>
      <c r="Q415" s="74" t="str">
        <f t="shared" si="99"/>
        <v>industry-ag-main.html#fuel-switching</v>
      </c>
      <c r="R415" s="74" t="str">
        <f t="shared" si="99"/>
        <v>industry-elec-and-hydrogen.html</v>
      </c>
      <c r="S415" s="434"/>
      <c r="T415" s="53"/>
    </row>
    <row r="416" spans="1:20" ht="150">
      <c r="A416" s="74" t="str">
        <f t="shared" si="100"/>
        <v>Industry</v>
      </c>
      <c r="B416" s="74" t="str">
        <f t="shared" si="97"/>
        <v>Electrification + Hydrogen</v>
      </c>
      <c r="C416" s="74" t="str">
        <f t="shared" si="97"/>
        <v>Fraction of Industrial Fuel Use Shifted to Other Fuels</v>
      </c>
      <c r="D416" s="9" t="s">
        <v>143</v>
      </c>
      <c r="E416" s="53" t="s">
        <v>2673</v>
      </c>
      <c r="F416" s="9" t="s">
        <v>2685</v>
      </c>
      <c r="G416" s="53" t="s">
        <v>2677</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3488</v>
      </c>
      <c r="Q416" s="74" t="str">
        <f t="shared" si="99"/>
        <v>industry-ag-main.html#fuel-switching</v>
      </c>
      <c r="R416" s="74" t="str">
        <f t="shared" si="99"/>
        <v>industry-elec-and-hydrogen.html</v>
      </c>
      <c r="S416" s="434"/>
      <c r="T416" s="53"/>
    </row>
    <row r="417" spans="1:20" ht="30">
      <c r="A417" s="74" t="str">
        <f t="shared" si="100"/>
        <v>Industry</v>
      </c>
      <c r="B417" s="74" t="str">
        <f t="shared" si="97"/>
        <v>Electrification + Hydrogen</v>
      </c>
      <c r="C417" s="74" t="str">
        <f t="shared" si="97"/>
        <v>Fraction of Industrial Fuel Use Shifted to Other Fuels</v>
      </c>
      <c r="D417" s="9" t="s">
        <v>143</v>
      </c>
      <c r="E417" s="53" t="s">
        <v>2674</v>
      </c>
      <c r="F417" s="9" t="s">
        <v>2685</v>
      </c>
      <c r="G417" s="53" t="s">
        <v>2678</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30">
      <c r="A418" s="74" t="str">
        <f t="shared" si="100"/>
        <v>Industry</v>
      </c>
      <c r="B418" s="74" t="str">
        <f t="shared" si="97"/>
        <v>Electrification + Hydrogen</v>
      </c>
      <c r="C418" s="74" t="str">
        <f t="shared" si="97"/>
        <v>Fraction of Industrial Fuel Use Shifted to Other Fuels</v>
      </c>
      <c r="D418" s="9" t="s">
        <v>143</v>
      </c>
      <c r="E418" s="53" t="s">
        <v>2675</v>
      </c>
      <c r="F418" s="9" t="s">
        <v>2685</v>
      </c>
      <c r="G418" s="53" t="s">
        <v>2681</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50">
      <c r="A419" s="74" t="str">
        <f t="shared" si="100"/>
        <v>Industry</v>
      </c>
      <c r="B419" s="74" t="str">
        <f t="shared" si="97"/>
        <v>Electrification + Hydrogen</v>
      </c>
      <c r="C419" s="74" t="str">
        <f t="shared" si="97"/>
        <v>Fraction of Industrial Fuel Use Shifted to Other Fuels</v>
      </c>
      <c r="D419" s="9" t="s">
        <v>143</v>
      </c>
      <c r="E419" s="53" t="s">
        <v>3133</v>
      </c>
      <c r="F419" s="9" t="s">
        <v>2685</v>
      </c>
      <c r="G419" s="53" t="s">
        <v>3136</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3489</v>
      </c>
      <c r="Q419" s="74" t="str">
        <f t="shared" si="99"/>
        <v>industry-ag-main.html#fuel-switching</v>
      </c>
      <c r="R419" s="74" t="str">
        <f t="shared" si="99"/>
        <v>industry-elec-and-hydrogen.html</v>
      </c>
      <c r="S419" s="434"/>
      <c r="T419" s="53"/>
    </row>
    <row r="420" spans="1:20" ht="30">
      <c r="A420" s="74" t="str">
        <f t="shared" si="100"/>
        <v>Industry</v>
      </c>
      <c r="B420" s="74" t="str">
        <f t="shared" si="97"/>
        <v>Electrification + Hydrogen</v>
      </c>
      <c r="C420" s="74" t="str">
        <f t="shared" si="97"/>
        <v>Fraction of Industrial Fuel Use Shifted to Other Fuels</v>
      </c>
      <c r="D420" s="9" t="s">
        <v>143</v>
      </c>
      <c r="E420" s="53" t="s">
        <v>3134</v>
      </c>
      <c r="F420" s="9" t="s">
        <v>2685</v>
      </c>
      <c r="G420" s="53" t="s">
        <v>3138</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30">
      <c r="A421" s="74" t="str">
        <f t="shared" si="100"/>
        <v>Industry</v>
      </c>
      <c r="B421" s="74" t="str">
        <f t="shared" si="97"/>
        <v>Electrification + Hydrogen</v>
      </c>
      <c r="C421" s="74" t="str">
        <f t="shared" si="97"/>
        <v>Fraction of Industrial Fuel Use Shifted to Other Fuels</v>
      </c>
      <c r="D421" s="9" t="s">
        <v>143</v>
      </c>
      <c r="E421" s="53" t="s">
        <v>3135</v>
      </c>
      <c r="F421" s="9" t="s">
        <v>2685</v>
      </c>
      <c r="G421" s="53" t="s">
        <v>3139</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30">
      <c r="A422" s="74" t="str">
        <f t="shared" si="100"/>
        <v>Industry</v>
      </c>
      <c r="B422" s="74" t="str">
        <f t="shared" si="97"/>
        <v>Electrification + Hydrogen</v>
      </c>
      <c r="C422" s="74" t="str">
        <f t="shared" si="97"/>
        <v>Fraction of Industrial Fuel Use Shifted to Other Fuels</v>
      </c>
      <c r="D422" s="9" t="s">
        <v>143</v>
      </c>
      <c r="E422" s="53" t="s">
        <v>3132</v>
      </c>
      <c r="F422" s="9" t="s">
        <v>2685</v>
      </c>
      <c r="G422" s="53" t="s">
        <v>3137</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30">
      <c r="A423" s="74" t="str">
        <f t="shared" si="100"/>
        <v>Industry</v>
      </c>
      <c r="B423" s="74" t="str">
        <f t="shared" si="97"/>
        <v>Electrification + Hydrogen</v>
      </c>
      <c r="C423" s="74" t="str">
        <f t="shared" si="97"/>
        <v>Fraction of Industrial Fuel Use Shifted to Other Fuels</v>
      </c>
      <c r="D423" s="9" t="s">
        <v>144</v>
      </c>
      <c r="E423" s="53" t="s">
        <v>2670</v>
      </c>
      <c r="F423" s="9" t="s">
        <v>2686</v>
      </c>
      <c r="G423" s="53" t="s">
        <v>2676</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35">
      <c r="A424" s="74" t="str">
        <f t="shared" si="100"/>
        <v>Industry</v>
      </c>
      <c r="B424" s="74" t="str">
        <f t="shared" si="97"/>
        <v>Electrification + Hydrogen</v>
      </c>
      <c r="C424" s="74" t="str">
        <f t="shared" si="97"/>
        <v>Fraction of Industrial Fuel Use Shifted to Other Fuels</v>
      </c>
      <c r="D424" s="9" t="s">
        <v>144</v>
      </c>
      <c r="E424" s="53" t="s">
        <v>2671</v>
      </c>
      <c r="F424" s="9" t="s">
        <v>2686</v>
      </c>
      <c r="G424" s="53" t="s">
        <v>2679</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3490</v>
      </c>
      <c r="Q424" s="74" t="str">
        <f t="shared" si="99"/>
        <v>industry-ag-main.html#fuel-switching</v>
      </c>
      <c r="R424" s="74" t="str">
        <f t="shared" si="99"/>
        <v>industry-elec-and-hydrogen.html</v>
      </c>
      <c r="S424" s="434"/>
      <c r="T424" s="53"/>
    </row>
    <row r="425" spans="1:20" ht="135">
      <c r="A425" s="74" t="str">
        <f t="shared" si="100"/>
        <v>Industry</v>
      </c>
      <c r="B425" s="74" t="str">
        <f t="shared" si="97"/>
        <v>Electrification + Hydrogen</v>
      </c>
      <c r="C425" s="74" t="str">
        <f t="shared" si="97"/>
        <v>Fraction of Industrial Fuel Use Shifted to Other Fuels</v>
      </c>
      <c r="D425" s="9" t="s">
        <v>144</v>
      </c>
      <c r="E425" s="53" t="s">
        <v>2672</v>
      </c>
      <c r="F425" s="9" t="s">
        <v>2686</v>
      </c>
      <c r="G425" s="53" t="s">
        <v>2680</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3491</v>
      </c>
      <c r="Q425" s="74" t="str">
        <f t="shared" si="99"/>
        <v>industry-ag-main.html#fuel-switching</v>
      </c>
      <c r="R425" s="74" t="str">
        <f t="shared" si="99"/>
        <v>industry-elec-and-hydrogen.html</v>
      </c>
      <c r="S425" s="434"/>
      <c r="T425" s="53"/>
    </row>
    <row r="426" spans="1:20" ht="30">
      <c r="A426" s="74" t="str">
        <f t="shared" si="100"/>
        <v>Industry</v>
      </c>
      <c r="B426" s="74" t="str">
        <f t="shared" si="97"/>
        <v>Electrification + Hydrogen</v>
      </c>
      <c r="C426" s="74" t="str">
        <f t="shared" si="97"/>
        <v>Fraction of Industrial Fuel Use Shifted to Other Fuels</v>
      </c>
      <c r="D426" s="9" t="s">
        <v>144</v>
      </c>
      <c r="E426" s="53" t="s">
        <v>2673</v>
      </c>
      <c r="F426" s="9" t="s">
        <v>2686</v>
      </c>
      <c r="G426" s="53" t="s">
        <v>2677</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35">
      <c r="A427" s="74" t="str">
        <f t="shared" si="100"/>
        <v>Industry</v>
      </c>
      <c r="B427" s="74" t="str">
        <f t="shared" si="97"/>
        <v>Electrification + Hydrogen</v>
      </c>
      <c r="C427" s="74" t="str">
        <f t="shared" si="97"/>
        <v>Fraction of Industrial Fuel Use Shifted to Other Fuels</v>
      </c>
      <c r="D427" s="9" t="s">
        <v>144</v>
      </c>
      <c r="E427" s="53" t="s">
        <v>2674</v>
      </c>
      <c r="F427" s="9" t="s">
        <v>2686</v>
      </c>
      <c r="G427" s="53" t="s">
        <v>2678</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3492</v>
      </c>
      <c r="Q427" s="74" t="str">
        <f t="shared" si="99"/>
        <v>industry-ag-main.html#fuel-switching</v>
      </c>
      <c r="R427" s="74" t="str">
        <f t="shared" si="99"/>
        <v>industry-elec-and-hydrogen.html</v>
      </c>
      <c r="S427" s="434"/>
      <c r="T427" s="53"/>
    </row>
    <row r="428" spans="1:20" ht="30">
      <c r="A428" s="74" t="str">
        <f t="shared" si="100"/>
        <v>Industry</v>
      </c>
      <c r="B428" s="74" t="str">
        <f t="shared" si="97"/>
        <v>Electrification + Hydrogen</v>
      </c>
      <c r="C428" s="74" t="str">
        <f t="shared" si="97"/>
        <v>Fraction of Industrial Fuel Use Shifted to Other Fuels</v>
      </c>
      <c r="D428" s="9" t="s">
        <v>144</v>
      </c>
      <c r="E428" s="53" t="s">
        <v>2675</v>
      </c>
      <c r="F428" s="9" t="s">
        <v>2686</v>
      </c>
      <c r="G428" s="53" t="s">
        <v>2681</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30">
      <c r="A429" s="74" t="str">
        <f t="shared" si="100"/>
        <v>Industry</v>
      </c>
      <c r="B429" s="74" t="str">
        <f t="shared" si="97"/>
        <v>Electrification + Hydrogen</v>
      </c>
      <c r="C429" s="74" t="str">
        <f t="shared" si="97"/>
        <v>Fraction of Industrial Fuel Use Shifted to Other Fuels</v>
      </c>
      <c r="D429" s="9" t="s">
        <v>144</v>
      </c>
      <c r="E429" s="53" t="s">
        <v>3133</v>
      </c>
      <c r="F429" s="9" t="s">
        <v>2686</v>
      </c>
      <c r="G429" s="53" t="s">
        <v>3136</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50">
      <c r="A430" s="74" t="str">
        <f t="shared" si="100"/>
        <v>Industry</v>
      </c>
      <c r="B430" s="74" t="str">
        <f t="shared" si="97"/>
        <v>Electrification + Hydrogen</v>
      </c>
      <c r="C430" s="74" t="str">
        <f t="shared" si="97"/>
        <v>Fraction of Industrial Fuel Use Shifted to Other Fuels</v>
      </c>
      <c r="D430" s="9" t="s">
        <v>144</v>
      </c>
      <c r="E430" s="53" t="s">
        <v>3134</v>
      </c>
      <c r="F430" s="9" t="s">
        <v>2686</v>
      </c>
      <c r="G430" s="53" t="s">
        <v>3138</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3493</v>
      </c>
      <c r="Q430" s="74" t="str">
        <f t="shared" si="99"/>
        <v>industry-ag-main.html#fuel-switching</v>
      </c>
      <c r="R430" s="74" t="str">
        <f t="shared" si="99"/>
        <v>industry-elec-and-hydrogen.html</v>
      </c>
      <c r="S430" s="434"/>
      <c r="T430" s="53"/>
    </row>
    <row r="431" spans="1:20" ht="150">
      <c r="A431" s="74" t="str">
        <f t="shared" si="100"/>
        <v>Industry</v>
      </c>
      <c r="B431" s="74" t="str">
        <f t="shared" si="97"/>
        <v>Electrification + Hydrogen</v>
      </c>
      <c r="C431" s="74" t="str">
        <f t="shared" si="97"/>
        <v>Fraction of Industrial Fuel Use Shifted to Other Fuels</v>
      </c>
      <c r="D431" s="9" t="s">
        <v>144</v>
      </c>
      <c r="E431" s="53" t="s">
        <v>3135</v>
      </c>
      <c r="F431" s="9" t="s">
        <v>2686</v>
      </c>
      <c r="G431" s="53" t="s">
        <v>3139</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3494</v>
      </c>
      <c r="Q431" s="74" t="str">
        <f t="shared" si="99"/>
        <v>industry-ag-main.html#fuel-switching</v>
      </c>
      <c r="R431" s="74" t="str">
        <f t="shared" si="99"/>
        <v>industry-elec-and-hydrogen.html</v>
      </c>
      <c r="S431" s="434"/>
      <c r="T431" s="53"/>
    </row>
    <row r="432" spans="1:20" ht="30">
      <c r="A432" s="74" t="str">
        <f t="shared" si="100"/>
        <v>Industry</v>
      </c>
      <c r="B432" s="74" t="str">
        <f t="shared" si="97"/>
        <v>Electrification + Hydrogen</v>
      </c>
      <c r="C432" s="74" t="str">
        <f t="shared" si="97"/>
        <v>Fraction of Industrial Fuel Use Shifted to Other Fuels</v>
      </c>
      <c r="D432" s="9" t="s">
        <v>144</v>
      </c>
      <c r="E432" s="53" t="s">
        <v>3132</v>
      </c>
      <c r="F432" s="9" t="s">
        <v>2686</v>
      </c>
      <c r="G432" s="53" t="s">
        <v>3137</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30">
      <c r="A433" s="74" t="str">
        <f t="shared" si="100"/>
        <v>Industry</v>
      </c>
      <c r="B433" s="74" t="str">
        <f t="shared" si="97"/>
        <v>Electrification + Hydrogen</v>
      </c>
      <c r="C433" s="74" t="str">
        <f t="shared" si="97"/>
        <v>Fraction of Industrial Fuel Use Shifted to Other Fuels</v>
      </c>
      <c r="D433" s="9" t="s">
        <v>145</v>
      </c>
      <c r="E433" s="53" t="s">
        <v>2670</v>
      </c>
      <c r="F433" s="9" t="s">
        <v>2687</v>
      </c>
      <c r="G433" s="53" t="s">
        <v>2676</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35">
      <c r="A434" s="74" t="str">
        <f t="shared" si="100"/>
        <v>Industry</v>
      </c>
      <c r="B434" s="74" t="str">
        <f t="shared" si="97"/>
        <v>Electrification + Hydrogen</v>
      </c>
      <c r="C434" s="74" t="str">
        <f t="shared" si="97"/>
        <v>Fraction of Industrial Fuel Use Shifted to Other Fuels</v>
      </c>
      <c r="D434" s="9" t="s">
        <v>145</v>
      </c>
      <c r="E434" s="53" t="s">
        <v>2671</v>
      </c>
      <c r="F434" s="9" t="s">
        <v>2687</v>
      </c>
      <c r="G434" s="53" t="s">
        <v>2679</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3495</v>
      </c>
      <c r="Q434" s="74" t="str">
        <f t="shared" si="99"/>
        <v>industry-ag-main.html#fuel-switching</v>
      </c>
      <c r="R434" s="74" t="str">
        <f t="shared" si="99"/>
        <v>industry-elec-and-hydrogen.html</v>
      </c>
      <c r="S434" s="434"/>
      <c r="T434" s="53"/>
    </row>
    <row r="435" spans="1:20" ht="135">
      <c r="A435" s="74" t="str">
        <f t="shared" si="100"/>
        <v>Industry</v>
      </c>
      <c r="B435" s="74" t="str">
        <f t="shared" si="97"/>
        <v>Electrification + Hydrogen</v>
      </c>
      <c r="C435" s="74" t="str">
        <f t="shared" si="97"/>
        <v>Fraction of Industrial Fuel Use Shifted to Other Fuels</v>
      </c>
      <c r="D435" s="9" t="s">
        <v>145</v>
      </c>
      <c r="E435" s="53" t="s">
        <v>2672</v>
      </c>
      <c r="F435" s="9" t="s">
        <v>2687</v>
      </c>
      <c r="G435" s="53" t="s">
        <v>2680</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3496</v>
      </c>
      <c r="Q435" s="74" t="str">
        <f t="shared" si="99"/>
        <v>industry-ag-main.html#fuel-switching</v>
      </c>
      <c r="R435" s="74" t="str">
        <f t="shared" si="99"/>
        <v>industry-elec-and-hydrogen.html</v>
      </c>
      <c r="S435" s="434"/>
      <c r="T435" s="53"/>
    </row>
    <row r="436" spans="1:20" ht="30">
      <c r="A436" s="74" t="str">
        <f t="shared" si="100"/>
        <v>Industry</v>
      </c>
      <c r="B436" s="74" t="str">
        <f t="shared" si="100"/>
        <v>Electrification + Hydrogen</v>
      </c>
      <c r="C436" s="74" t="str">
        <f t="shared" si="100"/>
        <v>Fraction of Industrial Fuel Use Shifted to Other Fuels</v>
      </c>
      <c r="D436" s="9" t="s">
        <v>145</v>
      </c>
      <c r="E436" s="53" t="s">
        <v>2673</v>
      </c>
      <c r="F436" s="9" t="s">
        <v>2687</v>
      </c>
      <c r="G436" s="53" t="s">
        <v>2677</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35">
      <c r="A437" s="74" t="str">
        <f t="shared" si="100"/>
        <v>Industry</v>
      </c>
      <c r="B437" s="74" t="str">
        <f t="shared" si="100"/>
        <v>Electrification + Hydrogen</v>
      </c>
      <c r="C437" s="74" t="str">
        <f t="shared" si="100"/>
        <v>Fraction of Industrial Fuel Use Shifted to Other Fuels</v>
      </c>
      <c r="D437" s="9" t="s">
        <v>145</v>
      </c>
      <c r="E437" s="53" t="s">
        <v>2674</v>
      </c>
      <c r="F437" s="9" t="s">
        <v>2687</v>
      </c>
      <c r="G437" s="53" t="s">
        <v>2678</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3497</v>
      </c>
      <c r="Q437" s="74" t="str">
        <f t="shared" si="99"/>
        <v>industry-ag-main.html#fuel-switching</v>
      </c>
      <c r="R437" s="74" t="str">
        <f t="shared" si="99"/>
        <v>industry-elec-and-hydrogen.html</v>
      </c>
      <c r="S437" s="434"/>
      <c r="T437" s="53"/>
    </row>
    <row r="438" spans="1:20" ht="30">
      <c r="A438" s="74" t="str">
        <f t="shared" ref="A438:C482" si="102">A$403</f>
        <v>Industry</v>
      </c>
      <c r="B438" s="74" t="str">
        <f t="shared" si="102"/>
        <v>Electrification + Hydrogen</v>
      </c>
      <c r="C438" s="74" t="str">
        <f t="shared" si="102"/>
        <v>Fraction of Industrial Fuel Use Shifted to Other Fuels</v>
      </c>
      <c r="D438" s="9" t="s">
        <v>145</v>
      </c>
      <c r="E438" s="53" t="s">
        <v>2675</v>
      </c>
      <c r="F438" s="9" t="s">
        <v>2687</v>
      </c>
      <c r="G438" s="53" t="s">
        <v>2681</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30">
      <c r="A439" s="74" t="str">
        <f t="shared" si="102"/>
        <v>Industry</v>
      </c>
      <c r="B439" s="74" t="str">
        <f t="shared" si="102"/>
        <v>Electrification + Hydrogen</v>
      </c>
      <c r="C439" s="74" t="str">
        <f t="shared" si="102"/>
        <v>Fraction of Industrial Fuel Use Shifted to Other Fuels</v>
      </c>
      <c r="D439" s="9" t="s">
        <v>145</v>
      </c>
      <c r="E439" s="53" t="s">
        <v>3133</v>
      </c>
      <c r="F439" s="9" t="s">
        <v>2687</v>
      </c>
      <c r="G439" s="53" t="s">
        <v>3136</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50">
      <c r="A440" s="74" t="str">
        <f t="shared" si="102"/>
        <v>Industry</v>
      </c>
      <c r="B440" s="74" t="str">
        <f t="shared" si="102"/>
        <v>Electrification + Hydrogen</v>
      </c>
      <c r="C440" s="74" t="str">
        <f t="shared" si="102"/>
        <v>Fraction of Industrial Fuel Use Shifted to Other Fuels</v>
      </c>
      <c r="D440" s="9" t="s">
        <v>145</v>
      </c>
      <c r="E440" s="53" t="s">
        <v>3134</v>
      </c>
      <c r="F440" s="9" t="s">
        <v>2687</v>
      </c>
      <c r="G440" s="53" t="s">
        <v>3138</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3498</v>
      </c>
      <c r="Q440" s="74" t="str">
        <f t="shared" si="99"/>
        <v>industry-ag-main.html#fuel-switching</v>
      </c>
      <c r="R440" s="74" t="str">
        <f t="shared" si="99"/>
        <v>industry-elec-and-hydrogen.html</v>
      </c>
      <c r="S440" s="434"/>
      <c r="T440" s="53"/>
    </row>
    <row r="441" spans="1:20" ht="150">
      <c r="A441" s="74" t="str">
        <f t="shared" si="102"/>
        <v>Industry</v>
      </c>
      <c r="B441" s="74" t="str">
        <f t="shared" si="102"/>
        <v>Electrification + Hydrogen</v>
      </c>
      <c r="C441" s="74" t="str">
        <f t="shared" si="102"/>
        <v>Fraction of Industrial Fuel Use Shifted to Other Fuels</v>
      </c>
      <c r="D441" s="9" t="s">
        <v>145</v>
      </c>
      <c r="E441" s="53" t="s">
        <v>3135</v>
      </c>
      <c r="F441" s="9" t="s">
        <v>2687</v>
      </c>
      <c r="G441" s="53" t="s">
        <v>3139</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3499</v>
      </c>
      <c r="Q441" s="74" t="str">
        <f t="shared" si="99"/>
        <v>industry-ag-main.html#fuel-switching</v>
      </c>
      <c r="R441" s="74" t="str">
        <f t="shared" si="99"/>
        <v>industry-elec-and-hydrogen.html</v>
      </c>
      <c r="S441" s="434"/>
      <c r="T441" s="53"/>
    </row>
    <row r="442" spans="1:20" ht="30">
      <c r="A442" s="74" t="str">
        <f t="shared" si="102"/>
        <v>Industry</v>
      </c>
      <c r="B442" s="74" t="str">
        <f t="shared" si="102"/>
        <v>Electrification + Hydrogen</v>
      </c>
      <c r="C442" s="74" t="str">
        <f t="shared" si="102"/>
        <v>Fraction of Industrial Fuel Use Shifted to Other Fuels</v>
      </c>
      <c r="D442" s="9" t="s">
        <v>145</v>
      </c>
      <c r="E442" s="53" t="s">
        <v>3132</v>
      </c>
      <c r="F442" s="9" t="s">
        <v>2687</v>
      </c>
      <c r="G442" s="53" t="s">
        <v>3137</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30">
      <c r="A443" s="74" t="str">
        <f t="shared" si="102"/>
        <v>Industry</v>
      </c>
      <c r="B443" s="74" t="str">
        <f t="shared" si="102"/>
        <v>Electrification + Hydrogen</v>
      </c>
      <c r="C443" s="74" t="str">
        <f t="shared" si="102"/>
        <v>Fraction of Industrial Fuel Use Shifted to Other Fuels</v>
      </c>
      <c r="D443" s="9" t="s">
        <v>2759</v>
      </c>
      <c r="E443" s="53" t="s">
        <v>2670</v>
      </c>
      <c r="F443" s="53" t="s">
        <v>3216</v>
      </c>
      <c r="G443" s="53" t="s">
        <v>2676</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35">
      <c r="A444" s="74" t="str">
        <f t="shared" si="102"/>
        <v>Industry</v>
      </c>
      <c r="B444" s="74" t="str">
        <f t="shared" si="102"/>
        <v>Electrification + Hydrogen</v>
      </c>
      <c r="C444" s="74" t="str">
        <f t="shared" si="102"/>
        <v>Fraction of Industrial Fuel Use Shifted to Other Fuels</v>
      </c>
      <c r="D444" s="9" t="s">
        <v>2759</v>
      </c>
      <c r="E444" s="53" t="s">
        <v>2671</v>
      </c>
      <c r="F444" s="53" t="s">
        <v>3216</v>
      </c>
      <c r="G444" s="53" t="s">
        <v>2679</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3500</v>
      </c>
      <c r="Q444" s="74" t="str">
        <f t="shared" si="99"/>
        <v>industry-ag-main.html#fuel-switching</v>
      </c>
      <c r="R444" s="74" t="str">
        <f t="shared" si="99"/>
        <v>industry-elec-and-hydrogen.html</v>
      </c>
      <c r="S444" s="434"/>
      <c r="T444" s="53"/>
    </row>
    <row r="445" spans="1:20" ht="135">
      <c r="A445" s="74" t="str">
        <f t="shared" si="102"/>
        <v>Industry</v>
      </c>
      <c r="B445" s="74" t="str">
        <f t="shared" si="102"/>
        <v>Electrification + Hydrogen</v>
      </c>
      <c r="C445" s="74" t="str">
        <f t="shared" si="102"/>
        <v>Fraction of Industrial Fuel Use Shifted to Other Fuels</v>
      </c>
      <c r="D445" s="9" t="s">
        <v>2759</v>
      </c>
      <c r="E445" s="53" t="s">
        <v>2672</v>
      </c>
      <c r="F445" s="53" t="s">
        <v>3216</v>
      </c>
      <c r="G445" s="53" t="s">
        <v>2680</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3501</v>
      </c>
      <c r="Q445" s="74" t="str">
        <f t="shared" si="99"/>
        <v>industry-ag-main.html#fuel-switching</v>
      </c>
      <c r="R445" s="74" t="str">
        <f t="shared" si="99"/>
        <v>industry-elec-and-hydrogen.html</v>
      </c>
      <c r="S445" s="434"/>
      <c r="T445" s="53"/>
    </row>
    <row r="446" spans="1:20" ht="30">
      <c r="A446" s="74" t="str">
        <f t="shared" si="102"/>
        <v>Industry</v>
      </c>
      <c r="B446" s="74" t="str">
        <f t="shared" si="102"/>
        <v>Electrification + Hydrogen</v>
      </c>
      <c r="C446" s="74" t="str">
        <f t="shared" si="102"/>
        <v>Fraction of Industrial Fuel Use Shifted to Other Fuels</v>
      </c>
      <c r="D446" s="9" t="s">
        <v>2759</v>
      </c>
      <c r="E446" s="53" t="s">
        <v>2673</v>
      </c>
      <c r="F446" s="53" t="s">
        <v>3216</v>
      </c>
      <c r="G446" s="53" t="s">
        <v>2677</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35">
      <c r="A447" s="74" t="str">
        <f t="shared" si="102"/>
        <v>Industry</v>
      </c>
      <c r="B447" s="74" t="str">
        <f t="shared" si="102"/>
        <v>Electrification + Hydrogen</v>
      </c>
      <c r="C447" s="74" t="str">
        <f t="shared" si="102"/>
        <v>Fraction of Industrial Fuel Use Shifted to Other Fuels</v>
      </c>
      <c r="D447" s="9" t="s">
        <v>2759</v>
      </c>
      <c r="E447" s="53" t="s">
        <v>2674</v>
      </c>
      <c r="F447" s="53" t="s">
        <v>3216</v>
      </c>
      <c r="G447" s="53" t="s">
        <v>2678</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3502</v>
      </c>
      <c r="Q447" s="74" t="str">
        <f t="shared" si="99"/>
        <v>industry-ag-main.html#fuel-switching</v>
      </c>
      <c r="R447" s="74" t="str">
        <f t="shared" si="99"/>
        <v>industry-elec-and-hydrogen.html</v>
      </c>
      <c r="S447" s="434"/>
      <c r="T447" s="53"/>
    </row>
    <row r="448" spans="1:20" ht="30">
      <c r="A448" s="74" t="str">
        <f t="shared" si="102"/>
        <v>Industry</v>
      </c>
      <c r="B448" s="74" t="str">
        <f t="shared" si="102"/>
        <v>Electrification + Hydrogen</v>
      </c>
      <c r="C448" s="74" t="str">
        <f t="shared" si="102"/>
        <v>Fraction of Industrial Fuel Use Shifted to Other Fuels</v>
      </c>
      <c r="D448" s="9" t="s">
        <v>2759</v>
      </c>
      <c r="E448" s="53" t="s">
        <v>2675</v>
      </c>
      <c r="F448" s="53" t="s">
        <v>3216</v>
      </c>
      <c r="G448" s="53" t="s">
        <v>2681</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30">
      <c r="A449" s="74" t="str">
        <f t="shared" si="102"/>
        <v>Industry</v>
      </c>
      <c r="B449" s="74" t="str">
        <f t="shared" si="102"/>
        <v>Electrification + Hydrogen</v>
      </c>
      <c r="C449" s="74" t="str">
        <f t="shared" si="102"/>
        <v>Fraction of Industrial Fuel Use Shifted to Other Fuels</v>
      </c>
      <c r="D449" s="9" t="s">
        <v>2759</v>
      </c>
      <c r="E449" s="53" t="s">
        <v>3133</v>
      </c>
      <c r="F449" s="53" t="s">
        <v>3216</v>
      </c>
      <c r="G449" s="53" t="s">
        <v>3136</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35">
      <c r="A450" s="74" t="str">
        <f t="shared" si="102"/>
        <v>Industry</v>
      </c>
      <c r="B450" s="74" t="str">
        <f t="shared" si="102"/>
        <v>Electrification + Hydrogen</v>
      </c>
      <c r="C450" s="74" t="str">
        <f t="shared" si="102"/>
        <v>Fraction of Industrial Fuel Use Shifted to Other Fuels</v>
      </c>
      <c r="D450" s="9" t="s">
        <v>2759</v>
      </c>
      <c r="E450" s="53" t="s">
        <v>3134</v>
      </c>
      <c r="F450" s="53" t="s">
        <v>3216</v>
      </c>
      <c r="G450" s="53" t="s">
        <v>3138</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3503</v>
      </c>
      <c r="Q450" s="74" t="str">
        <f t="shared" si="99"/>
        <v>industry-ag-main.html#fuel-switching</v>
      </c>
      <c r="R450" s="74" t="str">
        <f t="shared" si="99"/>
        <v>industry-elec-and-hydrogen.html</v>
      </c>
      <c r="S450" s="434"/>
      <c r="T450" s="53"/>
    </row>
    <row r="451" spans="1:20" ht="30">
      <c r="A451" s="74" t="str">
        <f t="shared" si="102"/>
        <v>Industry</v>
      </c>
      <c r="B451" s="74" t="str">
        <f t="shared" si="102"/>
        <v>Electrification + Hydrogen</v>
      </c>
      <c r="C451" s="74" t="str">
        <f t="shared" si="102"/>
        <v>Fraction of Industrial Fuel Use Shifted to Other Fuels</v>
      </c>
      <c r="D451" s="9" t="s">
        <v>2759</v>
      </c>
      <c r="E451" s="53" t="s">
        <v>3135</v>
      </c>
      <c r="F451" s="53" t="s">
        <v>3216</v>
      </c>
      <c r="G451" s="53" t="s">
        <v>3139</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30">
      <c r="A452" s="74" t="str">
        <f t="shared" si="102"/>
        <v>Industry</v>
      </c>
      <c r="B452" s="74" t="str">
        <f t="shared" si="102"/>
        <v>Electrification + Hydrogen</v>
      </c>
      <c r="C452" s="74" t="str">
        <f t="shared" si="102"/>
        <v>Fraction of Industrial Fuel Use Shifted to Other Fuels</v>
      </c>
      <c r="D452" s="9" t="s">
        <v>2759</v>
      </c>
      <c r="E452" s="53" t="s">
        <v>3132</v>
      </c>
      <c r="F452" s="53" t="s">
        <v>3216</v>
      </c>
      <c r="G452" s="53" t="s">
        <v>3137</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30">
      <c r="A453" s="74" t="str">
        <f t="shared" si="102"/>
        <v>Industry</v>
      </c>
      <c r="B453" s="74" t="str">
        <f t="shared" si="102"/>
        <v>Electrification + Hydrogen</v>
      </c>
      <c r="C453" s="74" t="str">
        <f t="shared" si="102"/>
        <v>Fraction of Industrial Fuel Use Shifted to Other Fuels</v>
      </c>
      <c r="D453" s="9" t="s">
        <v>146</v>
      </c>
      <c r="E453" s="53" t="s">
        <v>2670</v>
      </c>
      <c r="F453" s="9" t="s">
        <v>2758</v>
      </c>
      <c r="G453" s="53" t="s">
        <v>2676</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30">
      <c r="A454" s="74" t="str">
        <f t="shared" si="102"/>
        <v>Industry</v>
      </c>
      <c r="B454" s="74" t="str">
        <f t="shared" si="102"/>
        <v>Electrification + Hydrogen</v>
      </c>
      <c r="C454" s="74" t="str">
        <f t="shared" si="102"/>
        <v>Fraction of Industrial Fuel Use Shifted to Other Fuels</v>
      </c>
      <c r="D454" s="9" t="s">
        <v>146</v>
      </c>
      <c r="E454" s="53" t="s">
        <v>2671</v>
      </c>
      <c r="F454" s="9" t="s">
        <v>2758</v>
      </c>
      <c r="G454" s="53" t="s">
        <v>2679</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30">
      <c r="A455" s="74" t="str">
        <f t="shared" si="102"/>
        <v>Industry</v>
      </c>
      <c r="B455" s="74" t="str">
        <f t="shared" si="102"/>
        <v>Electrification + Hydrogen</v>
      </c>
      <c r="C455" s="74" t="str">
        <f t="shared" si="102"/>
        <v>Fraction of Industrial Fuel Use Shifted to Other Fuels</v>
      </c>
      <c r="D455" s="9" t="s">
        <v>146</v>
      </c>
      <c r="E455" s="53" t="s">
        <v>2672</v>
      </c>
      <c r="F455" s="9" t="s">
        <v>2758</v>
      </c>
      <c r="G455" s="53" t="s">
        <v>2680</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30">
      <c r="A456" s="74" t="str">
        <f t="shared" si="102"/>
        <v>Industry</v>
      </c>
      <c r="B456" s="74" t="str">
        <f t="shared" si="102"/>
        <v>Electrification + Hydrogen</v>
      </c>
      <c r="C456" s="74" t="str">
        <f t="shared" si="102"/>
        <v>Fraction of Industrial Fuel Use Shifted to Other Fuels</v>
      </c>
      <c r="D456" s="9" t="s">
        <v>146</v>
      </c>
      <c r="E456" s="53" t="s">
        <v>2673</v>
      </c>
      <c r="F456" s="9" t="s">
        <v>2758</v>
      </c>
      <c r="G456" s="53" t="s">
        <v>2677</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30">
      <c r="A457" s="74" t="str">
        <f t="shared" si="102"/>
        <v>Industry</v>
      </c>
      <c r="B457" s="74" t="str">
        <f t="shared" si="102"/>
        <v>Electrification + Hydrogen</v>
      </c>
      <c r="C457" s="74" t="str">
        <f t="shared" si="102"/>
        <v>Fraction of Industrial Fuel Use Shifted to Other Fuels</v>
      </c>
      <c r="D457" s="9" t="s">
        <v>146</v>
      </c>
      <c r="E457" s="53" t="s">
        <v>2674</v>
      </c>
      <c r="F457" s="9" t="s">
        <v>2758</v>
      </c>
      <c r="G457" s="53" t="s">
        <v>2678</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30">
      <c r="A458" s="74" t="str">
        <f t="shared" si="102"/>
        <v>Industry</v>
      </c>
      <c r="B458" s="74" t="str">
        <f t="shared" si="102"/>
        <v>Electrification + Hydrogen</v>
      </c>
      <c r="C458" s="74" t="str">
        <f t="shared" si="102"/>
        <v>Fraction of Industrial Fuel Use Shifted to Other Fuels</v>
      </c>
      <c r="D458" s="9" t="s">
        <v>146</v>
      </c>
      <c r="E458" s="53" t="s">
        <v>2675</v>
      </c>
      <c r="F458" s="9" t="s">
        <v>2758</v>
      </c>
      <c r="G458" s="53" t="s">
        <v>2681</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30">
      <c r="A459" s="74" t="str">
        <f t="shared" si="102"/>
        <v>Industry</v>
      </c>
      <c r="B459" s="74" t="str">
        <f t="shared" si="102"/>
        <v>Electrification + Hydrogen</v>
      </c>
      <c r="C459" s="74" t="str">
        <f t="shared" si="102"/>
        <v>Fraction of Industrial Fuel Use Shifted to Other Fuels</v>
      </c>
      <c r="D459" s="9" t="s">
        <v>146</v>
      </c>
      <c r="E459" s="53" t="s">
        <v>3133</v>
      </c>
      <c r="F459" s="9" t="s">
        <v>2758</v>
      </c>
      <c r="G459" s="53" t="s">
        <v>3136</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30">
      <c r="A460" s="74" t="str">
        <f t="shared" si="102"/>
        <v>Industry</v>
      </c>
      <c r="B460" s="74" t="str">
        <f t="shared" si="102"/>
        <v>Electrification + Hydrogen</v>
      </c>
      <c r="C460" s="74" t="str">
        <f t="shared" si="102"/>
        <v>Fraction of Industrial Fuel Use Shifted to Other Fuels</v>
      </c>
      <c r="D460" s="9" t="s">
        <v>146</v>
      </c>
      <c r="E460" s="53" t="s">
        <v>3134</v>
      </c>
      <c r="F460" s="9" t="s">
        <v>2758</v>
      </c>
      <c r="G460" s="53" t="s">
        <v>3138</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30">
      <c r="A461" s="74" t="str">
        <f t="shared" si="102"/>
        <v>Industry</v>
      </c>
      <c r="B461" s="74" t="str">
        <f t="shared" si="102"/>
        <v>Electrification + Hydrogen</v>
      </c>
      <c r="C461" s="74" t="str">
        <f t="shared" si="102"/>
        <v>Fraction of Industrial Fuel Use Shifted to Other Fuels</v>
      </c>
      <c r="D461" s="9" t="s">
        <v>146</v>
      </c>
      <c r="E461" s="53" t="s">
        <v>3135</v>
      </c>
      <c r="F461" s="9" t="s">
        <v>2758</v>
      </c>
      <c r="G461" s="53" t="s">
        <v>3139</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30">
      <c r="A462" s="74" t="str">
        <f t="shared" si="102"/>
        <v>Industry</v>
      </c>
      <c r="B462" s="74" t="str">
        <f t="shared" si="102"/>
        <v>Electrification + Hydrogen</v>
      </c>
      <c r="C462" s="74" t="str">
        <f t="shared" si="102"/>
        <v>Fraction of Industrial Fuel Use Shifted to Other Fuels</v>
      </c>
      <c r="D462" s="9" t="s">
        <v>146</v>
      </c>
      <c r="E462" s="53" t="s">
        <v>3132</v>
      </c>
      <c r="F462" s="9" t="s">
        <v>2758</v>
      </c>
      <c r="G462" s="53" t="s">
        <v>3137</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30">
      <c r="A463" s="74" t="str">
        <f t="shared" si="102"/>
        <v>Industry</v>
      </c>
      <c r="B463" s="74" t="str">
        <f t="shared" si="102"/>
        <v>Electrification + Hydrogen</v>
      </c>
      <c r="C463" s="74" t="str">
        <f t="shared" si="102"/>
        <v>Fraction of Industrial Fuel Use Shifted to Other Fuels</v>
      </c>
      <c r="D463" s="9" t="s">
        <v>147</v>
      </c>
      <c r="E463" s="53" t="s">
        <v>2670</v>
      </c>
      <c r="F463" s="9" t="s">
        <v>149</v>
      </c>
      <c r="G463" s="53" t="s">
        <v>2676</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30">
      <c r="A464" s="74" t="str">
        <f t="shared" si="102"/>
        <v>Industry</v>
      </c>
      <c r="B464" s="74" t="str">
        <f t="shared" si="102"/>
        <v>Electrification + Hydrogen</v>
      </c>
      <c r="C464" s="74" t="str">
        <f t="shared" si="102"/>
        <v>Fraction of Industrial Fuel Use Shifted to Other Fuels</v>
      </c>
      <c r="D464" s="9" t="s">
        <v>147</v>
      </c>
      <c r="E464" s="53" t="s">
        <v>2671</v>
      </c>
      <c r="F464" s="9" t="s">
        <v>149</v>
      </c>
      <c r="G464" s="53" t="s">
        <v>2679</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35">
      <c r="A465" s="74" t="str">
        <f t="shared" si="102"/>
        <v>Industry</v>
      </c>
      <c r="B465" s="74" t="str">
        <f t="shared" si="102"/>
        <v>Electrification + Hydrogen</v>
      </c>
      <c r="C465" s="74" t="str">
        <f t="shared" si="102"/>
        <v>Fraction of Industrial Fuel Use Shifted to Other Fuels</v>
      </c>
      <c r="D465" s="9" t="s">
        <v>147</v>
      </c>
      <c r="E465" s="53" t="s">
        <v>2672</v>
      </c>
      <c r="F465" s="9" t="s">
        <v>149</v>
      </c>
      <c r="G465" s="53" t="s">
        <v>2680</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3504</v>
      </c>
      <c r="Q465" s="74" t="str">
        <f t="shared" si="99"/>
        <v>industry-ag-main.html#fuel-switching</v>
      </c>
      <c r="R465" s="74" t="str">
        <f t="shared" si="99"/>
        <v>industry-elec-and-hydrogen.html</v>
      </c>
      <c r="S465" s="434"/>
      <c r="T465" s="53"/>
    </row>
    <row r="466" spans="1:20" ht="30">
      <c r="A466" s="74" t="str">
        <f t="shared" si="102"/>
        <v>Industry</v>
      </c>
      <c r="B466" s="74" t="str">
        <f t="shared" si="102"/>
        <v>Electrification + Hydrogen</v>
      </c>
      <c r="C466" s="74" t="str">
        <f t="shared" si="102"/>
        <v>Fraction of Industrial Fuel Use Shifted to Other Fuels</v>
      </c>
      <c r="D466" s="9" t="s">
        <v>147</v>
      </c>
      <c r="E466" s="53" t="s">
        <v>2673</v>
      </c>
      <c r="F466" s="9" t="s">
        <v>149</v>
      </c>
      <c r="G466" s="53" t="s">
        <v>2677</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35">
      <c r="A467" s="74" t="str">
        <f t="shared" si="102"/>
        <v>Industry</v>
      </c>
      <c r="B467" s="74" t="str">
        <f t="shared" si="102"/>
        <v>Electrification + Hydrogen</v>
      </c>
      <c r="C467" s="74" t="str">
        <f t="shared" si="102"/>
        <v>Fraction of Industrial Fuel Use Shifted to Other Fuels</v>
      </c>
      <c r="D467" s="9" t="s">
        <v>147</v>
      </c>
      <c r="E467" s="53" t="s">
        <v>2674</v>
      </c>
      <c r="F467" s="9" t="s">
        <v>149</v>
      </c>
      <c r="G467" s="53" t="s">
        <v>2678</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3505</v>
      </c>
      <c r="Q467" s="74" t="str">
        <f t="shared" si="99"/>
        <v>industry-ag-main.html#fuel-switching</v>
      </c>
      <c r="R467" s="74" t="str">
        <f t="shared" si="99"/>
        <v>industry-elec-and-hydrogen.html</v>
      </c>
      <c r="S467" s="434"/>
      <c r="T467" s="53"/>
    </row>
    <row r="468" spans="1:20" ht="30">
      <c r="A468" s="74" t="str">
        <f t="shared" si="102"/>
        <v>Industry</v>
      </c>
      <c r="B468" s="74" t="str">
        <f t="shared" si="102"/>
        <v>Electrification + Hydrogen</v>
      </c>
      <c r="C468" s="74" t="str">
        <f t="shared" si="102"/>
        <v>Fraction of Industrial Fuel Use Shifted to Other Fuels</v>
      </c>
      <c r="D468" s="9" t="s">
        <v>147</v>
      </c>
      <c r="E468" s="53" t="s">
        <v>2675</v>
      </c>
      <c r="F468" s="9" t="s">
        <v>149</v>
      </c>
      <c r="G468" s="53" t="s">
        <v>2681</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30">
      <c r="A469" s="74" t="str">
        <f t="shared" si="102"/>
        <v>Industry</v>
      </c>
      <c r="B469" s="74" t="str">
        <f t="shared" si="102"/>
        <v>Electrification + Hydrogen</v>
      </c>
      <c r="C469" s="74" t="str">
        <f t="shared" si="102"/>
        <v>Fraction of Industrial Fuel Use Shifted to Other Fuels</v>
      </c>
      <c r="D469" s="9" t="s">
        <v>147</v>
      </c>
      <c r="E469" s="53" t="s">
        <v>3133</v>
      </c>
      <c r="F469" s="9" t="s">
        <v>149</v>
      </c>
      <c r="G469" s="53" t="s">
        <v>3136</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35">
      <c r="A470" s="74" t="str">
        <f t="shared" si="102"/>
        <v>Industry</v>
      </c>
      <c r="B470" s="74" t="str">
        <f t="shared" si="102"/>
        <v>Electrification + Hydrogen</v>
      </c>
      <c r="C470" s="74" t="str">
        <f t="shared" si="102"/>
        <v>Fraction of Industrial Fuel Use Shifted to Other Fuels</v>
      </c>
      <c r="D470" s="9" t="s">
        <v>147</v>
      </c>
      <c r="E470" s="53" t="s">
        <v>3134</v>
      </c>
      <c r="F470" s="9" t="s">
        <v>149</v>
      </c>
      <c r="G470" s="53" t="s">
        <v>3138</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3506</v>
      </c>
      <c r="Q470" s="74" t="str">
        <f t="shared" si="99"/>
        <v>industry-ag-main.html#fuel-switching</v>
      </c>
      <c r="R470" s="74" t="str">
        <f t="shared" si="99"/>
        <v>industry-elec-and-hydrogen.html</v>
      </c>
      <c r="S470" s="434"/>
      <c r="T470" s="53"/>
    </row>
    <row r="471" spans="1:20" ht="135">
      <c r="A471" s="74" t="str">
        <f t="shared" si="102"/>
        <v>Industry</v>
      </c>
      <c r="B471" s="74" t="str">
        <f t="shared" si="102"/>
        <v>Electrification + Hydrogen</v>
      </c>
      <c r="C471" s="74" t="str">
        <f t="shared" si="102"/>
        <v>Fraction of Industrial Fuel Use Shifted to Other Fuels</v>
      </c>
      <c r="D471" s="9" t="s">
        <v>147</v>
      </c>
      <c r="E471" s="53" t="s">
        <v>3135</v>
      </c>
      <c r="F471" s="9" t="s">
        <v>149</v>
      </c>
      <c r="G471" s="53" t="s">
        <v>3139</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3507</v>
      </c>
      <c r="Q471" s="74" t="str">
        <f t="shared" si="99"/>
        <v>industry-ag-main.html#fuel-switching</v>
      </c>
      <c r="R471" s="74" t="str">
        <f t="shared" si="99"/>
        <v>industry-elec-and-hydrogen.html</v>
      </c>
      <c r="S471" s="434"/>
      <c r="T471" s="53"/>
    </row>
    <row r="472" spans="1:20" ht="30">
      <c r="A472" s="74" t="str">
        <f t="shared" si="102"/>
        <v>Industry</v>
      </c>
      <c r="B472" s="74" t="str">
        <f t="shared" si="102"/>
        <v>Electrification + Hydrogen</v>
      </c>
      <c r="C472" s="74" t="str">
        <f t="shared" si="102"/>
        <v>Fraction of Industrial Fuel Use Shifted to Other Fuels</v>
      </c>
      <c r="D472" s="9" t="s">
        <v>147</v>
      </c>
      <c r="E472" s="53" t="s">
        <v>3132</v>
      </c>
      <c r="F472" s="9" t="s">
        <v>149</v>
      </c>
      <c r="G472" s="53" t="s">
        <v>3137</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30">
      <c r="A473" s="74" t="str">
        <f t="shared" si="102"/>
        <v>Industry</v>
      </c>
      <c r="B473" s="74" t="str">
        <f t="shared" si="102"/>
        <v>Electrification + Hydrogen</v>
      </c>
      <c r="C473" s="74" t="str">
        <f t="shared" si="102"/>
        <v>Fraction of Industrial Fuel Use Shifted to Other Fuels</v>
      </c>
      <c r="D473" s="9" t="s">
        <v>148</v>
      </c>
      <c r="E473" s="53" t="s">
        <v>2670</v>
      </c>
      <c r="F473" s="9" t="s">
        <v>150</v>
      </c>
      <c r="G473" s="53" t="s">
        <v>2676</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35">
      <c r="A474" s="74" t="str">
        <f t="shared" si="102"/>
        <v>Industry</v>
      </c>
      <c r="B474" s="74" t="str">
        <f t="shared" si="102"/>
        <v>Electrification + Hydrogen</v>
      </c>
      <c r="C474" s="74" t="str">
        <f t="shared" si="102"/>
        <v>Fraction of Industrial Fuel Use Shifted to Other Fuels</v>
      </c>
      <c r="D474" s="9" t="s">
        <v>148</v>
      </c>
      <c r="E474" s="53" t="s">
        <v>2671</v>
      </c>
      <c r="F474" s="9" t="s">
        <v>150</v>
      </c>
      <c r="G474" s="53" t="s">
        <v>2679</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3508</v>
      </c>
      <c r="Q474" s="74" t="str">
        <f t="shared" si="99"/>
        <v>industry-ag-main.html#fuel-switching</v>
      </c>
      <c r="R474" s="74" t="str">
        <f t="shared" si="99"/>
        <v>industry-elec-and-hydrogen.html</v>
      </c>
      <c r="S474" s="434"/>
      <c r="T474" s="53"/>
    </row>
    <row r="475" spans="1:20" ht="135">
      <c r="A475" s="74" t="str">
        <f t="shared" si="102"/>
        <v>Industry</v>
      </c>
      <c r="B475" s="74" t="str">
        <f t="shared" si="102"/>
        <v>Electrification + Hydrogen</v>
      </c>
      <c r="C475" s="74" t="str">
        <f t="shared" si="102"/>
        <v>Fraction of Industrial Fuel Use Shifted to Other Fuels</v>
      </c>
      <c r="D475" s="9" t="s">
        <v>148</v>
      </c>
      <c r="E475" s="53" t="s">
        <v>2672</v>
      </c>
      <c r="F475" s="9" t="s">
        <v>150</v>
      </c>
      <c r="G475" s="53" t="s">
        <v>2680</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3509</v>
      </c>
      <c r="Q475" s="74" t="str">
        <f t="shared" si="99"/>
        <v>industry-ag-main.html#fuel-switching</v>
      </c>
      <c r="R475" s="74" t="str">
        <f t="shared" si="99"/>
        <v>industry-elec-and-hydrogen.html</v>
      </c>
      <c r="S475" s="434"/>
      <c r="T475" s="53"/>
    </row>
    <row r="476" spans="1:20" ht="30">
      <c r="A476" s="74" t="str">
        <f t="shared" si="102"/>
        <v>Industry</v>
      </c>
      <c r="B476" s="74" t="str">
        <f t="shared" si="102"/>
        <v>Electrification + Hydrogen</v>
      </c>
      <c r="C476" s="74" t="str">
        <f t="shared" si="102"/>
        <v>Fraction of Industrial Fuel Use Shifted to Other Fuels</v>
      </c>
      <c r="D476" s="9" t="s">
        <v>148</v>
      </c>
      <c r="E476" s="53" t="s">
        <v>2673</v>
      </c>
      <c r="F476" s="9" t="s">
        <v>150</v>
      </c>
      <c r="G476" s="53" t="s">
        <v>2677</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35">
      <c r="A477" s="74" t="str">
        <f t="shared" si="102"/>
        <v>Industry</v>
      </c>
      <c r="B477" s="74" t="str">
        <f t="shared" si="102"/>
        <v>Electrification + Hydrogen</v>
      </c>
      <c r="C477" s="74" t="str">
        <f t="shared" si="102"/>
        <v>Fraction of Industrial Fuel Use Shifted to Other Fuels</v>
      </c>
      <c r="D477" s="9" t="s">
        <v>148</v>
      </c>
      <c r="E477" s="53" t="s">
        <v>2674</v>
      </c>
      <c r="F477" s="9" t="s">
        <v>150</v>
      </c>
      <c r="G477" s="53" t="s">
        <v>2678</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3510</v>
      </c>
      <c r="Q477" s="74" t="str">
        <f t="shared" si="99"/>
        <v>industry-ag-main.html#fuel-switching</v>
      </c>
      <c r="R477" s="74" t="str">
        <f t="shared" si="99"/>
        <v>industry-elec-and-hydrogen.html</v>
      </c>
      <c r="S477" s="434"/>
      <c r="T477" s="53"/>
    </row>
    <row r="478" spans="1:20" ht="30">
      <c r="A478" s="74" t="str">
        <f t="shared" si="102"/>
        <v>Industry</v>
      </c>
      <c r="B478" s="74" t="str">
        <f t="shared" si="102"/>
        <v>Electrification + Hydrogen</v>
      </c>
      <c r="C478" s="74" t="str">
        <f t="shared" si="102"/>
        <v>Fraction of Industrial Fuel Use Shifted to Other Fuels</v>
      </c>
      <c r="D478" s="9" t="s">
        <v>148</v>
      </c>
      <c r="E478" s="53" t="s">
        <v>2675</v>
      </c>
      <c r="F478" s="9" t="s">
        <v>150</v>
      </c>
      <c r="G478" s="53" t="s">
        <v>2681</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30">
      <c r="A479" s="74" t="str">
        <f t="shared" si="102"/>
        <v>Industry</v>
      </c>
      <c r="B479" s="74" t="str">
        <f t="shared" si="102"/>
        <v>Electrification + Hydrogen</v>
      </c>
      <c r="C479" s="74" t="str">
        <f t="shared" si="102"/>
        <v>Fraction of Industrial Fuel Use Shifted to Other Fuels</v>
      </c>
      <c r="D479" s="9" t="s">
        <v>148</v>
      </c>
      <c r="E479" s="53" t="s">
        <v>3133</v>
      </c>
      <c r="F479" s="9" t="s">
        <v>150</v>
      </c>
      <c r="G479" s="53" t="s">
        <v>3136</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50">
      <c r="A480" s="74" t="str">
        <f t="shared" si="102"/>
        <v>Industry</v>
      </c>
      <c r="B480" s="74" t="str">
        <f t="shared" si="102"/>
        <v>Electrification + Hydrogen</v>
      </c>
      <c r="C480" s="74" t="str">
        <f t="shared" si="102"/>
        <v>Fraction of Industrial Fuel Use Shifted to Other Fuels</v>
      </c>
      <c r="D480" s="9" t="s">
        <v>148</v>
      </c>
      <c r="E480" s="53" t="s">
        <v>3134</v>
      </c>
      <c r="F480" s="9" t="s">
        <v>150</v>
      </c>
      <c r="G480" s="53" t="s">
        <v>3138</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3511</v>
      </c>
      <c r="Q480" s="74" t="str">
        <f t="shared" si="104"/>
        <v>industry-ag-main.html#fuel-switching</v>
      </c>
      <c r="R480" s="74" t="str">
        <f t="shared" si="104"/>
        <v>industry-elec-and-hydrogen.html</v>
      </c>
      <c r="S480" s="434"/>
      <c r="T480" s="53"/>
    </row>
    <row r="481" spans="1:20" ht="150">
      <c r="A481" s="74" t="str">
        <f t="shared" si="102"/>
        <v>Industry</v>
      </c>
      <c r="B481" s="74" t="str">
        <f t="shared" si="102"/>
        <v>Electrification + Hydrogen</v>
      </c>
      <c r="C481" s="74" t="str">
        <f t="shared" si="102"/>
        <v>Fraction of Industrial Fuel Use Shifted to Other Fuels</v>
      </c>
      <c r="D481" s="9" t="s">
        <v>148</v>
      </c>
      <c r="E481" s="53" t="s">
        <v>3135</v>
      </c>
      <c r="F481" s="9" t="s">
        <v>150</v>
      </c>
      <c r="G481" s="53" t="s">
        <v>3139</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3512</v>
      </c>
      <c r="Q481" s="74" t="str">
        <f t="shared" si="104"/>
        <v>industry-ag-main.html#fuel-switching</v>
      </c>
      <c r="R481" s="74" t="str">
        <f t="shared" si="104"/>
        <v>industry-elec-and-hydrogen.html</v>
      </c>
      <c r="S481" s="434"/>
      <c r="T481" s="53"/>
    </row>
    <row r="482" spans="1:20" ht="30">
      <c r="A482" s="74" t="str">
        <f t="shared" si="102"/>
        <v>Industry</v>
      </c>
      <c r="B482" s="74" t="str">
        <f t="shared" si="102"/>
        <v>Electrification + Hydrogen</v>
      </c>
      <c r="C482" s="74" t="str">
        <f t="shared" si="102"/>
        <v>Fraction of Industrial Fuel Use Shifted to Other Fuels</v>
      </c>
      <c r="D482" s="9" t="s">
        <v>148</v>
      </c>
      <c r="E482" s="53" t="s">
        <v>3132</v>
      </c>
      <c r="F482" s="9" t="s">
        <v>150</v>
      </c>
      <c r="G482" s="53" t="s">
        <v>3137</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3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3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3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3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34" t="s">
        <v>2762</v>
      </c>
      <c r="T487" s="55"/>
    </row>
    <row r="488" spans="1:20" s="5" customFormat="1" ht="7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2686</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2764</v>
      </c>
      <c r="Q488" s="53"/>
      <c r="R488" s="74" t="str">
        <f t="shared" ref="R488" si="107">R$487</f>
        <v>material-efficiency-longevity-reuse.html</v>
      </c>
      <c r="S488" s="434" t="s">
        <v>2763</v>
      </c>
      <c r="T488" s="55"/>
    </row>
    <row r="489" spans="1:20" s="5" customFormat="1" ht="120">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2758</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2767</v>
      </c>
      <c r="Q489" s="53"/>
      <c r="R489" s="9" t="s">
        <v>3117</v>
      </c>
      <c r="S489" s="43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3562</v>
      </c>
      <c r="Q490" s="53" t="s">
        <v>254</v>
      </c>
      <c r="R490" s="9" t="s">
        <v>255</v>
      </c>
      <c r="S490" s="434" t="s">
        <v>173</v>
      </c>
      <c r="T490" s="53"/>
    </row>
    <row r="491" spans="1:20" ht="45">
      <c r="A491" s="74" t="str">
        <f>A$490</f>
        <v>Industry</v>
      </c>
      <c r="B491" s="74" t="str">
        <f t="shared" ref="B491:C492" si="109">B$490</f>
        <v>Methane Capture</v>
      </c>
      <c r="C491" s="74" t="str">
        <f t="shared" si="109"/>
        <v>Fraction of Methane Capture Opportunities Achieved</v>
      </c>
      <c r="D491" s="53" t="s">
        <v>2759</v>
      </c>
      <c r="E491" s="53"/>
      <c r="F491" s="53" t="s">
        <v>3216</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3253</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60">
      <c r="A492" s="74" t="str">
        <f>A$490</f>
        <v>Industry</v>
      </c>
      <c r="B492" s="74" t="str">
        <f t="shared" si="109"/>
        <v>Methane Capture</v>
      </c>
      <c r="C492" s="74" t="str">
        <f t="shared" si="109"/>
        <v>Fraction of Methane Capture Opportunities Achieved</v>
      </c>
      <c r="D492" s="53" t="s">
        <v>146</v>
      </c>
      <c r="E492" s="53"/>
      <c r="F492" s="9" t="s">
        <v>2758</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3254</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3563</v>
      </c>
      <c r="Q493" s="53" t="s">
        <v>256</v>
      </c>
      <c r="R493" s="9" t="s">
        <v>257</v>
      </c>
      <c r="S493" s="434" t="s">
        <v>173</v>
      </c>
      <c r="T493" s="53"/>
    </row>
    <row r="494" spans="1:20" ht="45">
      <c r="A494" s="74" t="str">
        <f>A$493</f>
        <v>Industry</v>
      </c>
      <c r="B494" s="74" t="str">
        <f t="shared" ref="B494:C495" si="111">B$493</f>
        <v>Methane Destruction</v>
      </c>
      <c r="C494" s="74" t="str">
        <f t="shared" si="111"/>
        <v>Fraction of Methane Destruction Opportunities Achieved</v>
      </c>
      <c r="D494" s="53" t="s">
        <v>2759</v>
      </c>
      <c r="E494" s="53"/>
      <c r="F494" s="53" t="s">
        <v>3216</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3255</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60">
      <c r="A495" s="74" t="str">
        <f t="shared" ref="A495" si="113">A$493</f>
        <v>Industry</v>
      </c>
      <c r="B495" s="74" t="str">
        <f t="shared" si="111"/>
        <v>Methane Destruction</v>
      </c>
      <c r="C495" s="74" t="str">
        <f t="shared" si="111"/>
        <v>Fraction of Methane Destruction Opportunities Achieved</v>
      </c>
      <c r="D495" s="53" t="s">
        <v>146</v>
      </c>
      <c r="E495" s="53"/>
      <c r="F495" s="9" t="s">
        <v>2758</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3256</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34" t="s">
        <v>173</v>
      </c>
      <c r="T496" s="53"/>
    </row>
    <row r="497" spans="1:20" ht="60">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3120</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60">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3514</v>
      </c>
      <c r="Q498" s="53"/>
      <c r="R498" s="74" t="str">
        <f t="shared" si="117"/>
        <v>reduce-fuel-exports.html</v>
      </c>
      <c r="S498" s="443" t="str">
        <f t="shared" si="118"/>
        <v>Calculated from model data; see the relevant variable(s) in the InputData folder for source information.</v>
      </c>
      <c r="T498" s="53"/>
    </row>
    <row r="499" spans="1:20" ht="60">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3515</v>
      </c>
      <c r="Q499" s="53"/>
      <c r="R499" s="74" t="str">
        <f t="shared" si="117"/>
        <v>reduce-fuel-exports.html</v>
      </c>
      <c r="S499" s="443" t="str">
        <f t="shared" si="118"/>
        <v>Calculated from model data; see the relevant variable(s) in the InputData folder for source information.</v>
      </c>
      <c r="T499" s="53"/>
    </row>
    <row r="500" spans="1:20" ht="60">
      <c r="A500" s="74" t="str">
        <f t="shared" si="119"/>
        <v>Industry</v>
      </c>
      <c r="B500" s="74" t="str">
        <f t="shared" si="114"/>
        <v>Reduce Fossil Fuel Exports</v>
      </c>
      <c r="C500" s="74" t="str">
        <f t="shared" si="114"/>
        <v>Percent Reduction in Fossil Fuel Exports</v>
      </c>
      <c r="D500" s="9" t="s">
        <v>2840</v>
      </c>
      <c r="E500" s="53"/>
      <c r="F500" s="9" t="s">
        <v>2841</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3121</v>
      </c>
      <c r="Q500" s="53"/>
      <c r="R500" s="74" t="str">
        <f t="shared" si="117"/>
        <v>reduce-fuel-exports.html</v>
      </c>
      <c r="S500" s="443" t="str">
        <f t="shared" si="118"/>
        <v>Calculated from model data; see the relevant variable(s) in the InputData folder for source information.</v>
      </c>
      <c r="T500" s="53"/>
    </row>
    <row r="501" spans="1:20" ht="4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60">
      <c r="A502" s="74" t="str">
        <f t="shared" si="119"/>
        <v>Industry</v>
      </c>
      <c r="B502" s="74" t="str">
        <f t="shared" si="114"/>
        <v>Reduce Fossil Fuel Exports</v>
      </c>
      <c r="C502" s="74" t="str">
        <f t="shared" si="114"/>
        <v>Percent Reduction in Fossil Fuel Exports</v>
      </c>
      <c r="D502" s="9" t="s">
        <v>2832</v>
      </c>
      <c r="E502" s="53"/>
      <c r="F502" s="9" t="s">
        <v>2836</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3122</v>
      </c>
      <c r="Q502" s="53"/>
      <c r="R502" s="74" t="str">
        <f t="shared" ref="R502:R504" si="121">R$496</f>
        <v>reduce-fuel-exports.html</v>
      </c>
      <c r="S502" s="443" t="str">
        <f t="shared" si="118"/>
        <v>Calculated from model data; see the relevant variable(s) in the InputData folder for source information.</v>
      </c>
      <c r="T502" s="53"/>
    </row>
    <row r="503" spans="1:20" ht="60">
      <c r="A503" s="74" t="str">
        <f t="shared" si="119"/>
        <v>Industry</v>
      </c>
      <c r="B503" s="74" t="str">
        <f t="shared" si="114"/>
        <v>Reduce Fossil Fuel Exports</v>
      </c>
      <c r="C503" s="74" t="str">
        <f t="shared" si="114"/>
        <v>Percent Reduction in Fossil Fuel Exports</v>
      </c>
      <c r="D503" s="9" t="s">
        <v>2842</v>
      </c>
      <c r="E503" s="53"/>
      <c r="F503" s="9" t="s">
        <v>2843</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3123</v>
      </c>
      <c r="Q503" s="53"/>
      <c r="R503" s="74" t="str">
        <f t="shared" si="121"/>
        <v>reduce-fuel-exports.html</v>
      </c>
      <c r="S503" s="443" t="str">
        <f t="shared" si="118"/>
        <v>Calculated from model data; see the relevant variable(s) in the InputData folder for source information.</v>
      </c>
      <c r="T503" s="53"/>
    </row>
    <row r="504" spans="1:20" ht="60">
      <c r="A504" s="74" t="str">
        <f t="shared" si="119"/>
        <v>Industry</v>
      </c>
      <c r="B504" s="74" t="str">
        <f t="shared" si="114"/>
        <v>Reduce Fossil Fuel Exports</v>
      </c>
      <c r="C504" s="74" t="str">
        <f t="shared" si="114"/>
        <v>Percent Reduction in Fossil Fuel Exports</v>
      </c>
      <c r="D504" s="9" t="s">
        <v>2833</v>
      </c>
      <c r="E504" s="53"/>
      <c r="F504" s="9" t="s">
        <v>2837</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3124</v>
      </c>
      <c r="Q504" s="53"/>
      <c r="R504" s="74" t="str">
        <f t="shared" si="121"/>
        <v>reduce-fuel-exports.html</v>
      </c>
      <c r="S504" s="443" t="str">
        <f t="shared" si="118"/>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3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3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3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3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3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3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3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3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3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3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3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3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3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3293</v>
      </c>
      <c r="Q518" s="55" t="str">
        <f>Q$517</f>
        <v>ccs.html#ccs</v>
      </c>
      <c r="R518" s="55" t="str">
        <f>R$517</f>
        <v>carbon-capture-and-sequestration.html</v>
      </c>
      <c r="S518" s="43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39" t="s">
        <v>2652</v>
      </c>
      <c r="T519" s="9" t="s">
        <v>450</v>
      </c>
    </row>
    <row r="520" spans="1:20" s="5" customFormat="1" ht="60">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2655</v>
      </c>
      <c r="Q520" s="55" t="str">
        <f t="shared" ref="Q520:R524" si="126">Q$519</f>
        <v>fuels.html#carbon-tax</v>
      </c>
      <c r="R520" s="55" t="str">
        <f t="shared" si="126"/>
        <v>carbon-tax.html</v>
      </c>
      <c r="S520" s="439"/>
      <c r="T520" s="55"/>
    </row>
    <row r="521" spans="1:20" s="5" customFormat="1" ht="60">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2656</v>
      </c>
      <c r="Q521" s="55" t="str">
        <f t="shared" si="126"/>
        <v>fuels.html#carbon-tax</v>
      </c>
      <c r="R521" s="55" t="str">
        <f t="shared" si="126"/>
        <v>carbon-tax.html</v>
      </c>
      <c r="S521" s="439"/>
      <c r="T521" s="55"/>
    </row>
    <row r="522" spans="1:20" s="5" customFormat="1" ht="60">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2657</v>
      </c>
      <c r="Q522" s="55" t="str">
        <f t="shared" si="126"/>
        <v>fuels.html#carbon-tax</v>
      </c>
      <c r="R522" s="55" t="str">
        <f t="shared" si="126"/>
        <v>carbon-tax.html</v>
      </c>
      <c r="S522" s="439"/>
      <c r="T522" s="55"/>
    </row>
    <row r="523" spans="1:20" s="5" customFormat="1" ht="90">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3208</v>
      </c>
      <c r="Q523" s="55" t="str">
        <f t="shared" si="126"/>
        <v>fuels.html#carbon-tax</v>
      </c>
      <c r="R523" s="55" t="str">
        <f t="shared" si="126"/>
        <v>carbon-tax.html</v>
      </c>
      <c r="S523" s="439"/>
      <c r="T523" s="55"/>
    </row>
    <row r="524" spans="1:20" s="5" customFormat="1" ht="45">
      <c r="A524" s="74" t="str">
        <f t="shared" si="127"/>
        <v>Cross-Sector</v>
      </c>
      <c r="B524" s="74" t="str">
        <f t="shared" si="127"/>
        <v>Carbon Tax</v>
      </c>
      <c r="C524" s="74" t="str">
        <f t="shared" si="127"/>
        <v>Additional Carbon Tax Rate</v>
      </c>
      <c r="D524" s="53" t="s">
        <v>2867</v>
      </c>
      <c r="E524" s="53"/>
      <c r="F524" s="53" t="s">
        <v>3369</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3368</v>
      </c>
      <c r="Q524" s="55" t="str">
        <f t="shared" si="126"/>
        <v>fuels.html#carbon-tax</v>
      </c>
      <c r="R524" s="55" t="str">
        <f t="shared" si="126"/>
        <v>carbon-tax.html</v>
      </c>
      <c r="S524" s="43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442"/>
      <c r="T525" s="55"/>
    </row>
    <row r="526" spans="1:20" s="5" customFormat="1" ht="4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2795</v>
      </c>
      <c r="Q526" s="9" t="s">
        <v>274</v>
      </c>
      <c r="R526" s="9" t="s">
        <v>275</v>
      </c>
      <c r="S526" s="434" t="s">
        <v>173</v>
      </c>
      <c r="T526" s="55"/>
    </row>
    <row r="527" spans="1:20" s="5" customFormat="1" ht="4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2796</v>
      </c>
      <c r="Q527" s="9" t="s">
        <v>274</v>
      </c>
      <c r="R527" s="9" t="s">
        <v>275</v>
      </c>
      <c r="S527" s="434" t="s">
        <v>173</v>
      </c>
      <c r="T527" s="55"/>
    </row>
    <row r="528" spans="1:20" s="5" customFormat="1" ht="4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2797</v>
      </c>
      <c r="Q528" s="9" t="s">
        <v>274</v>
      </c>
      <c r="R528" s="9" t="s">
        <v>275</v>
      </c>
      <c r="S528" s="434" t="s">
        <v>173</v>
      </c>
      <c r="T528" s="55"/>
    </row>
    <row r="529" spans="1:20" s="5" customFormat="1" ht="30">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30">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4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2667</v>
      </c>
      <c r="Q531" s="9" t="s">
        <v>274</v>
      </c>
      <c r="R531" s="9" t="s">
        <v>275</v>
      </c>
      <c r="S531" s="434" t="s">
        <v>173</v>
      </c>
      <c r="T531" s="55"/>
    </row>
    <row r="532" spans="1:20" s="5" customFormat="1" ht="30">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4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2668</v>
      </c>
      <c r="Q533" s="9" t="s">
        <v>274</v>
      </c>
      <c r="R533" s="9" t="s">
        <v>275</v>
      </c>
      <c r="S533" s="434" t="s">
        <v>173</v>
      </c>
      <c r="T533" s="55"/>
    </row>
    <row r="534" spans="1:20" s="5" customFormat="1" ht="4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2798</v>
      </c>
      <c r="Q534" s="9" t="s">
        <v>274</v>
      </c>
      <c r="R534" s="9" t="s">
        <v>275</v>
      </c>
      <c r="S534" s="434" t="s">
        <v>173</v>
      </c>
      <c r="T534" s="55"/>
    </row>
    <row r="535" spans="1:20" s="5" customFormat="1" ht="30">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30">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30">
      <c r="A537" s="74" t="str">
        <f t="shared" si="130"/>
        <v>Cross-Sector</v>
      </c>
      <c r="B537" s="74" t="str">
        <f t="shared" si="128"/>
        <v>End Existing Subsidies</v>
      </c>
      <c r="C537" s="74" t="str">
        <f t="shared" si="128"/>
        <v>Percent Reduction in BAU Subsidies</v>
      </c>
      <c r="D537" s="9" t="s">
        <v>2840</v>
      </c>
      <c r="E537" s="53"/>
      <c r="F537" s="9" t="s">
        <v>2841</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30">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30">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30">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30">
      <c r="A541" s="74" t="str">
        <f t="shared" si="130"/>
        <v>Cross-Sector</v>
      </c>
      <c r="B541" s="74" t="str">
        <f t="shared" si="128"/>
        <v>End Existing Subsidies</v>
      </c>
      <c r="C541" s="74" t="str">
        <f t="shared" si="128"/>
        <v>Percent Reduction in BAU Subsidies</v>
      </c>
      <c r="D541" s="9" t="s">
        <v>2832</v>
      </c>
      <c r="E541" s="53"/>
      <c r="F541" s="9" t="s">
        <v>2836</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30">
      <c r="A542" s="74" t="str">
        <f t="shared" si="130"/>
        <v>Cross-Sector</v>
      </c>
      <c r="B542" s="74" t="str">
        <f t="shared" si="130"/>
        <v>End Existing Subsidies</v>
      </c>
      <c r="C542" s="74" t="str">
        <f t="shared" si="130"/>
        <v>Percent Reduction in BAU Subsidies</v>
      </c>
      <c r="D542" s="9" t="s">
        <v>2842</v>
      </c>
      <c r="E542" s="53"/>
      <c r="F542" s="9" t="s">
        <v>2843</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30">
      <c r="A543" s="74" t="str">
        <f t="shared" ref="A543:C545" si="134">A$525</f>
        <v>Cross-Sector</v>
      </c>
      <c r="B543" s="74" t="str">
        <f t="shared" si="134"/>
        <v>End Existing Subsidies</v>
      </c>
      <c r="C543" s="74" t="str">
        <f t="shared" si="134"/>
        <v>Percent Reduction in BAU Subsidies</v>
      </c>
      <c r="D543" s="9" t="s">
        <v>2833</v>
      </c>
      <c r="E543" s="53"/>
      <c r="F543" s="9" t="s">
        <v>2837</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30">
      <c r="A544" s="74" t="str">
        <f t="shared" si="134"/>
        <v>Cross-Sector</v>
      </c>
      <c r="B544" s="74" t="str">
        <f t="shared" si="134"/>
        <v>End Existing Subsidies</v>
      </c>
      <c r="C544" s="74" t="str">
        <f t="shared" si="134"/>
        <v>Percent Reduction in BAU Subsidies</v>
      </c>
      <c r="D544" s="9" t="s">
        <v>2834</v>
      </c>
      <c r="E544" s="53"/>
      <c r="F544" s="9" t="s">
        <v>2838</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30">
      <c r="A545" s="74" t="str">
        <f t="shared" si="134"/>
        <v>Cross-Sector</v>
      </c>
      <c r="B545" s="74" t="str">
        <f t="shared" si="134"/>
        <v>End Existing Subsidies</v>
      </c>
      <c r="C545" s="74" t="str">
        <f t="shared" si="134"/>
        <v>Percent Reduction in BAU Subsidies</v>
      </c>
      <c r="D545" s="9" t="s">
        <v>2835</v>
      </c>
      <c r="E545" s="53"/>
      <c r="F545" s="9" t="s">
        <v>2839</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39"/>
      <c r="T546" s="9"/>
    </row>
    <row r="547" spans="1:20" s="2" customFormat="1" ht="75">
      <c r="A547" s="344" t="s">
        <v>10</v>
      </c>
      <c r="B547" s="344" t="s">
        <v>3565</v>
      </c>
      <c r="C547" s="344" t="s">
        <v>2775</v>
      </c>
      <c r="D547" s="9"/>
      <c r="E547" s="9"/>
      <c r="F547" s="9"/>
      <c r="G547" s="9"/>
      <c r="H547" s="56">
        <v>509</v>
      </c>
      <c r="I547" s="9" t="s">
        <v>46</v>
      </c>
      <c r="J547" s="344" t="s">
        <v>2960</v>
      </c>
      <c r="K547" s="344" t="s">
        <v>2778</v>
      </c>
      <c r="L547" s="65">
        <v>0</v>
      </c>
      <c r="M547" s="65">
        <v>1</v>
      </c>
      <c r="N547" s="65">
        <v>1</v>
      </c>
      <c r="O547" s="53" t="s">
        <v>32</v>
      </c>
      <c r="P547" s="53" t="s">
        <v>3566</v>
      </c>
      <c r="Q547" s="53" t="s">
        <v>270</v>
      </c>
      <c r="R547" s="9" t="s">
        <v>271</v>
      </c>
      <c r="S547" s="43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34"/>
      <c r="T548" s="9"/>
    </row>
    <row r="549" spans="1:20" s="2" customFormat="1" ht="60">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60">
      <c r="A550" s="74" t="str">
        <f>A$548</f>
        <v>Cross-Sector</v>
      </c>
      <c r="B550" s="74" t="str">
        <f t="shared" si="135"/>
        <v>Fixed Energy Prices</v>
      </c>
      <c r="C550" s="74" t="str">
        <f t="shared" si="135"/>
        <v>Toggle Whether Policies Affect Energy Prices</v>
      </c>
      <c r="D550" s="9" t="s">
        <v>2835</v>
      </c>
      <c r="E550" s="9"/>
      <c r="F550" s="9" t="s">
        <v>2839</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60">
      <c r="A551" s="344" t="s">
        <v>10</v>
      </c>
      <c r="B551" s="344" t="s">
        <v>3584</v>
      </c>
      <c r="C551" s="344" t="s">
        <v>3149</v>
      </c>
      <c r="D551" s="9" t="s">
        <v>506</v>
      </c>
      <c r="E551" s="53"/>
      <c r="F551" s="9" t="s">
        <v>503</v>
      </c>
      <c r="G551" s="9"/>
      <c r="H551" s="56">
        <v>836</v>
      </c>
      <c r="I551" s="9" t="s">
        <v>47</v>
      </c>
      <c r="J551" s="344" t="s">
        <v>3584</v>
      </c>
      <c r="K551" s="74" t="str">
        <f t="shared" si="136"/>
        <v>cross toggle whether policies affect energy prices</v>
      </c>
      <c r="L551" s="65"/>
      <c r="M551" s="65"/>
      <c r="N551" s="65"/>
      <c r="O551" s="9"/>
      <c r="P551" s="9"/>
      <c r="Q551" s="9"/>
      <c r="R551" s="9"/>
      <c r="S551" s="434"/>
      <c r="T551" s="9"/>
    </row>
    <row r="552" spans="1:20" s="2" customFormat="1" ht="60">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60">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60">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60">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60">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60">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60">
      <c r="A558" s="74" t="str">
        <f t="shared" si="139"/>
        <v>Cross-Sector</v>
      </c>
      <c r="B558" s="74" t="str">
        <f t="shared" si="137"/>
        <v>Variable Energy Prices</v>
      </c>
      <c r="C558" s="74" t="str">
        <f t="shared" si="137"/>
        <v>Toggle Whether Policies Affect Energy Prices</v>
      </c>
      <c r="D558" s="9" t="s">
        <v>2840</v>
      </c>
      <c r="E558" s="53"/>
      <c r="F558" s="9" t="s">
        <v>2841</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60">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60">
      <c r="A560" s="74" t="str">
        <f t="shared" si="139"/>
        <v>Cross-Sector</v>
      </c>
      <c r="B560" s="74" t="str">
        <f t="shared" si="137"/>
        <v>Variable Energy Prices</v>
      </c>
      <c r="C560" s="74" t="str">
        <f t="shared" si="137"/>
        <v>Toggle Whether Policies Affect Energy Prices</v>
      </c>
      <c r="D560" s="9" t="s">
        <v>2832</v>
      </c>
      <c r="E560" s="53"/>
      <c r="F560" s="9" t="s">
        <v>2836</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60">
      <c r="A561" s="74" t="str">
        <f t="shared" si="139"/>
        <v>Cross-Sector</v>
      </c>
      <c r="B561" s="74" t="str">
        <f t="shared" si="137"/>
        <v>Variable Energy Prices</v>
      </c>
      <c r="C561" s="74" t="str">
        <f t="shared" si="137"/>
        <v>Toggle Whether Policies Affect Energy Prices</v>
      </c>
      <c r="D561" s="9" t="s">
        <v>2842</v>
      </c>
      <c r="E561" s="53"/>
      <c r="F561" s="9" t="s">
        <v>2843</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60">
      <c r="A562" s="74" t="str">
        <f t="shared" si="139"/>
        <v>Cross-Sector</v>
      </c>
      <c r="B562" s="74" t="str">
        <f t="shared" si="137"/>
        <v>Variable Energy Prices</v>
      </c>
      <c r="C562" s="74" t="str">
        <f t="shared" si="137"/>
        <v>Toggle Whether Policies Affect Energy Prices</v>
      </c>
      <c r="D562" s="9" t="s">
        <v>2833</v>
      </c>
      <c r="E562" s="53"/>
      <c r="F562" s="9" t="s">
        <v>2837</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34"/>
      <c r="T563" s="9"/>
    </row>
    <row r="564" spans="1:20" s="2" customFormat="1" ht="30">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30">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30">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30">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30">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30">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30">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30">
      <c r="A571" s="74" t="str">
        <f t="shared" si="142"/>
        <v>Cross-Sector</v>
      </c>
      <c r="B571" s="74" t="str">
        <f t="shared" si="140"/>
        <v>Fuel Price Deregulation</v>
      </c>
      <c r="C571" s="74" t="str">
        <f t="shared" si="140"/>
        <v>Fuel Price Deregulation</v>
      </c>
      <c r="D571" s="9" t="s">
        <v>2840</v>
      </c>
      <c r="E571" s="53"/>
      <c r="F571" s="9" t="s">
        <v>2841</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30">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30">
      <c r="A573" s="74" t="str">
        <f t="shared" si="142"/>
        <v>Cross-Sector</v>
      </c>
      <c r="B573" s="74" t="str">
        <f t="shared" si="140"/>
        <v>Fuel Price Deregulation</v>
      </c>
      <c r="C573" s="74" t="str">
        <f t="shared" si="140"/>
        <v>Fuel Price Deregulation</v>
      </c>
      <c r="D573" s="9" t="s">
        <v>2832</v>
      </c>
      <c r="E573" s="53"/>
      <c r="F573" s="9" t="s">
        <v>2836</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30">
      <c r="A574" s="74" t="str">
        <f t="shared" si="142"/>
        <v>Cross-Sector</v>
      </c>
      <c r="B574" s="74" t="str">
        <f t="shared" si="140"/>
        <v>Fuel Price Deregulation</v>
      </c>
      <c r="C574" s="74" t="str">
        <f t="shared" si="140"/>
        <v>Fuel Price Deregulation</v>
      </c>
      <c r="D574" s="9" t="s">
        <v>2842</v>
      </c>
      <c r="E574" s="53"/>
      <c r="F574" s="9" t="s">
        <v>2843</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30">
      <c r="A575" s="74" t="str">
        <f t="shared" si="142"/>
        <v>Cross-Sector</v>
      </c>
      <c r="B575" s="74" t="str">
        <f t="shared" si="140"/>
        <v>Fuel Price Deregulation</v>
      </c>
      <c r="C575" s="74" t="str">
        <f t="shared" si="140"/>
        <v>Fuel Price Deregulation</v>
      </c>
      <c r="D575" s="9" t="s">
        <v>2833</v>
      </c>
      <c r="E575" s="53"/>
      <c r="F575" s="9" t="s">
        <v>2837</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30">
      <c r="A576" s="74" t="str">
        <f t="shared" si="142"/>
        <v>Cross-Sector</v>
      </c>
      <c r="B576" s="74" t="str">
        <f t="shared" si="140"/>
        <v>Fuel Price Deregulation</v>
      </c>
      <c r="C576" s="74" t="str">
        <f t="shared" si="140"/>
        <v>Fuel Price Deregulation</v>
      </c>
      <c r="D576" s="9" t="s">
        <v>2834</v>
      </c>
      <c r="E576" s="53"/>
      <c r="F576" s="9" t="s">
        <v>2838</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30">
      <c r="A577" s="74" t="str">
        <f t="shared" si="142"/>
        <v>Cross-Sector</v>
      </c>
      <c r="B577" s="74" t="str">
        <f t="shared" si="140"/>
        <v>Fuel Price Deregulation</v>
      </c>
      <c r="C577" s="74" t="str">
        <f t="shared" si="140"/>
        <v>Fuel Price Deregulation</v>
      </c>
      <c r="D577" s="9" t="s">
        <v>2835</v>
      </c>
      <c r="E577" s="53"/>
      <c r="F577" s="9" t="s">
        <v>2839</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39" t="s">
        <v>174</v>
      </c>
      <c r="T578" s="55"/>
    </row>
    <row r="579" spans="1:20" s="5" customFormat="1" ht="10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2480</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2481</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ht="30">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10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2482</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2483</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ht="30">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ht="30">
      <c r="A587" s="77" t="str">
        <f t="shared" si="143"/>
        <v>Cross-Sector</v>
      </c>
      <c r="B587" s="77" t="str">
        <f t="shared" si="143"/>
        <v>Fuel Taxes</v>
      </c>
      <c r="C587" s="77" t="str">
        <f t="shared" si="143"/>
        <v>Additional Fuel Tax Rate by Fuel</v>
      </c>
      <c r="D587" s="9" t="s">
        <v>2840</v>
      </c>
      <c r="E587" s="9"/>
      <c r="F587" s="9" t="s">
        <v>2841</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ht="3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ht="3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ht="30">
      <c r="A590" s="77" t="str">
        <f t="shared" si="143"/>
        <v>Cross-Sector</v>
      </c>
      <c r="B590" s="77" t="str">
        <f t="shared" si="143"/>
        <v>Fuel Taxes</v>
      </c>
      <c r="C590" s="77" t="str">
        <f t="shared" si="143"/>
        <v>Additional Fuel Tax Rate by Fuel</v>
      </c>
      <c r="D590" s="9" t="s">
        <v>2832</v>
      </c>
      <c r="E590" s="9"/>
      <c r="F590" s="9" t="s">
        <v>2836</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30">
      <c r="A591" s="77" t="str">
        <f t="shared" si="143"/>
        <v>Cross-Sector</v>
      </c>
      <c r="B591" s="77" t="str">
        <f t="shared" si="143"/>
        <v>Fuel Taxes</v>
      </c>
      <c r="C591" s="77" t="str">
        <f t="shared" si="143"/>
        <v>Additional Fuel Tax Rate by Fuel</v>
      </c>
      <c r="D591" s="9" t="s">
        <v>2842</v>
      </c>
      <c r="E591" s="9"/>
      <c r="F591" s="9" t="s">
        <v>2843</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30">
      <c r="A592" s="77" t="str">
        <f t="shared" ref="A592:C594" si="148">A$578</f>
        <v>Cross-Sector</v>
      </c>
      <c r="B592" s="77" t="str">
        <f t="shared" si="148"/>
        <v>Fuel Taxes</v>
      </c>
      <c r="C592" s="77" t="str">
        <f t="shared" si="148"/>
        <v>Additional Fuel Tax Rate by Fuel</v>
      </c>
      <c r="D592" s="9" t="s">
        <v>2833</v>
      </c>
      <c r="E592" s="9"/>
      <c r="F592" s="9" t="s">
        <v>2837</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ht="30">
      <c r="A593" s="77" t="str">
        <f t="shared" si="148"/>
        <v>Cross-Sector</v>
      </c>
      <c r="B593" s="77" t="str">
        <f t="shared" si="148"/>
        <v>Fuel Taxes</v>
      </c>
      <c r="C593" s="77" t="str">
        <f t="shared" si="148"/>
        <v>Additional Fuel Tax Rate by Fuel</v>
      </c>
      <c r="D593" s="9" t="s">
        <v>2834</v>
      </c>
      <c r="E593" s="9"/>
      <c r="F593" s="9" t="s">
        <v>2838</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ht="30">
      <c r="A594" s="77" t="str">
        <f t="shared" si="148"/>
        <v>Cross-Sector</v>
      </c>
      <c r="B594" s="77" t="str">
        <f t="shared" si="148"/>
        <v>Fuel Taxes</v>
      </c>
      <c r="C594" s="77" t="str">
        <f t="shared" si="148"/>
        <v>Additional Fuel Tax Rate by Fuel</v>
      </c>
      <c r="D594" s="9" t="s">
        <v>2835</v>
      </c>
      <c r="E594" s="9"/>
      <c r="F594" s="9" t="s">
        <v>2839</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34" t="s">
        <v>78</v>
      </c>
      <c r="T595" s="53"/>
    </row>
    <row r="596" spans="1:20" ht="10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2497</v>
      </c>
      <c r="Q596" s="53" t="s">
        <v>278</v>
      </c>
      <c r="R596" s="9" t="s">
        <v>279</v>
      </c>
      <c r="S596" s="434" t="s">
        <v>78</v>
      </c>
      <c r="T596" s="53"/>
    </row>
    <row r="597" spans="1:20" ht="10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2498</v>
      </c>
      <c r="Q597" s="53" t="s">
        <v>278</v>
      </c>
      <c r="R597" s="9" t="s">
        <v>279</v>
      </c>
      <c r="S597" s="434" t="s">
        <v>78</v>
      </c>
      <c r="T597" s="53"/>
    </row>
    <row r="598" spans="1:20" ht="10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2499</v>
      </c>
      <c r="Q598" s="53" t="s">
        <v>278</v>
      </c>
      <c r="R598" s="9" t="s">
        <v>279</v>
      </c>
      <c r="S598" s="434" t="s">
        <v>78</v>
      </c>
      <c r="T598" s="53"/>
    </row>
    <row r="599" spans="1:20" ht="10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2500</v>
      </c>
      <c r="Q599" s="53" t="s">
        <v>278</v>
      </c>
      <c r="R599" s="9" t="s">
        <v>279</v>
      </c>
      <c r="S599" s="434" t="s">
        <v>78</v>
      </c>
      <c r="T599" s="53"/>
    </row>
    <row r="600" spans="1:20" ht="10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2501</v>
      </c>
      <c r="Q600" s="53" t="s">
        <v>278</v>
      </c>
      <c r="R600" s="9" t="s">
        <v>279</v>
      </c>
      <c r="S600" s="434" t="s">
        <v>78</v>
      </c>
      <c r="T600" s="53"/>
    </row>
    <row r="601" spans="1:20" ht="10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2400</v>
      </c>
      <c r="L601" s="60">
        <v>0</v>
      </c>
      <c r="M601" s="60">
        <v>0.4</v>
      </c>
      <c r="N601" s="59">
        <v>0.01</v>
      </c>
      <c r="O601" s="53" t="s">
        <v>34</v>
      </c>
      <c r="P601" s="9" t="s">
        <v>2502</v>
      </c>
      <c r="Q601" s="53" t="s">
        <v>278</v>
      </c>
      <c r="R601" s="9" t="s">
        <v>279</v>
      </c>
      <c r="S601" s="434" t="s">
        <v>78</v>
      </c>
      <c r="T601" s="53"/>
    </row>
    <row r="602" spans="1:20" ht="105">
      <c r="A602" s="343" t="s">
        <v>3076</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2399</v>
      </c>
      <c r="L602" s="60">
        <v>0</v>
      </c>
      <c r="M602" s="60">
        <v>0.4</v>
      </c>
      <c r="N602" s="59">
        <v>0.01</v>
      </c>
      <c r="O602" s="53" t="s">
        <v>34</v>
      </c>
      <c r="P602" s="9" t="s">
        <v>2503</v>
      </c>
      <c r="Q602" s="53" t="s">
        <v>278</v>
      </c>
      <c r="R602" s="9" t="s">
        <v>279</v>
      </c>
      <c r="S602" s="434" t="s">
        <v>78</v>
      </c>
      <c r="T602" s="53"/>
    </row>
    <row r="603" spans="1:20" ht="105">
      <c r="A603" s="74" t="str">
        <f>A$602</f>
        <v>Research and Development</v>
      </c>
      <c r="B603" s="74" t="str">
        <f t="shared" ref="B603:C613" si="153">B$602</f>
        <v>Capital Cost Reduction</v>
      </c>
      <c r="C603" s="74" t="str">
        <f t="shared" si="153"/>
        <v>RnD Electricity Capital Cost Perc Reduction</v>
      </c>
      <c r="D603" s="9" t="s">
        <v>344</v>
      </c>
      <c r="E603" s="55"/>
      <c r="F603" s="9" t="s">
        <v>2383</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2504</v>
      </c>
      <c r="Q603" s="53" t="s">
        <v>278</v>
      </c>
      <c r="R603" s="9" t="s">
        <v>279</v>
      </c>
      <c r="S603" s="434" t="s">
        <v>78</v>
      </c>
      <c r="T603" s="53"/>
    </row>
    <row r="604" spans="1:20" ht="10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2505</v>
      </c>
      <c r="Q604" s="53" t="s">
        <v>278</v>
      </c>
      <c r="R604" s="9" t="s">
        <v>279</v>
      </c>
      <c r="S604" s="434" t="s">
        <v>78</v>
      </c>
      <c r="T604" s="53"/>
    </row>
    <row r="605" spans="1:20" ht="10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2506</v>
      </c>
      <c r="Q605" s="53" t="s">
        <v>278</v>
      </c>
      <c r="R605" s="9" t="s">
        <v>279</v>
      </c>
      <c r="S605" s="434" t="s">
        <v>78</v>
      </c>
      <c r="T605" s="53"/>
    </row>
    <row r="606" spans="1:20" ht="10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2507</v>
      </c>
      <c r="Q606" s="53" t="s">
        <v>278</v>
      </c>
      <c r="R606" s="9" t="s">
        <v>279</v>
      </c>
      <c r="S606" s="434" t="s">
        <v>78</v>
      </c>
      <c r="T606" s="53"/>
    </row>
    <row r="607" spans="1:20" ht="10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2508</v>
      </c>
      <c r="Q607" s="53" t="s">
        <v>278</v>
      </c>
      <c r="R607" s="9" t="s">
        <v>279</v>
      </c>
      <c r="S607" s="434" t="s">
        <v>78</v>
      </c>
      <c r="T607" s="53"/>
    </row>
    <row r="608" spans="1:20" ht="10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2509</v>
      </c>
      <c r="Q608" s="53" t="s">
        <v>278</v>
      </c>
      <c r="R608" s="9" t="s">
        <v>279</v>
      </c>
      <c r="S608" s="434" t="s">
        <v>78</v>
      </c>
      <c r="T608" s="53"/>
    </row>
    <row r="609" spans="1:20" ht="10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2510</v>
      </c>
      <c r="Q609" s="53" t="s">
        <v>278</v>
      </c>
      <c r="R609" s="9" t="s">
        <v>279</v>
      </c>
      <c r="S609" s="434" t="s">
        <v>78</v>
      </c>
      <c r="T609" s="53"/>
    </row>
    <row r="610" spans="1:20" ht="105">
      <c r="A610" s="74" t="str">
        <f>A$602</f>
        <v>Research and Development</v>
      </c>
      <c r="B610" s="74" t="str">
        <f t="shared" si="153"/>
        <v>Capital Cost Reduction</v>
      </c>
      <c r="C610" s="74" t="str">
        <f t="shared" si="153"/>
        <v>RnD Electricity Capital Cost Perc Reduction</v>
      </c>
      <c r="D610" s="9" t="s">
        <v>347</v>
      </c>
      <c r="E610" s="55"/>
      <c r="F610" s="9" t="s">
        <v>2384</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2511</v>
      </c>
      <c r="Q610" s="53" t="s">
        <v>278</v>
      </c>
      <c r="R610" s="9" t="s">
        <v>279</v>
      </c>
      <c r="S610" s="434" t="s">
        <v>78</v>
      </c>
      <c r="T610" s="53"/>
    </row>
    <row r="611" spans="1:20" ht="10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2512</v>
      </c>
      <c r="Q611" s="53" t="s">
        <v>278</v>
      </c>
      <c r="R611" s="9" t="s">
        <v>279</v>
      </c>
      <c r="S611" s="434" t="s">
        <v>78</v>
      </c>
      <c r="T611" s="53"/>
    </row>
    <row r="612" spans="1:20" ht="10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2513</v>
      </c>
      <c r="Q612" s="53" t="s">
        <v>278</v>
      </c>
      <c r="R612" s="9" t="s">
        <v>279</v>
      </c>
      <c r="S612" s="434" t="s">
        <v>78</v>
      </c>
      <c r="T612" s="53"/>
    </row>
    <row r="613" spans="1:20" ht="105">
      <c r="A613" s="343" t="s">
        <v>3076</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2398</v>
      </c>
      <c r="L613" s="60">
        <v>0</v>
      </c>
      <c r="M613" s="60">
        <v>0.4</v>
      </c>
      <c r="N613" s="59">
        <v>0.01</v>
      </c>
      <c r="O613" s="53" t="s">
        <v>34</v>
      </c>
      <c r="P613" s="9" t="s">
        <v>2514</v>
      </c>
      <c r="Q613" s="53" t="s">
        <v>278</v>
      </c>
      <c r="R613" s="9" t="s">
        <v>279</v>
      </c>
      <c r="S613" s="434" t="s">
        <v>78</v>
      </c>
      <c r="T613" s="53"/>
    </row>
    <row r="614" spans="1:20" ht="10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2515</v>
      </c>
      <c r="Q614" s="53" t="s">
        <v>278</v>
      </c>
      <c r="R614" s="9" t="s">
        <v>279</v>
      </c>
      <c r="S614" s="434" t="s">
        <v>78</v>
      </c>
      <c r="T614" s="53"/>
    </row>
    <row r="615" spans="1:20" ht="10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2516</v>
      </c>
      <c r="Q615" s="53" t="s">
        <v>278</v>
      </c>
      <c r="R615" s="9" t="s">
        <v>279</v>
      </c>
      <c r="S615" s="434" t="s">
        <v>78</v>
      </c>
      <c r="T615" s="53"/>
    </row>
    <row r="616" spans="1:20" ht="10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2517</v>
      </c>
      <c r="Q616" s="53" t="s">
        <v>278</v>
      </c>
      <c r="R616" s="9" t="s">
        <v>279</v>
      </c>
      <c r="S616" s="434" t="s">
        <v>78</v>
      </c>
      <c r="T616" s="53"/>
    </row>
    <row r="617" spans="1:20" ht="105">
      <c r="A617" s="74" t="str">
        <f t="shared" si="158"/>
        <v>Research and Development</v>
      </c>
      <c r="B617" s="74" t="str">
        <f t="shared" si="156"/>
        <v>Capital Cost Reduction</v>
      </c>
      <c r="C617" s="74" t="str">
        <f t="shared" si="156"/>
        <v>RnD Industry Capital Cost Perc Reduction</v>
      </c>
      <c r="D617" s="9" t="s">
        <v>2759</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2518</v>
      </c>
      <c r="Q617" s="53" t="s">
        <v>278</v>
      </c>
      <c r="R617" s="9" t="s">
        <v>279</v>
      </c>
      <c r="S617" s="434" t="s">
        <v>78</v>
      </c>
      <c r="T617" s="53"/>
    </row>
    <row r="618" spans="1:20" ht="105">
      <c r="A618" s="74" t="str">
        <f t="shared" si="158"/>
        <v>Research and Development</v>
      </c>
      <c r="B618" s="74" t="str">
        <f t="shared" si="156"/>
        <v>Capital Cost Reduction</v>
      </c>
      <c r="C618" s="74" t="str">
        <f t="shared" si="156"/>
        <v>RnD Industry Capital Cost Perc Reduction</v>
      </c>
      <c r="D618" s="9" t="s">
        <v>146</v>
      </c>
      <c r="E618" s="53"/>
      <c r="F618" s="9" t="s">
        <v>2766</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2519</v>
      </c>
      <c r="Q618" s="53" t="s">
        <v>278</v>
      </c>
      <c r="R618" s="9" t="s">
        <v>279</v>
      </c>
      <c r="S618" s="434" t="s">
        <v>78</v>
      </c>
      <c r="T618" s="53"/>
    </row>
    <row r="619" spans="1:20" ht="10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2520</v>
      </c>
      <c r="Q619" s="53" t="s">
        <v>278</v>
      </c>
      <c r="R619" s="9" t="s">
        <v>279</v>
      </c>
      <c r="S619" s="434" t="s">
        <v>78</v>
      </c>
      <c r="T619" s="53"/>
    </row>
    <row r="620" spans="1:20" ht="10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2521</v>
      </c>
      <c r="Q620" s="53" t="s">
        <v>278</v>
      </c>
      <c r="R620" s="9" t="s">
        <v>279</v>
      </c>
      <c r="S620" s="434" t="s">
        <v>78</v>
      </c>
      <c r="T620" s="53"/>
    </row>
    <row r="621" spans="1:20" ht="105">
      <c r="A621" s="343" t="s">
        <v>3076</v>
      </c>
      <c r="B621" s="74" t="str">
        <f t="shared" si="156"/>
        <v>Capital Cost Reduction</v>
      </c>
      <c r="C621" s="344" t="s">
        <v>327</v>
      </c>
      <c r="D621" s="53" t="s">
        <v>2371</v>
      </c>
      <c r="E621" s="53"/>
      <c r="F621" s="53" t="s">
        <v>535</v>
      </c>
      <c r="G621" s="53"/>
      <c r="H621" s="54">
        <v>108</v>
      </c>
      <c r="I621" s="53" t="s">
        <v>46</v>
      </c>
      <c r="J621" s="74" t="str">
        <f t="shared" si="151"/>
        <v>R&amp;D Capital Cost Reductions</v>
      </c>
      <c r="K621" s="76" t="s">
        <v>2397</v>
      </c>
      <c r="L621" s="60">
        <v>0</v>
      </c>
      <c r="M621" s="60">
        <v>0.4</v>
      </c>
      <c r="N621" s="59">
        <v>0.01</v>
      </c>
      <c r="O621" s="53" t="s">
        <v>34</v>
      </c>
      <c r="P621" s="9" t="s">
        <v>2522</v>
      </c>
      <c r="Q621" s="53" t="s">
        <v>278</v>
      </c>
      <c r="R621" s="9" t="s">
        <v>279</v>
      </c>
      <c r="S621" s="434" t="s">
        <v>78</v>
      </c>
      <c r="T621" s="53"/>
    </row>
    <row r="622" spans="1:20" ht="105">
      <c r="A622" s="74" t="str">
        <f t="shared" ref="A622:A627" si="159">A$621</f>
        <v>Research and Development</v>
      </c>
      <c r="B622" s="74" t="str">
        <f t="shared" ref="B622:C627" si="160">B$621</f>
        <v>Capital Cost Reduction</v>
      </c>
      <c r="C622" s="74" t="str">
        <f t="shared" si="160"/>
        <v>RnD Transportation Capital Cost Perc Reduction</v>
      </c>
      <c r="D622" s="53" t="s">
        <v>2372</v>
      </c>
      <c r="E622" s="53"/>
      <c r="F622" s="53" t="s">
        <v>536</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2523</v>
      </c>
      <c r="Q622" s="53" t="s">
        <v>278</v>
      </c>
      <c r="R622" s="9" t="s">
        <v>279</v>
      </c>
      <c r="S622" s="434" t="s">
        <v>78</v>
      </c>
      <c r="T622" s="53"/>
    </row>
    <row r="623" spans="1:20" ht="120">
      <c r="A623" s="74" t="str">
        <f t="shared" si="159"/>
        <v>Research and Development</v>
      </c>
      <c r="B623" s="74" t="str">
        <f t="shared" si="160"/>
        <v>Capital Cost Reduction</v>
      </c>
      <c r="C623" s="74" t="str">
        <f t="shared" si="160"/>
        <v>RnD Transportation Capital Cost Perc Reduction</v>
      </c>
      <c r="D623" s="53" t="s">
        <v>2373</v>
      </c>
      <c r="E623" s="53"/>
      <c r="F623" s="53" t="s">
        <v>537</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2524</v>
      </c>
      <c r="Q623" s="53" t="s">
        <v>278</v>
      </c>
      <c r="R623" s="9" t="s">
        <v>279</v>
      </c>
      <c r="S623" s="434" t="s">
        <v>78</v>
      </c>
      <c r="T623" s="53"/>
    </row>
    <row r="624" spans="1:20" ht="120">
      <c r="A624" s="74" t="str">
        <f t="shared" si="159"/>
        <v>Research and Development</v>
      </c>
      <c r="B624" s="74" t="str">
        <f t="shared" si="160"/>
        <v>Capital Cost Reduction</v>
      </c>
      <c r="C624" s="74" t="str">
        <f t="shared" si="160"/>
        <v>RnD Transportation Capital Cost Perc Reduction</v>
      </c>
      <c r="D624" s="53" t="s">
        <v>2374</v>
      </c>
      <c r="E624" s="53"/>
      <c r="F624" s="53" t="s">
        <v>538</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2525</v>
      </c>
      <c r="Q624" s="53" t="s">
        <v>278</v>
      </c>
      <c r="R624" s="9" t="s">
        <v>279</v>
      </c>
      <c r="S624" s="434" t="s">
        <v>78</v>
      </c>
      <c r="T624" s="53"/>
    </row>
    <row r="625" spans="1:20" ht="105">
      <c r="A625" s="74" t="str">
        <f t="shared" si="159"/>
        <v>Research and Development</v>
      </c>
      <c r="B625" s="74" t="str">
        <f t="shared" si="160"/>
        <v>Capital Cost Reduction</v>
      </c>
      <c r="C625" s="74" t="str">
        <f t="shared" si="160"/>
        <v>RnD Transportation Capital Cost Perc Reduction</v>
      </c>
      <c r="D625" s="53" t="s">
        <v>2375</v>
      </c>
      <c r="E625" s="53"/>
      <c r="F625" s="53" t="s">
        <v>539</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2526</v>
      </c>
      <c r="Q625" s="53" t="s">
        <v>278</v>
      </c>
      <c r="R625" s="9" t="s">
        <v>279</v>
      </c>
      <c r="S625" s="434" t="s">
        <v>78</v>
      </c>
      <c r="T625" s="53"/>
    </row>
    <row r="626" spans="1:20" ht="105">
      <c r="A626" s="74" t="str">
        <f t="shared" si="159"/>
        <v>Research and Development</v>
      </c>
      <c r="B626" s="74" t="str">
        <f t="shared" si="160"/>
        <v>Capital Cost Reduction</v>
      </c>
      <c r="C626" s="74" t="str">
        <f t="shared" si="160"/>
        <v>RnD Transportation Capital Cost Perc Reduction</v>
      </c>
      <c r="D626" s="53" t="s">
        <v>2903</v>
      </c>
      <c r="E626" s="53"/>
      <c r="F626" s="53" t="s">
        <v>3259</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3261</v>
      </c>
      <c r="Q626" s="53" t="s">
        <v>278</v>
      </c>
      <c r="R626" s="9" t="s">
        <v>279</v>
      </c>
      <c r="S626" s="434" t="s">
        <v>78</v>
      </c>
      <c r="T626" s="53"/>
    </row>
    <row r="627" spans="1:20" ht="105">
      <c r="A627" s="74" t="str">
        <f t="shared" si="159"/>
        <v>Research and Development</v>
      </c>
      <c r="B627" s="74" t="str">
        <f t="shared" si="160"/>
        <v>Capital Cost Reduction</v>
      </c>
      <c r="C627" s="74" t="str">
        <f t="shared" si="160"/>
        <v>RnD Transportation Capital Cost Perc Reduction</v>
      </c>
      <c r="D627" s="53" t="s">
        <v>2902</v>
      </c>
      <c r="E627" s="53"/>
      <c r="F627" s="53" t="s">
        <v>3260</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3262</v>
      </c>
      <c r="Q627" s="53" t="s">
        <v>278</v>
      </c>
      <c r="R627" s="9" t="s">
        <v>279</v>
      </c>
      <c r="S627" s="43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3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34" t="s">
        <v>78</v>
      </c>
      <c r="T629" s="53"/>
    </row>
    <row r="630" spans="1:20" ht="10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2528</v>
      </c>
      <c r="Q630" s="53" t="s">
        <v>278</v>
      </c>
      <c r="R630" s="9" t="s">
        <v>279</v>
      </c>
      <c r="S630" s="434" t="s">
        <v>78</v>
      </c>
      <c r="T630" s="53"/>
    </row>
    <row r="631" spans="1:20" ht="30">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10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2529</v>
      </c>
      <c r="Q632" s="53" t="s">
        <v>278</v>
      </c>
      <c r="R632" s="9" t="s">
        <v>279</v>
      </c>
      <c r="S632" s="434" t="s">
        <v>78</v>
      </c>
      <c r="T632" s="53"/>
    </row>
    <row r="633" spans="1:20" ht="10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2530</v>
      </c>
      <c r="Q633" s="53" t="s">
        <v>278</v>
      </c>
      <c r="R633" s="9" t="s">
        <v>279</v>
      </c>
      <c r="S633" s="434" t="s">
        <v>78</v>
      </c>
      <c r="T633" s="53"/>
    </row>
    <row r="634" spans="1:20" ht="10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2531</v>
      </c>
      <c r="Q634" s="53" t="s">
        <v>278</v>
      </c>
      <c r="R634" s="9" t="s">
        <v>279</v>
      </c>
      <c r="S634" s="434" t="s">
        <v>78</v>
      </c>
      <c r="T634" s="53"/>
    </row>
    <row r="635" spans="1:20" ht="105">
      <c r="A635" s="343" t="s">
        <v>3076</v>
      </c>
      <c r="B635" s="74" t="str">
        <f t="shared" si="162"/>
        <v>Fuel Use Reduction</v>
      </c>
      <c r="C635" s="343" t="s">
        <v>329</v>
      </c>
      <c r="D635" s="53"/>
      <c r="E635" s="53"/>
      <c r="F635" s="53" t="s">
        <v>29</v>
      </c>
      <c r="G635" s="53"/>
      <c r="H635" s="54">
        <v>120</v>
      </c>
      <c r="I635" s="53" t="s">
        <v>46</v>
      </c>
      <c r="J635" s="74" t="str">
        <f t="shared" si="163"/>
        <v>R&amp;D Fuel Use Reductions</v>
      </c>
      <c r="K635" s="76" t="s">
        <v>2395</v>
      </c>
      <c r="L635" s="60">
        <v>0</v>
      </c>
      <c r="M635" s="60">
        <v>0.4</v>
      </c>
      <c r="N635" s="59">
        <v>0.01</v>
      </c>
      <c r="O635" s="53" t="s">
        <v>35</v>
      </c>
      <c r="P635" s="53" t="s">
        <v>2532</v>
      </c>
      <c r="Q635" s="53" t="s">
        <v>278</v>
      </c>
      <c r="R635" s="9" t="s">
        <v>279</v>
      </c>
      <c r="S635" s="434" t="s">
        <v>78</v>
      </c>
      <c r="T635" s="53"/>
    </row>
    <row r="636" spans="1:20" ht="105">
      <c r="A636" s="343" t="s">
        <v>3076</v>
      </c>
      <c r="B636" s="74" t="str">
        <f t="shared" si="162"/>
        <v>Fuel Use Reduction</v>
      </c>
      <c r="C636" s="343" t="s">
        <v>330</v>
      </c>
      <c r="D636" s="53" t="s">
        <v>504</v>
      </c>
      <c r="E636" s="53"/>
      <c r="F636" s="9" t="s">
        <v>507</v>
      </c>
      <c r="G636" s="53"/>
      <c r="H636" s="54">
        <v>121</v>
      </c>
      <c r="I636" s="53" t="s">
        <v>46</v>
      </c>
      <c r="J636" s="74" t="str">
        <f t="shared" si="163"/>
        <v>R&amp;D Fuel Use Reductions</v>
      </c>
      <c r="K636" s="76" t="s">
        <v>2394</v>
      </c>
      <c r="L636" s="60">
        <v>0</v>
      </c>
      <c r="M636" s="60">
        <v>0.4</v>
      </c>
      <c r="N636" s="59">
        <v>0.01</v>
      </c>
      <c r="O636" s="53" t="s">
        <v>35</v>
      </c>
      <c r="P636" s="53" t="s">
        <v>2533</v>
      </c>
      <c r="Q636" s="53" t="s">
        <v>278</v>
      </c>
      <c r="R636" s="9" t="s">
        <v>279</v>
      </c>
      <c r="S636" s="434" t="s">
        <v>78</v>
      </c>
      <c r="T636" s="53"/>
    </row>
    <row r="637" spans="1:20" ht="105">
      <c r="A637" s="74" t="str">
        <f>A$636</f>
        <v>Research and Development</v>
      </c>
      <c r="B637" s="74" t="str">
        <f t="shared" ref="B637:C647" si="165">B$636</f>
        <v>Fuel Use Reduction</v>
      </c>
      <c r="C637" s="74" t="str">
        <f t="shared" si="165"/>
        <v>RnD Electricity Fuel Use Perc Reduction</v>
      </c>
      <c r="D637" s="9" t="s">
        <v>344</v>
      </c>
      <c r="E637" s="55"/>
      <c r="F637" s="9" t="s">
        <v>2383</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2534</v>
      </c>
      <c r="Q637" s="53" t="s">
        <v>278</v>
      </c>
      <c r="R637" s="9" t="s">
        <v>279</v>
      </c>
      <c r="S637" s="434" t="s">
        <v>78</v>
      </c>
      <c r="T637" s="53"/>
    </row>
    <row r="638" spans="1:20" ht="10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2535</v>
      </c>
      <c r="Q638" s="53" t="s">
        <v>278</v>
      </c>
      <c r="R638" s="9" t="s">
        <v>279</v>
      </c>
      <c r="S638" s="434" t="s">
        <v>78</v>
      </c>
      <c r="T638" s="53"/>
    </row>
    <row r="639" spans="1:20" ht="4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4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4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4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10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2536</v>
      </c>
      <c r="Q643" s="53" t="s">
        <v>278</v>
      </c>
      <c r="R643" s="9" t="s">
        <v>279</v>
      </c>
      <c r="S643" s="434" t="s">
        <v>78</v>
      </c>
      <c r="T643" s="53"/>
    </row>
    <row r="644" spans="1:20" ht="105">
      <c r="A644" s="74" t="str">
        <f>A$636</f>
        <v>Research and Development</v>
      </c>
      <c r="B644" s="74" t="str">
        <f t="shared" si="165"/>
        <v>Fuel Use Reduction</v>
      </c>
      <c r="C644" s="74" t="str">
        <f t="shared" si="165"/>
        <v>RnD Electricity Fuel Use Perc Reduction</v>
      </c>
      <c r="D644" s="9" t="s">
        <v>347</v>
      </c>
      <c r="E644" s="55"/>
      <c r="F644" s="9" t="s">
        <v>2384</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2537</v>
      </c>
      <c r="Q644" s="53" t="s">
        <v>278</v>
      </c>
      <c r="R644" s="9" t="s">
        <v>279</v>
      </c>
      <c r="S644" s="434" t="s">
        <v>78</v>
      </c>
      <c r="T644" s="53"/>
    </row>
    <row r="645" spans="1:20" ht="10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2538</v>
      </c>
      <c r="Q645" s="53" t="s">
        <v>278</v>
      </c>
      <c r="R645" s="9" t="s">
        <v>279</v>
      </c>
      <c r="S645" s="434" t="s">
        <v>78</v>
      </c>
      <c r="T645" s="53"/>
    </row>
    <row r="646" spans="1:20" ht="4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105">
      <c r="A647" s="343" t="s">
        <v>3076</v>
      </c>
      <c r="B647" s="74" t="str">
        <f t="shared" si="165"/>
        <v>Fuel Use Reduction</v>
      </c>
      <c r="C647" s="343" t="s">
        <v>331</v>
      </c>
      <c r="D647" s="53" t="s">
        <v>142</v>
      </c>
      <c r="E647" s="53"/>
      <c r="F647" s="9" t="s">
        <v>368</v>
      </c>
      <c r="G647" s="53"/>
      <c r="H647" s="54">
        <v>125</v>
      </c>
      <c r="I647" s="53" t="s">
        <v>46</v>
      </c>
      <c r="J647" s="74" t="str">
        <f t="shared" si="163"/>
        <v>R&amp;D Fuel Use Reductions</v>
      </c>
      <c r="K647" s="76" t="s">
        <v>2393</v>
      </c>
      <c r="L647" s="60">
        <v>0</v>
      </c>
      <c r="M647" s="60">
        <v>0.4</v>
      </c>
      <c r="N647" s="59">
        <v>0.01</v>
      </c>
      <c r="O647" s="53" t="s">
        <v>35</v>
      </c>
      <c r="P647" s="53" t="s">
        <v>2539</v>
      </c>
      <c r="Q647" s="53" t="s">
        <v>278</v>
      </c>
      <c r="R647" s="9" t="s">
        <v>279</v>
      </c>
      <c r="S647" s="434" t="s">
        <v>78</v>
      </c>
      <c r="T647" s="53"/>
    </row>
    <row r="648" spans="1:20" ht="120">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2540</v>
      </c>
      <c r="Q648" s="53" t="s">
        <v>278</v>
      </c>
      <c r="R648" s="9" t="s">
        <v>279</v>
      </c>
      <c r="S648" s="434" t="s">
        <v>78</v>
      </c>
      <c r="T648" s="53"/>
    </row>
    <row r="649" spans="1:20" ht="10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2541</v>
      </c>
      <c r="Q649" s="53" t="s">
        <v>278</v>
      </c>
      <c r="R649" s="9" t="s">
        <v>279</v>
      </c>
      <c r="S649" s="434" t="s">
        <v>78</v>
      </c>
      <c r="T649" s="53"/>
    </row>
    <row r="650" spans="1:20" ht="10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2542</v>
      </c>
      <c r="Q650" s="53" t="s">
        <v>278</v>
      </c>
      <c r="R650" s="9" t="s">
        <v>279</v>
      </c>
      <c r="S650" s="434" t="s">
        <v>78</v>
      </c>
      <c r="T650" s="53"/>
    </row>
    <row r="651" spans="1:20" ht="105">
      <c r="A651" s="74" t="str">
        <f t="shared" si="172"/>
        <v>Research and Development</v>
      </c>
      <c r="B651" s="74" t="str">
        <f t="shared" si="170"/>
        <v>Fuel Use Reduction</v>
      </c>
      <c r="C651" s="74" t="str">
        <f t="shared" si="170"/>
        <v>RnD Industry Fuel Use Perc Reduction</v>
      </c>
      <c r="D651" s="9" t="s">
        <v>2759</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2543</v>
      </c>
      <c r="Q651" s="53" t="s">
        <v>278</v>
      </c>
      <c r="R651" s="9" t="s">
        <v>279</v>
      </c>
      <c r="S651" s="434" t="s">
        <v>78</v>
      </c>
      <c r="T651" s="53"/>
    </row>
    <row r="652" spans="1:20" ht="105">
      <c r="A652" s="74" t="str">
        <f t="shared" si="172"/>
        <v>Research and Development</v>
      </c>
      <c r="B652" s="74" t="str">
        <f t="shared" si="170"/>
        <v>Fuel Use Reduction</v>
      </c>
      <c r="C652" s="74" t="str">
        <f t="shared" si="170"/>
        <v>RnD Industry Fuel Use Perc Reduction</v>
      </c>
      <c r="D652" s="9" t="s">
        <v>146</v>
      </c>
      <c r="E652" s="53"/>
      <c r="F652" s="9" t="s">
        <v>2766</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2544</v>
      </c>
      <c r="Q652" s="53" t="s">
        <v>278</v>
      </c>
      <c r="R652" s="9" t="s">
        <v>279</v>
      </c>
      <c r="S652" s="434" t="s">
        <v>78</v>
      </c>
      <c r="T652" s="53"/>
    </row>
    <row r="653" spans="1:20" ht="10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2545</v>
      </c>
      <c r="Q653" s="53" t="s">
        <v>278</v>
      </c>
      <c r="R653" s="9" t="s">
        <v>279</v>
      </c>
      <c r="S653" s="434" t="s">
        <v>78</v>
      </c>
      <c r="T653" s="53"/>
    </row>
    <row r="654" spans="1:20" ht="10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2546</v>
      </c>
      <c r="Q654" s="53" t="s">
        <v>278</v>
      </c>
      <c r="R654" s="9" t="s">
        <v>279</v>
      </c>
      <c r="S654" s="434" t="s">
        <v>78</v>
      </c>
      <c r="T654" s="53"/>
    </row>
    <row r="655" spans="1:20" ht="105">
      <c r="A655" s="343" t="s">
        <v>3076</v>
      </c>
      <c r="B655" s="74" t="str">
        <f t="shared" si="170"/>
        <v>Fuel Use Reduction</v>
      </c>
      <c r="C655" s="343" t="s">
        <v>332</v>
      </c>
      <c r="D655" s="53" t="s">
        <v>2371</v>
      </c>
      <c r="E655" s="53"/>
      <c r="F655" s="53" t="s">
        <v>535</v>
      </c>
      <c r="G655" s="53"/>
      <c r="H655" s="54">
        <v>133</v>
      </c>
      <c r="I655" s="53" t="s">
        <v>46</v>
      </c>
      <c r="J655" s="74" t="str">
        <f t="shared" si="163"/>
        <v>R&amp;D Fuel Use Reductions</v>
      </c>
      <c r="K655" s="76" t="s">
        <v>2392</v>
      </c>
      <c r="L655" s="60">
        <v>0</v>
      </c>
      <c r="M655" s="60">
        <v>0.4</v>
      </c>
      <c r="N655" s="59">
        <v>0.01</v>
      </c>
      <c r="O655" s="53" t="s">
        <v>35</v>
      </c>
      <c r="P655" s="53" t="s">
        <v>2547</v>
      </c>
      <c r="Q655" s="53" t="s">
        <v>278</v>
      </c>
      <c r="R655" s="9" t="s">
        <v>279</v>
      </c>
      <c r="S655" s="434" t="s">
        <v>78</v>
      </c>
      <c r="T655" s="53"/>
    </row>
    <row r="656" spans="1:20" ht="105">
      <c r="A656" s="74" t="str">
        <f t="shared" ref="A656:A661" si="173">A$655</f>
        <v>Research and Development</v>
      </c>
      <c r="B656" s="74" t="str">
        <f t="shared" ref="B656:C661" si="174">B$655</f>
        <v>Fuel Use Reduction</v>
      </c>
      <c r="C656" s="74" t="str">
        <f t="shared" si="174"/>
        <v>RnD Transportation Fuel Use Perc Reduction</v>
      </c>
      <c r="D656" s="53" t="s">
        <v>2372</v>
      </c>
      <c r="E656" s="53"/>
      <c r="F656" s="53" t="s">
        <v>536</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2548</v>
      </c>
      <c r="Q656" s="53" t="s">
        <v>278</v>
      </c>
      <c r="R656" s="9" t="s">
        <v>279</v>
      </c>
      <c r="S656" s="434" t="s">
        <v>78</v>
      </c>
      <c r="T656" s="53"/>
    </row>
    <row r="657" spans="1:20" ht="120">
      <c r="A657" s="74" t="str">
        <f t="shared" si="173"/>
        <v>Research and Development</v>
      </c>
      <c r="B657" s="74" t="str">
        <f t="shared" si="174"/>
        <v>Fuel Use Reduction</v>
      </c>
      <c r="C657" s="74" t="str">
        <f t="shared" si="174"/>
        <v>RnD Transportation Fuel Use Perc Reduction</v>
      </c>
      <c r="D657" s="53" t="s">
        <v>2373</v>
      </c>
      <c r="E657" s="53"/>
      <c r="F657" s="53" t="s">
        <v>537</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2549</v>
      </c>
      <c r="Q657" s="53" t="s">
        <v>278</v>
      </c>
      <c r="R657" s="9" t="s">
        <v>279</v>
      </c>
      <c r="S657" s="434" t="s">
        <v>78</v>
      </c>
      <c r="T657" s="53"/>
    </row>
    <row r="658" spans="1:20" ht="120">
      <c r="A658" s="74" t="str">
        <f t="shared" si="173"/>
        <v>Research and Development</v>
      </c>
      <c r="B658" s="74" t="str">
        <f t="shared" si="174"/>
        <v>Fuel Use Reduction</v>
      </c>
      <c r="C658" s="74" t="str">
        <f t="shared" si="174"/>
        <v>RnD Transportation Fuel Use Perc Reduction</v>
      </c>
      <c r="D658" s="53" t="s">
        <v>2374</v>
      </c>
      <c r="E658" s="53"/>
      <c r="F658" s="53" t="s">
        <v>538</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2550</v>
      </c>
      <c r="Q658" s="53" t="s">
        <v>278</v>
      </c>
      <c r="R658" s="9" t="s">
        <v>279</v>
      </c>
      <c r="S658" s="434" t="s">
        <v>78</v>
      </c>
      <c r="T658" s="53"/>
    </row>
    <row r="659" spans="1:20" ht="105">
      <c r="A659" s="74" t="str">
        <f t="shared" si="173"/>
        <v>Research and Development</v>
      </c>
      <c r="B659" s="74" t="str">
        <f t="shared" si="174"/>
        <v>Fuel Use Reduction</v>
      </c>
      <c r="C659" s="74" t="str">
        <f t="shared" si="174"/>
        <v>RnD Transportation Fuel Use Perc Reduction</v>
      </c>
      <c r="D659" s="53" t="s">
        <v>2375</v>
      </c>
      <c r="E659" s="53"/>
      <c r="F659" s="53" t="s">
        <v>539</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2551</v>
      </c>
      <c r="Q659" s="53" t="s">
        <v>278</v>
      </c>
      <c r="R659" s="9" t="s">
        <v>279</v>
      </c>
      <c r="S659" s="434" t="s">
        <v>78</v>
      </c>
      <c r="T659" s="53"/>
    </row>
    <row r="660" spans="1:20" ht="105">
      <c r="A660" s="74" t="str">
        <f t="shared" si="173"/>
        <v>Research and Development</v>
      </c>
      <c r="B660" s="74" t="str">
        <f t="shared" si="174"/>
        <v>Fuel Use Reduction</v>
      </c>
      <c r="C660" s="74" t="str">
        <f t="shared" si="174"/>
        <v>RnD Transportation Fuel Use Perc Reduction</v>
      </c>
      <c r="D660" s="53" t="s">
        <v>2903</v>
      </c>
      <c r="E660" s="53"/>
      <c r="F660" s="53" t="s">
        <v>3259</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3263</v>
      </c>
      <c r="Q660" s="53" t="s">
        <v>278</v>
      </c>
      <c r="R660" s="9" t="s">
        <v>279</v>
      </c>
      <c r="S660" s="434" t="s">
        <v>78</v>
      </c>
      <c r="T660" s="53"/>
    </row>
    <row r="661" spans="1:20" ht="105">
      <c r="A661" s="74" t="str">
        <f t="shared" si="173"/>
        <v>Research and Development</v>
      </c>
      <c r="B661" s="74" t="str">
        <f t="shared" si="174"/>
        <v>Fuel Use Reduction</v>
      </c>
      <c r="C661" s="74" t="str">
        <f t="shared" si="174"/>
        <v>RnD Transportation Fuel Use Perc Reduction</v>
      </c>
      <c r="D661" s="53" t="s">
        <v>2902</v>
      </c>
      <c r="E661" s="53"/>
      <c r="F661" s="53" t="s">
        <v>3260</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3264</v>
      </c>
      <c r="Q661" s="53" t="s">
        <v>278</v>
      </c>
      <c r="R661" s="9" t="s">
        <v>279</v>
      </c>
      <c r="S661" s="43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3619</v>
      </c>
      <c r="R662" s="7"/>
      <c r="S662" s="445" t="s">
        <v>3305</v>
      </c>
      <c r="T662" s="4"/>
    </row>
    <row r="663" spans="1:20" ht="105">
      <c r="A663" s="4" t="s">
        <v>3518</v>
      </c>
      <c r="B663" s="4" t="s">
        <v>3519</v>
      </c>
      <c r="C663" s="4" t="s">
        <v>3526</v>
      </c>
      <c r="D663" s="4" t="s">
        <v>3535</v>
      </c>
      <c r="F663" s="4" t="s">
        <v>3540</v>
      </c>
      <c r="H663" s="419">
        <v>545</v>
      </c>
      <c r="I663" s="4" t="s">
        <v>46</v>
      </c>
      <c r="J663" s="335"/>
      <c r="K663" s="343" t="s">
        <v>3575</v>
      </c>
      <c r="L663" s="78">
        <v>0</v>
      </c>
      <c r="M663" s="4">
        <v>10</v>
      </c>
      <c r="N663" s="4">
        <v>1</v>
      </c>
      <c r="O663" s="4" t="s">
        <v>3430</v>
      </c>
      <c r="P663" s="4" t="s">
        <v>3544</v>
      </c>
      <c r="Q663" s="4" t="s">
        <v>3431</v>
      </c>
      <c r="R663" s="7"/>
      <c r="T663" s="4"/>
    </row>
    <row r="664" spans="1:20" ht="105">
      <c r="A664" s="5" t="str">
        <f>A$663</f>
        <v>Government Revenue Accounting</v>
      </c>
      <c r="B664" s="5" t="str">
        <f t="shared" ref="B664:C664" si="176">B$663</f>
        <v>Carbon Tax Revenue</v>
      </c>
      <c r="C664" s="5" t="str">
        <f t="shared" si="176"/>
        <v>GRA for Carbon Tax Revenue</v>
      </c>
      <c r="D664" s="4" t="s">
        <v>3536</v>
      </c>
      <c r="F664" s="4" t="s">
        <v>3572</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3573</v>
      </c>
      <c r="Q664" s="5" t="str">
        <f t="shared" si="178"/>
        <v>io-model.html</v>
      </c>
      <c r="R664" s="7"/>
      <c r="T664" s="4"/>
    </row>
    <row r="665" spans="1:20" ht="105">
      <c r="A665" s="5" t="str">
        <f t="shared" ref="A665:C667" si="179">A$663</f>
        <v>Government Revenue Accounting</v>
      </c>
      <c r="B665" s="5" t="str">
        <f t="shared" si="179"/>
        <v>Carbon Tax Revenue</v>
      </c>
      <c r="C665" s="5" t="str">
        <f t="shared" si="179"/>
        <v>GRA for Carbon Tax Revenue</v>
      </c>
      <c r="D665" s="4" t="s">
        <v>3537</v>
      </c>
      <c r="F665" s="4" t="s">
        <v>3541</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3432</v>
      </c>
      <c r="Q665" s="5" t="str">
        <f t="shared" si="178"/>
        <v>io-model.html</v>
      </c>
      <c r="R665" s="7"/>
      <c r="T665" s="4"/>
    </row>
    <row r="666" spans="1:20" ht="105">
      <c r="A666" s="5" t="str">
        <f t="shared" si="179"/>
        <v>Government Revenue Accounting</v>
      </c>
      <c r="B666" s="5" t="str">
        <f t="shared" si="179"/>
        <v>Carbon Tax Revenue</v>
      </c>
      <c r="C666" s="5" t="str">
        <f t="shared" si="179"/>
        <v>GRA for Carbon Tax Revenue</v>
      </c>
      <c r="D666" s="4" t="s">
        <v>3538</v>
      </c>
      <c r="F666" s="4" t="s">
        <v>3542</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3433</v>
      </c>
      <c r="Q666" s="5" t="str">
        <f t="shared" si="178"/>
        <v>io-model.html</v>
      </c>
      <c r="R666" s="7"/>
      <c r="T666" s="4"/>
    </row>
    <row r="667" spans="1:20" ht="105">
      <c r="A667" s="5" t="str">
        <f t="shared" si="179"/>
        <v>Government Revenue Accounting</v>
      </c>
      <c r="B667" s="5" t="str">
        <f t="shared" si="179"/>
        <v>Carbon Tax Revenue</v>
      </c>
      <c r="C667" s="5" t="str">
        <f t="shared" si="179"/>
        <v>GRA for Carbon Tax Revenue</v>
      </c>
      <c r="D667" s="4" t="s">
        <v>3539</v>
      </c>
      <c r="F667" s="4" t="s">
        <v>3543</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3434</v>
      </c>
      <c r="Q667" s="5" t="str">
        <f t="shared" si="178"/>
        <v>io-model.html</v>
      </c>
      <c r="R667" s="7"/>
      <c r="T667" s="4"/>
    </row>
    <row r="668" spans="1:20" ht="105">
      <c r="A668" s="4" t="s">
        <v>3518</v>
      </c>
      <c r="B668" s="4" t="s">
        <v>3520</v>
      </c>
      <c r="C668" s="4" t="s">
        <v>3527</v>
      </c>
      <c r="D668" s="4" t="s">
        <v>3535</v>
      </c>
      <c r="F668" s="4" t="s">
        <v>3540</v>
      </c>
      <c r="H668" s="422">
        <v>550</v>
      </c>
      <c r="I668" s="4" t="s">
        <v>46</v>
      </c>
      <c r="J668" s="335"/>
      <c r="K668" s="343" t="s">
        <v>3576</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80">B$668</f>
        <v>Fuel Tax Revenue</v>
      </c>
      <c r="C669" s="5" t="str">
        <f t="shared" si="180"/>
        <v>GRA for Fuel Tax Revenue</v>
      </c>
      <c r="D669" s="4" t="s">
        <v>3536</v>
      </c>
      <c r="F669" s="4" t="s">
        <v>3572</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105">
      <c r="A670" s="5" t="str">
        <f t="shared" ref="A670:A672" si="184">A$668</f>
        <v>Government Revenue Accounting</v>
      </c>
      <c r="B670" s="5" t="str">
        <f t="shared" si="180"/>
        <v>Fuel Tax Revenue</v>
      </c>
      <c r="C670" s="5" t="str">
        <f t="shared" si="180"/>
        <v>GRA for Fuel Tax Revenue</v>
      </c>
      <c r="D670" s="4" t="s">
        <v>3537</v>
      </c>
      <c r="F670" s="4" t="s">
        <v>3541</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105">
      <c r="A671" s="5" t="str">
        <f t="shared" si="184"/>
        <v>Government Revenue Accounting</v>
      </c>
      <c r="B671" s="5" t="str">
        <f t="shared" si="180"/>
        <v>Fuel Tax Revenue</v>
      </c>
      <c r="C671" s="5" t="str">
        <f t="shared" si="180"/>
        <v>GRA for Fuel Tax Revenue</v>
      </c>
      <c r="D671" s="4" t="s">
        <v>3538</v>
      </c>
      <c r="F671" s="4" t="s">
        <v>3542</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105">
      <c r="A672" s="5" t="str">
        <f t="shared" si="184"/>
        <v>Government Revenue Accounting</v>
      </c>
      <c r="B672" s="5" t="str">
        <f t="shared" si="180"/>
        <v>Fuel Tax Revenue</v>
      </c>
      <c r="C672" s="5" t="str">
        <f t="shared" si="180"/>
        <v>GRA for Fuel Tax Revenue</v>
      </c>
      <c r="D672" s="4" t="s">
        <v>3539</v>
      </c>
      <c r="F672" s="4" t="s">
        <v>3543</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105">
      <c r="A673" s="4" t="s">
        <v>3518</v>
      </c>
      <c r="B673" s="4" t="s">
        <v>515</v>
      </c>
      <c r="C673" s="4" t="s">
        <v>3528</v>
      </c>
      <c r="D673" s="4" t="s">
        <v>3535</v>
      </c>
      <c r="F673" s="4" t="s">
        <v>3540</v>
      </c>
      <c r="H673" s="422">
        <v>555</v>
      </c>
      <c r="I673" s="4" t="s">
        <v>46</v>
      </c>
      <c r="J673" s="335"/>
      <c r="K673" s="343" t="s">
        <v>3577</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5">B$673</f>
        <v>EV Subsidy</v>
      </c>
      <c r="C674" s="5" t="str">
        <f t="shared" si="185"/>
        <v>GRA for EV Subsidy</v>
      </c>
      <c r="D674" s="4" t="s">
        <v>3536</v>
      </c>
      <c r="F674" s="4" t="s">
        <v>3572</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105">
      <c r="A675" s="5" t="str">
        <f t="shared" ref="A675:A677" si="189">A$673</f>
        <v>Government Revenue Accounting</v>
      </c>
      <c r="B675" s="5" t="str">
        <f t="shared" si="185"/>
        <v>EV Subsidy</v>
      </c>
      <c r="C675" s="5" t="str">
        <f t="shared" si="185"/>
        <v>GRA for EV Subsidy</v>
      </c>
      <c r="D675" s="4" t="s">
        <v>3537</v>
      </c>
      <c r="F675" s="4" t="s">
        <v>3541</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105">
      <c r="A676" s="5" t="str">
        <f t="shared" si="189"/>
        <v>Government Revenue Accounting</v>
      </c>
      <c r="B676" s="5" t="str">
        <f t="shared" si="185"/>
        <v>EV Subsidy</v>
      </c>
      <c r="C676" s="5" t="str">
        <f t="shared" si="185"/>
        <v>GRA for EV Subsidy</v>
      </c>
      <c r="D676" s="4" t="s">
        <v>3538</v>
      </c>
      <c r="F676" s="4" t="s">
        <v>3542</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105">
      <c r="A677" s="5" t="str">
        <f t="shared" si="189"/>
        <v>Government Revenue Accounting</v>
      </c>
      <c r="B677" s="5" t="str">
        <f t="shared" si="185"/>
        <v>EV Subsidy</v>
      </c>
      <c r="C677" s="5" t="str">
        <f t="shared" si="185"/>
        <v>GRA for EV Subsidy</v>
      </c>
      <c r="D677" s="4" t="s">
        <v>3539</v>
      </c>
      <c r="F677" s="4" t="s">
        <v>3543</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105">
      <c r="A678" s="4" t="s">
        <v>3518</v>
      </c>
      <c r="B678" s="4" t="s">
        <v>3521</v>
      </c>
      <c r="C678" s="4" t="s">
        <v>3529</v>
      </c>
      <c r="D678" s="4" t="s">
        <v>3535</v>
      </c>
      <c r="F678" s="4" t="s">
        <v>3540</v>
      </c>
      <c r="H678" s="422">
        <v>560</v>
      </c>
      <c r="I678" s="4" t="s">
        <v>46</v>
      </c>
      <c r="J678" s="335"/>
      <c r="K678" s="343" t="s">
        <v>3578</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90">B$678</f>
        <v>Electricity Generation Subsidy</v>
      </c>
      <c r="C679" s="5" t="str">
        <f t="shared" si="190"/>
        <v>GRA for Electricity Generation Subsidies</v>
      </c>
      <c r="D679" s="4" t="s">
        <v>3536</v>
      </c>
      <c r="F679" s="4" t="s">
        <v>3572</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105">
      <c r="A680" s="5" t="str">
        <f t="shared" ref="A680:A682" si="194">A$678</f>
        <v>Government Revenue Accounting</v>
      </c>
      <c r="B680" s="5" t="str">
        <f t="shared" si="190"/>
        <v>Electricity Generation Subsidy</v>
      </c>
      <c r="C680" s="5" t="str">
        <f t="shared" si="190"/>
        <v>GRA for Electricity Generation Subsidies</v>
      </c>
      <c r="D680" s="4" t="s">
        <v>3537</v>
      </c>
      <c r="F680" s="4" t="s">
        <v>3541</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105">
      <c r="A681" s="5" t="str">
        <f t="shared" si="194"/>
        <v>Government Revenue Accounting</v>
      </c>
      <c r="B681" s="5" t="str">
        <f t="shared" si="190"/>
        <v>Electricity Generation Subsidy</v>
      </c>
      <c r="C681" s="5" t="str">
        <f t="shared" si="190"/>
        <v>GRA for Electricity Generation Subsidies</v>
      </c>
      <c r="D681" s="4" t="s">
        <v>3538</v>
      </c>
      <c r="F681" s="4" t="s">
        <v>3542</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105">
      <c r="A682" s="5" t="str">
        <f t="shared" si="194"/>
        <v>Government Revenue Accounting</v>
      </c>
      <c r="B682" s="5" t="str">
        <f t="shared" si="190"/>
        <v>Electricity Generation Subsidy</v>
      </c>
      <c r="C682" s="5" t="str">
        <f t="shared" si="190"/>
        <v>GRA for Electricity Generation Subsidies</v>
      </c>
      <c r="D682" s="4" t="s">
        <v>3539</v>
      </c>
      <c r="F682" s="4" t="s">
        <v>3543</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105">
      <c r="A683" s="4" t="s">
        <v>3518</v>
      </c>
      <c r="B683" s="4" t="s">
        <v>3522</v>
      </c>
      <c r="C683" s="4" t="s">
        <v>3530</v>
      </c>
      <c r="D683" s="4" t="s">
        <v>3535</v>
      </c>
      <c r="F683" s="4" t="s">
        <v>3540</v>
      </c>
      <c r="H683" s="422">
        <v>565</v>
      </c>
      <c r="I683" s="4" t="s">
        <v>46</v>
      </c>
      <c r="J683" s="335"/>
      <c r="K683" s="343" t="s">
        <v>3579</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5">B$683</f>
        <v>Electricity Capacity Construction Subsidy</v>
      </c>
      <c r="C684" s="5" t="str">
        <f t="shared" si="195"/>
        <v>GRA for Electricity Capacity Construction Subsidies</v>
      </c>
      <c r="D684" s="4" t="s">
        <v>3536</v>
      </c>
      <c r="F684" s="4" t="s">
        <v>3572</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105">
      <c r="A685" s="5" t="str">
        <f t="shared" ref="A685:A687" si="199">A$683</f>
        <v>Government Revenue Accounting</v>
      </c>
      <c r="B685" s="5" t="str">
        <f t="shared" si="195"/>
        <v>Electricity Capacity Construction Subsidy</v>
      </c>
      <c r="C685" s="5" t="str">
        <f t="shared" si="195"/>
        <v>GRA for Electricity Capacity Construction Subsidies</v>
      </c>
      <c r="D685" s="4" t="s">
        <v>3537</v>
      </c>
      <c r="F685" s="4" t="s">
        <v>3541</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105">
      <c r="A686" s="5" t="str">
        <f t="shared" si="199"/>
        <v>Government Revenue Accounting</v>
      </c>
      <c r="B686" s="5" t="str">
        <f t="shared" si="195"/>
        <v>Electricity Capacity Construction Subsidy</v>
      </c>
      <c r="C686" s="5" t="str">
        <f t="shared" si="195"/>
        <v>GRA for Electricity Capacity Construction Subsidies</v>
      </c>
      <c r="D686" s="4" t="s">
        <v>3538</v>
      </c>
      <c r="F686" s="4" t="s">
        <v>3542</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105">
      <c r="A687" s="5" t="str">
        <f t="shared" si="199"/>
        <v>Government Revenue Accounting</v>
      </c>
      <c r="B687" s="5" t="str">
        <f t="shared" si="195"/>
        <v>Electricity Capacity Construction Subsidy</v>
      </c>
      <c r="C687" s="5" t="str">
        <f t="shared" si="195"/>
        <v>GRA for Electricity Capacity Construction Subsidies</v>
      </c>
      <c r="D687" s="4" t="s">
        <v>3539</v>
      </c>
      <c r="F687" s="4" t="s">
        <v>3543</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105">
      <c r="A688" s="4" t="s">
        <v>3518</v>
      </c>
      <c r="B688" s="4" t="s">
        <v>295</v>
      </c>
      <c r="C688" s="4" t="s">
        <v>3531</v>
      </c>
      <c r="D688" s="4" t="s">
        <v>3535</v>
      </c>
      <c r="F688" s="4" t="s">
        <v>3540</v>
      </c>
      <c r="H688" s="422">
        <v>570</v>
      </c>
      <c r="I688" s="4" t="s">
        <v>46</v>
      </c>
      <c r="J688" s="335"/>
      <c r="K688" s="343" t="s">
        <v>3580</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200">B$688</f>
        <v>Distributed Solar Subsidy</v>
      </c>
      <c r="C689" s="5" t="str">
        <f t="shared" si="200"/>
        <v>GRA for Distributed Solar Subsidy</v>
      </c>
      <c r="D689" s="4" t="s">
        <v>3536</v>
      </c>
      <c r="F689" s="4" t="s">
        <v>3572</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105">
      <c r="A690" s="5" t="str">
        <f t="shared" ref="A690:A692" si="204">A$688</f>
        <v>Government Revenue Accounting</v>
      </c>
      <c r="B690" s="5" t="str">
        <f t="shared" si="200"/>
        <v>Distributed Solar Subsidy</v>
      </c>
      <c r="C690" s="5" t="str">
        <f t="shared" si="200"/>
        <v>GRA for Distributed Solar Subsidy</v>
      </c>
      <c r="D690" s="4" t="s">
        <v>3537</v>
      </c>
      <c r="F690" s="4" t="s">
        <v>3541</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105">
      <c r="A691" s="5" t="str">
        <f t="shared" si="204"/>
        <v>Government Revenue Accounting</v>
      </c>
      <c r="B691" s="5" t="str">
        <f t="shared" si="200"/>
        <v>Distributed Solar Subsidy</v>
      </c>
      <c r="C691" s="5" t="str">
        <f t="shared" si="200"/>
        <v>GRA for Distributed Solar Subsidy</v>
      </c>
      <c r="D691" s="4" t="s">
        <v>3538</v>
      </c>
      <c r="F691" s="4" t="s">
        <v>3542</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105">
      <c r="A692" s="5" t="str">
        <f t="shared" si="204"/>
        <v>Government Revenue Accounting</v>
      </c>
      <c r="B692" s="5" t="str">
        <f t="shared" si="200"/>
        <v>Distributed Solar Subsidy</v>
      </c>
      <c r="C692" s="5" t="str">
        <f t="shared" si="200"/>
        <v>GRA for Distributed Solar Subsidy</v>
      </c>
      <c r="D692" s="4" t="s">
        <v>3539</v>
      </c>
      <c r="F692" s="4" t="s">
        <v>3543</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105">
      <c r="A693" s="4" t="s">
        <v>3518</v>
      </c>
      <c r="B693" s="4" t="s">
        <v>3523</v>
      </c>
      <c r="C693" s="4" t="s">
        <v>3532</v>
      </c>
      <c r="D693" s="4" t="s">
        <v>3535</v>
      </c>
      <c r="F693" s="4" t="s">
        <v>3540</v>
      </c>
      <c r="H693" s="422">
        <v>575</v>
      </c>
      <c r="I693" s="4" t="s">
        <v>46</v>
      </c>
      <c r="J693" s="335"/>
      <c r="K693" s="343" t="s">
        <v>3581</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5">B$693</f>
        <v>Fuel Subsidy</v>
      </c>
      <c r="C694" s="5" t="str">
        <f t="shared" si="205"/>
        <v>GRA for Fuel Subsidies</v>
      </c>
      <c r="D694" s="4" t="s">
        <v>3536</v>
      </c>
      <c r="F694" s="4" t="s">
        <v>3572</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105">
      <c r="A695" s="5" t="str">
        <f t="shared" ref="A695:A697" si="209">A$693</f>
        <v>Government Revenue Accounting</v>
      </c>
      <c r="B695" s="5" t="str">
        <f t="shared" si="205"/>
        <v>Fuel Subsidy</v>
      </c>
      <c r="C695" s="5" t="str">
        <f t="shared" si="205"/>
        <v>GRA for Fuel Subsidies</v>
      </c>
      <c r="D695" s="4" t="s">
        <v>3537</v>
      </c>
      <c r="F695" s="4" t="s">
        <v>3541</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105">
      <c r="A696" s="5" t="str">
        <f t="shared" si="209"/>
        <v>Government Revenue Accounting</v>
      </c>
      <c r="B696" s="5" t="str">
        <f t="shared" si="205"/>
        <v>Fuel Subsidy</v>
      </c>
      <c r="C696" s="5" t="str">
        <f t="shared" si="205"/>
        <v>GRA for Fuel Subsidies</v>
      </c>
      <c r="D696" s="4" t="s">
        <v>3538</v>
      </c>
      <c r="F696" s="4" t="s">
        <v>3542</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105">
      <c r="A697" s="5" t="str">
        <f t="shared" si="209"/>
        <v>Government Revenue Accounting</v>
      </c>
      <c r="B697" s="5" t="str">
        <f t="shared" si="205"/>
        <v>Fuel Subsidy</v>
      </c>
      <c r="C697" s="5" t="str">
        <f t="shared" si="205"/>
        <v>GRA for Fuel Subsidies</v>
      </c>
      <c r="D697" s="4" t="s">
        <v>3539</v>
      </c>
      <c r="F697" s="4" t="s">
        <v>3543</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105">
      <c r="A698" s="4" t="s">
        <v>3518</v>
      </c>
      <c r="B698" s="4" t="s">
        <v>3524</v>
      </c>
      <c r="C698" s="4" t="s">
        <v>3533</v>
      </c>
      <c r="D698" s="4" t="s">
        <v>3535</v>
      </c>
      <c r="F698" s="4" t="s">
        <v>3540</v>
      </c>
      <c r="H698" s="422">
        <v>580</v>
      </c>
      <c r="I698" s="4" t="s">
        <v>46</v>
      </c>
      <c r="J698" s="335"/>
      <c r="K698" s="343" t="s">
        <v>3582</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10">B$698</f>
        <v>National Debt Interest</v>
      </c>
      <c r="C699" s="5" t="str">
        <f t="shared" si="210"/>
        <v>GRA for National Debt Interest</v>
      </c>
      <c r="D699" s="4" t="s">
        <v>3536</v>
      </c>
      <c r="F699" s="4" t="s">
        <v>3572</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105">
      <c r="A700" s="5" t="str">
        <f t="shared" ref="A700:A702" si="214">A$698</f>
        <v>Government Revenue Accounting</v>
      </c>
      <c r="B700" s="5" t="str">
        <f t="shared" si="210"/>
        <v>National Debt Interest</v>
      </c>
      <c r="C700" s="5" t="str">
        <f t="shared" si="210"/>
        <v>GRA for National Debt Interest</v>
      </c>
      <c r="D700" s="4" t="s">
        <v>3537</v>
      </c>
      <c r="F700" s="4" t="s">
        <v>3541</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105">
      <c r="A701" s="5" t="str">
        <f t="shared" si="214"/>
        <v>Government Revenue Accounting</v>
      </c>
      <c r="B701" s="5" t="str">
        <f t="shared" si="210"/>
        <v>National Debt Interest</v>
      </c>
      <c r="C701" s="5" t="str">
        <f t="shared" si="210"/>
        <v>GRA for National Debt Interest</v>
      </c>
      <c r="D701" s="4" t="s">
        <v>3538</v>
      </c>
      <c r="F701" s="4" t="s">
        <v>3542</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105">
      <c r="A702" s="5" t="str">
        <f t="shared" si="214"/>
        <v>Government Revenue Accounting</v>
      </c>
      <c r="B702" s="5" t="str">
        <f t="shared" si="210"/>
        <v>National Debt Interest</v>
      </c>
      <c r="C702" s="5" t="str">
        <f t="shared" si="210"/>
        <v>GRA for National Debt Interest</v>
      </c>
      <c r="D702" s="4" t="s">
        <v>3539</v>
      </c>
      <c r="F702" s="4" t="s">
        <v>3543</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105">
      <c r="A703" s="4" t="s">
        <v>3518</v>
      </c>
      <c r="B703" s="4" t="s">
        <v>3525</v>
      </c>
      <c r="C703" s="4" t="s">
        <v>3534</v>
      </c>
      <c r="D703" s="4" t="s">
        <v>3535</v>
      </c>
      <c r="F703" s="4" t="s">
        <v>3540</v>
      </c>
      <c r="H703" s="422">
        <v>585</v>
      </c>
      <c r="I703" s="4" t="s">
        <v>46</v>
      </c>
      <c r="J703" s="335"/>
      <c r="K703" s="343" t="s">
        <v>3583</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5">B$703</f>
        <v>Remaining Government Cash Flows</v>
      </c>
      <c r="C704" s="5" t="str">
        <f t="shared" si="215"/>
        <v>GRA for Remaining Government Cash Flow Changes</v>
      </c>
      <c r="D704" s="4" t="s">
        <v>3536</v>
      </c>
      <c r="F704" s="4" t="s">
        <v>3572</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105">
      <c r="A705" s="5" t="str">
        <f t="shared" ref="A705:C707" si="219">A$703</f>
        <v>Government Revenue Accounting</v>
      </c>
      <c r="B705" s="5" t="str">
        <f t="shared" si="219"/>
        <v>Remaining Government Cash Flows</v>
      </c>
      <c r="C705" s="5" t="str">
        <f t="shared" si="219"/>
        <v>GRA for Remaining Government Cash Flow Changes</v>
      </c>
      <c r="D705" s="4" t="s">
        <v>3537</v>
      </c>
      <c r="F705" s="4" t="s">
        <v>3541</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105">
      <c r="A706" s="5" t="str">
        <f t="shared" si="219"/>
        <v>Government Revenue Accounting</v>
      </c>
      <c r="B706" s="5" t="str">
        <f t="shared" si="219"/>
        <v>Remaining Government Cash Flows</v>
      </c>
      <c r="C706" s="5" t="str">
        <f t="shared" si="219"/>
        <v>GRA for Remaining Government Cash Flow Changes</v>
      </c>
      <c r="D706" s="4" t="s">
        <v>3538</v>
      </c>
      <c r="F706" s="4" t="s">
        <v>3542</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105">
      <c r="A707" s="5" t="str">
        <f t="shared" si="219"/>
        <v>Government Revenue Accounting</v>
      </c>
      <c r="B707" s="5" t="str">
        <f t="shared" si="219"/>
        <v>Remaining Government Cash Flows</v>
      </c>
      <c r="C707" s="5" t="str">
        <f t="shared" si="219"/>
        <v>GRA for Remaining Government Cash Flow Changes</v>
      </c>
      <c r="D707" s="4" t="s">
        <v>3539</v>
      </c>
      <c r="F707" s="4" t="s">
        <v>3543</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0" t="s">
        <v>3294</v>
      </c>
      <c r="B1" s="450"/>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3571</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50" t="s">
        <v>3298</v>
      </c>
      <c r="B42" s="450"/>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ht="105">
      <c r="A32" s="344" t="s">
        <v>3164</v>
      </c>
      <c r="B32" s="344" t="s">
        <v>2962</v>
      </c>
      <c r="C32" s="398">
        <v>1</v>
      </c>
      <c r="D32" s="343" t="s">
        <v>67</v>
      </c>
      <c r="E32" s="343" t="s">
        <v>3560</v>
      </c>
      <c r="F32" s="4" t="str">
        <f>UnitControlCenter!$B$3</f>
        <v>million metric tons / year</v>
      </c>
      <c r="G32" s="78" t="s">
        <v>3620</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ht="30">
      <c r="A37" s="344" t="s">
        <v>3164</v>
      </c>
      <c r="B37" s="344" t="s">
        <v>9</v>
      </c>
      <c r="C37" s="398">
        <v>1</v>
      </c>
      <c r="D37" s="343" t="s">
        <v>67</v>
      </c>
      <c r="E37" s="343" t="s">
        <v>3560</v>
      </c>
      <c r="F37" s="4" t="str">
        <f>UnitControlCenter!$B$3</f>
        <v>million metric tons / year</v>
      </c>
      <c r="G37" s="343" t="s">
        <v>3621</v>
      </c>
      <c r="I37" s="343"/>
    </row>
    <row r="38" spans="1:19" ht="15.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s="397" customFormat="1" ht="30">
      <c r="A45" s="344" t="s">
        <v>2593</v>
      </c>
      <c r="B45" s="389" t="s">
        <v>3450</v>
      </c>
      <c r="C45" s="406">
        <v>1</v>
      </c>
      <c r="D45" s="343" t="s">
        <v>67</v>
      </c>
      <c r="E45" s="343" t="s">
        <v>68</v>
      </c>
      <c r="F45" s="7" t="str">
        <f>UnitControlCenter!$B$8</f>
        <v>billion 2019 dollars / year</v>
      </c>
      <c r="G45" s="397" t="s">
        <v>3451</v>
      </c>
      <c r="I45" s="343"/>
    </row>
    <row r="46" spans="1:19" ht="135.75" thickBot="1">
      <c r="A46" s="390" t="s">
        <v>2593</v>
      </c>
      <c r="B46" s="395" t="s">
        <v>3614</v>
      </c>
      <c r="C46" s="405">
        <v>1</v>
      </c>
      <c r="D46" s="391" t="s">
        <v>69</v>
      </c>
      <c r="E46" s="391" t="s">
        <v>68</v>
      </c>
      <c r="F46" s="394" t="str">
        <f>UnitControlCenter!$B$8</f>
        <v>billion 2019 dollars / year</v>
      </c>
      <c r="G46" s="392" t="s">
        <v>3618</v>
      </c>
      <c r="H46" s="392" t="s">
        <v>3615</v>
      </c>
      <c r="I46" s="391" t="s">
        <v>3617</v>
      </c>
      <c r="J46" s="392"/>
      <c r="K46" s="392"/>
      <c r="L46" s="392"/>
      <c r="M46" s="392"/>
      <c r="N46" s="392"/>
      <c r="O46" s="392"/>
      <c r="P46" s="392"/>
      <c r="Q46" s="392"/>
      <c r="R46" s="392"/>
      <c r="S46" s="392"/>
    </row>
    <row r="47" spans="1:19" ht="45">
      <c r="A47" s="344" t="s">
        <v>3341</v>
      </c>
      <c r="B47" s="389" t="s">
        <v>3358</v>
      </c>
      <c r="C47" s="413">
        <v>1</v>
      </c>
      <c r="D47" s="343" t="s">
        <v>69</v>
      </c>
      <c r="E47" s="343" t="s">
        <v>68</v>
      </c>
      <c r="F47" s="7" t="str">
        <f>UnitControlCenter!$B$10</f>
        <v>jobs</v>
      </c>
      <c r="G47" s="397" t="s">
        <v>3349</v>
      </c>
      <c r="H47" s="397" t="s">
        <v>3348</v>
      </c>
      <c r="I47" s="343" t="s">
        <v>2666</v>
      </c>
    </row>
    <row r="48" spans="1:19" ht="30">
      <c r="A48" s="344" t="s">
        <v>3341</v>
      </c>
      <c r="B48" s="389" t="s">
        <v>3359</v>
      </c>
      <c r="C48" s="416">
        <v>1</v>
      </c>
      <c r="D48" s="343" t="s">
        <v>69</v>
      </c>
      <c r="E48" s="343" t="s">
        <v>68</v>
      </c>
      <c r="F48" s="7" t="str">
        <f>UnitControlCenter!$B$10</f>
        <v>jobs</v>
      </c>
      <c r="G48" s="397" t="s">
        <v>3362</v>
      </c>
      <c r="H48" s="397" t="s">
        <v>3363</v>
      </c>
      <c r="I48" s="343" t="s">
        <v>3364</v>
      </c>
    </row>
    <row r="49" spans="1:19" ht="30">
      <c r="A49" s="344" t="s">
        <v>3341</v>
      </c>
      <c r="B49" s="389" t="s">
        <v>3423</v>
      </c>
      <c r="C49" s="418">
        <v>1</v>
      </c>
      <c r="D49" s="343" t="s">
        <v>69</v>
      </c>
      <c r="E49" s="343" t="s">
        <v>68</v>
      </c>
      <c r="F49" s="7" t="str">
        <f>UnitControlCenter!$B$10</f>
        <v>jobs</v>
      </c>
      <c r="G49" s="397" t="s">
        <v>3427</v>
      </c>
      <c r="H49" s="397" t="s">
        <v>3426</v>
      </c>
      <c r="I49" s="343" t="s">
        <v>3441</v>
      </c>
    </row>
    <row r="50" spans="1:19" ht="45">
      <c r="A50" s="344" t="s">
        <v>3341</v>
      </c>
      <c r="B50" s="389" t="s">
        <v>3556</v>
      </c>
      <c r="C50" s="424">
        <v>1</v>
      </c>
      <c r="D50" s="343" t="s">
        <v>69</v>
      </c>
      <c r="E50" s="343" t="s">
        <v>68</v>
      </c>
      <c r="F50" s="7" t="str">
        <f>UnitControlCenter!$B$10</f>
        <v>jobs</v>
      </c>
      <c r="G50" s="397" t="s">
        <v>3555</v>
      </c>
      <c r="H50" s="397" t="s">
        <v>3348</v>
      </c>
      <c r="I50" s="343" t="s">
        <v>2666</v>
      </c>
    </row>
    <row r="51" spans="1:19" ht="45">
      <c r="A51" s="344" t="s">
        <v>3341</v>
      </c>
      <c r="B51" s="389" t="s">
        <v>3343</v>
      </c>
      <c r="C51" s="413">
        <v>1</v>
      </c>
      <c r="D51" s="343" t="s">
        <v>69</v>
      </c>
      <c r="E51" s="343" t="s">
        <v>68</v>
      </c>
      <c r="F51" s="4" t="str">
        <f>UnitControlCenter!$B$8</f>
        <v>billion 2019 dollars / year</v>
      </c>
      <c r="G51" s="397" t="s">
        <v>3350</v>
      </c>
      <c r="H51" s="397" t="s">
        <v>3352</v>
      </c>
      <c r="I51" s="343" t="s">
        <v>2666</v>
      </c>
    </row>
    <row r="52" spans="1:19" ht="45">
      <c r="A52" s="344" t="s">
        <v>3341</v>
      </c>
      <c r="B52" s="389" t="s">
        <v>3365</v>
      </c>
      <c r="C52" s="417">
        <v>1</v>
      </c>
      <c r="D52" s="343" t="s">
        <v>69</v>
      </c>
      <c r="E52" s="343" t="s">
        <v>68</v>
      </c>
      <c r="F52" s="4" t="str">
        <f>UnitControlCenter!$B$12</f>
        <v>% change</v>
      </c>
      <c r="G52" s="397" t="s">
        <v>3367</v>
      </c>
      <c r="H52" s="397" t="s">
        <v>3352</v>
      </c>
      <c r="I52" s="343" t="s">
        <v>2666</v>
      </c>
    </row>
    <row r="53" spans="1:19" ht="30">
      <c r="A53" s="344" t="s">
        <v>3341</v>
      </c>
      <c r="B53" s="389" t="s">
        <v>3424</v>
      </c>
      <c r="C53" s="418">
        <v>1</v>
      </c>
      <c r="D53" s="343" t="s">
        <v>69</v>
      </c>
      <c r="E53" s="343" t="s">
        <v>68</v>
      </c>
      <c r="F53" s="4" t="str">
        <f>UnitControlCenter!$B$8</f>
        <v>billion 2019 dollars / year</v>
      </c>
      <c r="G53" s="397" t="s">
        <v>3428</v>
      </c>
      <c r="H53" s="397" t="s">
        <v>3426</v>
      </c>
      <c r="I53" s="343" t="s">
        <v>3441</v>
      </c>
    </row>
    <row r="54" spans="1:19" ht="45">
      <c r="A54" s="344" t="s">
        <v>3341</v>
      </c>
      <c r="B54" s="389" t="s">
        <v>3357</v>
      </c>
      <c r="C54" s="413">
        <v>1</v>
      </c>
      <c r="D54" s="343" t="s">
        <v>69</v>
      </c>
      <c r="E54" s="343" t="s">
        <v>68</v>
      </c>
      <c r="F54" s="4" t="str">
        <f>UnitControlCenter!$B$8</f>
        <v>billion 2019 dollars / year</v>
      </c>
      <c r="G54" s="397" t="s">
        <v>3353</v>
      </c>
      <c r="H54" s="397" t="s">
        <v>3351</v>
      </c>
      <c r="I54" s="343" t="s">
        <v>2666</v>
      </c>
    </row>
    <row r="55" spans="1:19" ht="30">
      <c r="A55" s="344" t="s">
        <v>3341</v>
      </c>
      <c r="B55" s="389" t="s">
        <v>3355</v>
      </c>
      <c r="C55" s="406">
        <v>1</v>
      </c>
      <c r="D55" s="343" t="s">
        <v>67</v>
      </c>
      <c r="E55" s="343" t="s">
        <v>68</v>
      </c>
      <c r="F55" s="7" t="str">
        <f>UnitControlCenter!$B$13</f>
        <v>2019 dollars / employee-year</v>
      </c>
      <c r="G55" s="397" t="s">
        <v>3356</v>
      </c>
      <c r="H55" s="397"/>
      <c r="I55" s="343"/>
    </row>
    <row r="56" spans="1:19" ht="30.75" thickBot="1">
      <c r="A56" s="390" t="s">
        <v>3341</v>
      </c>
      <c r="B56" s="395" t="s">
        <v>3425</v>
      </c>
      <c r="C56" s="405">
        <v>1</v>
      </c>
      <c r="D56" s="391" t="s">
        <v>69</v>
      </c>
      <c r="E56" s="391" t="s">
        <v>68</v>
      </c>
      <c r="F56" s="394" t="str">
        <f>UnitControlCenter!$B$8</f>
        <v>billion 2019 dollars / year</v>
      </c>
      <c r="G56" s="392" t="s">
        <v>3429</v>
      </c>
      <c r="H56" s="392" t="s">
        <v>3426</v>
      </c>
      <c r="I56" s="391" t="s">
        <v>3441</v>
      </c>
      <c r="J56" s="392"/>
      <c r="K56" s="392"/>
      <c r="L56" s="392"/>
      <c r="M56" s="392"/>
      <c r="N56" s="392"/>
      <c r="O56" s="392"/>
      <c r="P56" s="392"/>
      <c r="Q56" s="392"/>
      <c r="R56" s="392"/>
      <c r="S56" s="392"/>
    </row>
    <row r="57" spans="1:19" ht="90">
      <c r="A57" s="344" t="s">
        <v>3342</v>
      </c>
      <c r="B57" s="344" t="s">
        <v>3077</v>
      </c>
      <c r="C57" s="398">
        <v>1</v>
      </c>
      <c r="D57" s="343" t="s">
        <v>69</v>
      </c>
      <c r="E57" s="343" t="s">
        <v>68</v>
      </c>
      <c r="F57" s="4" t="str">
        <f>UnitControlCenter!$B$8</f>
        <v>billion 2019 dollars / year</v>
      </c>
      <c r="G57" s="4" t="s">
        <v>3078</v>
      </c>
      <c r="H57" s="4" t="s">
        <v>3079</v>
      </c>
      <c r="I57" s="4" t="s">
        <v>3052</v>
      </c>
    </row>
    <row r="58" spans="1:19" ht="45">
      <c r="A58" s="344" t="s">
        <v>3342</v>
      </c>
      <c r="B58" s="344" t="s">
        <v>3081</v>
      </c>
      <c r="C58" s="398">
        <v>1</v>
      </c>
      <c r="D58" s="343" t="s">
        <v>69</v>
      </c>
      <c r="E58" s="343" t="s">
        <v>68</v>
      </c>
      <c r="F58" s="4" t="str">
        <f>UnitControlCenter!$B$8</f>
        <v>billion 2019 dollars / year</v>
      </c>
      <c r="G58" s="4" t="s">
        <v>3091</v>
      </c>
      <c r="H58" s="4" t="s">
        <v>3092</v>
      </c>
      <c r="I58" s="4" t="s">
        <v>3093</v>
      </c>
    </row>
    <row r="59" spans="1:19" ht="60">
      <c r="A59" s="344" t="s">
        <v>3342</v>
      </c>
      <c r="B59" s="344" t="s">
        <v>3082</v>
      </c>
      <c r="C59" s="398">
        <v>1</v>
      </c>
      <c r="D59" s="343" t="s">
        <v>69</v>
      </c>
      <c r="E59" s="343" t="s">
        <v>68</v>
      </c>
      <c r="F59" s="4" t="str">
        <f>UnitControlCenter!$B$8</f>
        <v>billion 2019 dollars / year</v>
      </c>
      <c r="G59" s="4" t="s">
        <v>3102</v>
      </c>
      <c r="H59" s="4" t="s">
        <v>3100</v>
      </c>
      <c r="I59" s="4" t="s">
        <v>3101</v>
      </c>
    </row>
    <row r="60" spans="1:19" ht="45">
      <c r="A60" s="344" t="s">
        <v>3342</v>
      </c>
      <c r="B60" s="344" t="s">
        <v>3083</v>
      </c>
      <c r="C60" s="398">
        <v>1</v>
      </c>
      <c r="D60" s="343" t="s">
        <v>69</v>
      </c>
      <c r="E60" s="343" t="s">
        <v>68</v>
      </c>
      <c r="F60" s="4" t="str">
        <f>UnitControlCenter!$B$8</f>
        <v>billion 2019 dollars / year</v>
      </c>
      <c r="G60" s="4" t="s">
        <v>3096</v>
      </c>
      <c r="H60" s="4" t="s">
        <v>3092</v>
      </c>
      <c r="I60" s="4" t="s">
        <v>3094</v>
      </c>
    </row>
    <row r="61" spans="1:19" ht="45">
      <c r="A61" s="344" t="s">
        <v>3342</v>
      </c>
      <c r="B61" s="344" t="s">
        <v>3084</v>
      </c>
      <c r="C61" s="398">
        <v>1</v>
      </c>
      <c r="D61" s="343" t="s">
        <v>69</v>
      </c>
      <c r="E61" s="343" t="s">
        <v>68</v>
      </c>
      <c r="F61" s="4" t="str">
        <f>UnitControlCenter!$B$8</f>
        <v>billion 2019 dollars / year</v>
      </c>
      <c r="G61" s="4" t="s">
        <v>3097</v>
      </c>
      <c r="H61" s="4" t="s">
        <v>3092</v>
      </c>
      <c r="I61" s="4" t="s">
        <v>3095</v>
      </c>
    </row>
    <row r="62" spans="1:19" ht="60">
      <c r="A62" s="344" t="s">
        <v>3342</v>
      </c>
      <c r="B62" s="344" t="s">
        <v>3085</v>
      </c>
      <c r="C62" s="398">
        <v>1</v>
      </c>
      <c r="D62" s="343" t="s">
        <v>69</v>
      </c>
      <c r="E62" s="343" t="s">
        <v>68</v>
      </c>
      <c r="F62" s="4" t="str">
        <f>UnitControlCenter!$B$8</f>
        <v>billion 2019 dollars / year</v>
      </c>
      <c r="G62" s="4" t="s">
        <v>3103</v>
      </c>
      <c r="H62" s="4" t="s">
        <v>3100</v>
      </c>
      <c r="I62" s="4" t="s">
        <v>3101</v>
      </c>
    </row>
    <row r="63" spans="1:19" ht="60">
      <c r="A63" s="344" t="s">
        <v>3342</v>
      </c>
      <c r="B63" s="344" t="s">
        <v>3086</v>
      </c>
      <c r="C63" s="398">
        <v>1</v>
      </c>
      <c r="D63" s="343" t="s">
        <v>69</v>
      </c>
      <c r="E63" s="343" t="s">
        <v>68</v>
      </c>
      <c r="F63" s="4" t="str">
        <f>UnitControlCenter!$B$8</f>
        <v>billion 2019 dollars / year</v>
      </c>
      <c r="G63" s="4" t="s">
        <v>3104</v>
      </c>
      <c r="H63" s="4" t="s">
        <v>3100</v>
      </c>
      <c r="I63" s="4" t="s">
        <v>3101</v>
      </c>
    </row>
    <row r="64" spans="1:19" ht="75">
      <c r="A64" s="344" t="s">
        <v>3342</v>
      </c>
      <c r="B64" s="344" t="s">
        <v>3087</v>
      </c>
      <c r="C64" s="398">
        <v>1</v>
      </c>
      <c r="D64" s="343" t="s">
        <v>69</v>
      </c>
      <c r="E64" s="343" t="s">
        <v>68</v>
      </c>
      <c r="F64" s="4" t="str">
        <f>UnitControlCenter!$B$8</f>
        <v>billion 2019 dollars / year</v>
      </c>
      <c r="G64" s="4" t="s">
        <v>3105</v>
      </c>
      <c r="H64" s="4" t="s">
        <v>3100</v>
      </c>
      <c r="I64" s="4" t="s">
        <v>3101</v>
      </c>
    </row>
    <row r="65" spans="1:19" ht="75">
      <c r="A65" s="344" t="s">
        <v>3342</v>
      </c>
      <c r="B65" s="344" t="s">
        <v>3111</v>
      </c>
      <c r="C65" s="398">
        <v>1</v>
      </c>
      <c r="D65" s="343" t="s">
        <v>69</v>
      </c>
      <c r="E65" s="343" t="s">
        <v>68</v>
      </c>
      <c r="F65" s="4" t="str">
        <f>UnitControlCenter!$B$8</f>
        <v>billion 2019 dollars / year</v>
      </c>
      <c r="G65" s="4" t="s">
        <v>3109</v>
      </c>
      <c r="H65" s="4" t="s">
        <v>3100</v>
      </c>
      <c r="I65" s="4" t="s">
        <v>3107</v>
      </c>
    </row>
    <row r="66" spans="1:19" ht="60.75" thickBot="1">
      <c r="A66" s="390" t="s">
        <v>3342</v>
      </c>
      <c r="B66" s="390" t="s">
        <v>3112</v>
      </c>
      <c r="C66" s="405">
        <v>1</v>
      </c>
      <c r="D66" s="391" t="s">
        <v>69</v>
      </c>
      <c r="E66" s="391" t="s">
        <v>68</v>
      </c>
      <c r="F66" s="394" t="str">
        <f>UnitControlCenter!$B$8</f>
        <v>billion 2019 dollars / year</v>
      </c>
      <c r="G66" s="394" t="s">
        <v>3110</v>
      </c>
      <c r="H66" s="394" t="s">
        <v>3100</v>
      </c>
      <c r="I66" s="394" t="s">
        <v>3108</v>
      </c>
      <c r="J66" s="392"/>
      <c r="K66" s="392"/>
      <c r="L66" s="392"/>
      <c r="M66" s="392"/>
      <c r="N66" s="392"/>
      <c r="O66" s="392"/>
      <c r="P66" s="392"/>
      <c r="Q66" s="392"/>
      <c r="R66" s="392"/>
      <c r="S66" s="392"/>
    </row>
    <row r="67" spans="1:19" ht="30">
      <c r="A67" s="344" t="s">
        <v>2594</v>
      </c>
      <c r="B67" s="344" t="s">
        <v>3557</v>
      </c>
      <c r="C67" s="424">
        <v>1</v>
      </c>
      <c r="D67" s="343" t="s">
        <v>67</v>
      </c>
      <c r="E67" s="343" t="s">
        <v>3561</v>
      </c>
      <c r="F67" s="4" t="str">
        <f>UnitControlCenter!$B$11</f>
        <v>incidents / year</v>
      </c>
      <c r="G67" s="343" t="s">
        <v>3393</v>
      </c>
      <c r="I67" s="343"/>
    </row>
    <row r="68" spans="1:19">
      <c r="A68" s="344" t="s">
        <v>2594</v>
      </c>
      <c r="B68" s="344" t="s">
        <v>3385</v>
      </c>
      <c r="C68" s="398">
        <v>1</v>
      </c>
      <c r="D68" s="343" t="s">
        <v>67</v>
      </c>
      <c r="E68" s="343" t="s">
        <v>68</v>
      </c>
      <c r="F68" s="4" t="str">
        <f>UnitControlCenter!$B$11</f>
        <v>incidents / year</v>
      </c>
      <c r="G68" s="343" t="s">
        <v>3393</v>
      </c>
      <c r="I68" s="343"/>
    </row>
    <row r="69" spans="1:19" ht="30">
      <c r="A69" s="344" t="s">
        <v>2594</v>
      </c>
      <c r="B69" s="344" t="s">
        <v>2595</v>
      </c>
      <c r="C69" s="406">
        <v>1</v>
      </c>
      <c r="D69" s="343" t="s">
        <v>67</v>
      </c>
      <c r="E69" s="343" t="s">
        <v>68</v>
      </c>
      <c r="F69" s="7" t="str">
        <f>UnitControlCenter!$B$8</f>
        <v>billion 2019 dollars / year</v>
      </c>
      <c r="G69" s="343" t="s">
        <v>71</v>
      </c>
      <c r="H69" s="397"/>
      <c r="I69" s="343"/>
    </row>
    <row r="70" spans="1:19">
      <c r="A70" s="344" t="s">
        <v>2594</v>
      </c>
      <c r="B70" s="344" t="s">
        <v>3386</v>
      </c>
      <c r="C70" s="406">
        <v>1</v>
      </c>
      <c r="D70" s="343" t="s">
        <v>67</v>
      </c>
      <c r="E70" s="343" t="s">
        <v>68</v>
      </c>
      <c r="F70" s="4" t="str">
        <f>UnitControlCenter!$B$11</f>
        <v>incidents / year</v>
      </c>
      <c r="G70" s="343" t="s">
        <v>3394</v>
      </c>
      <c r="H70" s="397"/>
      <c r="I70" s="343"/>
    </row>
    <row r="71" spans="1:19" ht="30">
      <c r="A71" s="344" t="s">
        <v>2594</v>
      </c>
      <c r="B71" s="344" t="s">
        <v>3387</v>
      </c>
      <c r="C71" s="406">
        <v>1</v>
      </c>
      <c r="D71" s="343" t="s">
        <v>67</v>
      </c>
      <c r="E71" s="343" t="s">
        <v>68</v>
      </c>
      <c r="F71" s="4" t="str">
        <f>UnitControlCenter!$B$11</f>
        <v>incidents / year</v>
      </c>
      <c r="G71" s="343" t="s">
        <v>3395</v>
      </c>
      <c r="H71" s="397"/>
      <c r="I71" s="343"/>
    </row>
    <row r="72" spans="1:19">
      <c r="A72" s="344" t="s">
        <v>2594</v>
      </c>
      <c r="B72" s="344" t="s">
        <v>3400</v>
      </c>
      <c r="C72" s="406">
        <v>1</v>
      </c>
      <c r="D72" s="343" t="s">
        <v>67</v>
      </c>
      <c r="E72" s="343" t="s">
        <v>68</v>
      </c>
      <c r="F72" s="4" t="str">
        <f>UnitControlCenter!$B$11</f>
        <v>incidents / year</v>
      </c>
      <c r="G72" s="343" t="s">
        <v>3401</v>
      </c>
      <c r="H72" s="397"/>
      <c r="I72" s="343"/>
    </row>
    <row r="73" spans="1:19" ht="30">
      <c r="A73" s="344" t="s">
        <v>2594</v>
      </c>
      <c r="B73" s="344" t="s">
        <v>3388</v>
      </c>
      <c r="C73" s="406">
        <v>1</v>
      </c>
      <c r="D73" s="343" t="s">
        <v>67</v>
      </c>
      <c r="E73" s="343" t="s">
        <v>68</v>
      </c>
      <c r="F73" s="4" t="str">
        <f>UnitControlCenter!$B$11</f>
        <v>incidents / year</v>
      </c>
      <c r="G73" s="343" t="s">
        <v>3396</v>
      </c>
      <c r="H73" s="397"/>
      <c r="I73" s="343"/>
    </row>
    <row r="74" spans="1:19">
      <c r="A74" s="344" t="s">
        <v>2594</v>
      </c>
      <c r="B74" s="344" t="s">
        <v>3389</v>
      </c>
      <c r="C74" s="406">
        <v>1</v>
      </c>
      <c r="D74" s="343" t="s">
        <v>67</v>
      </c>
      <c r="E74" s="343" t="s">
        <v>68</v>
      </c>
      <c r="F74" s="4" t="str">
        <f>UnitControlCenter!$B$11</f>
        <v>incidents / year</v>
      </c>
      <c r="G74" s="343" t="s">
        <v>3397</v>
      </c>
      <c r="H74" s="397"/>
      <c r="I74" s="343"/>
    </row>
    <row r="75" spans="1:19">
      <c r="A75" s="344" t="s">
        <v>2594</v>
      </c>
      <c r="B75" s="344" t="s">
        <v>3390</v>
      </c>
      <c r="C75" s="406">
        <v>1</v>
      </c>
      <c r="D75" s="343" t="s">
        <v>67</v>
      </c>
      <c r="E75" s="343" t="s">
        <v>68</v>
      </c>
      <c r="F75" s="4" t="str">
        <f>UnitControlCenter!$B$11</f>
        <v>incidents / year</v>
      </c>
      <c r="G75" s="343" t="s">
        <v>3398</v>
      </c>
      <c r="H75" s="397"/>
      <c r="I75" s="343"/>
    </row>
    <row r="76" spans="1:19" ht="30.75" thickBot="1">
      <c r="A76" s="390" t="s">
        <v>2594</v>
      </c>
      <c r="B76" s="390" t="s">
        <v>3391</v>
      </c>
      <c r="C76" s="405">
        <v>1</v>
      </c>
      <c r="D76" s="391" t="s">
        <v>67</v>
      </c>
      <c r="E76" s="391" t="s">
        <v>68</v>
      </c>
      <c r="F76" s="394" t="str">
        <f>UnitControlCenter!$B$11</f>
        <v>incidents / year</v>
      </c>
      <c r="G76" s="391" t="s">
        <v>3399</v>
      </c>
      <c r="H76" s="392"/>
      <c r="I76" s="391"/>
      <c r="J76" s="392"/>
      <c r="K76" s="392"/>
      <c r="L76" s="392"/>
      <c r="M76" s="392"/>
      <c r="N76" s="392"/>
      <c r="O76" s="392"/>
      <c r="P76" s="392"/>
      <c r="Q76" s="392"/>
      <c r="R76" s="392"/>
      <c r="S76" s="392"/>
    </row>
    <row r="77" spans="1:19" ht="135">
      <c r="A77" s="344" t="s">
        <v>2830</v>
      </c>
      <c r="B77" s="344" t="s">
        <v>2596</v>
      </c>
      <c r="C77" s="398">
        <v>1</v>
      </c>
      <c r="D77" s="343" t="s">
        <v>69</v>
      </c>
      <c r="E77" s="343" t="s">
        <v>70</v>
      </c>
      <c r="F77" s="4" t="str">
        <f>UnitControlCenter!$B$15</f>
        <v>terawatt-hours (TWh) / year</v>
      </c>
      <c r="G77" s="343" t="s">
        <v>2870</v>
      </c>
      <c r="H77" s="78" t="s">
        <v>2871</v>
      </c>
      <c r="I77" s="343" t="s">
        <v>2878</v>
      </c>
    </row>
    <row r="78" spans="1:19" ht="165">
      <c r="A78" s="344" t="s">
        <v>2830</v>
      </c>
      <c r="B78" s="344" t="s">
        <v>2597</v>
      </c>
      <c r="C78" s="398">
        <v>1</v>
      </c>
      <c r="D78" s="343" t="s">
        <v>69</v>
      </c>
      <c r="E78" s="343" t="s">
        <v>68</v>
      </c>
      <c r="F78" s="4" t="str">
        <f>UnitControlCenter!$B$15</f>
        <v>terawatt-hours (TWh) / year</v>
      </c>
      <c r="G78" s="343" t="s">
        <v>2872</v>
      </c>
      <c r="H78" s="78" t="s">
        <v>2873</v>
      </c>
      <c r="I78" s="343" t="s">
        <v>2879</v>
      </c>
    </row>
    <row r="79" spans="1:19" ht="135">
      <c r="A79" s="344" t="s">
        <v>2830</v>
      </c>
      <c r="B79" s="344" t="s">
        <v>2598</v>
      </c>
      <c r="C79" s="398">
        <v>1</v>
      </c>
      <c r="D79" s="343" t="s">
        <v>69</v>
      </c>
      <c r="E79" s="343" t="s">
        <v>70</v>
      </c>
      <c r="F79" s="4" t="str">
        <f>UnitControlCenter!$B$16</f>
        <v>gigawatts (GW) / year</v>
      </c>
      <c r="G79" s="343" t="s">
        <v>2874</v>
      </c>
      <c r="H79" s="78" t="s">
        <v>2875</v>
      </c>
      <c r="I79" s="343" t="s">
        <v>2880</v>
      </c>
    </row>
    <row r="80" spans="1:19" ht="150">
      <c r="A80" s="344" t="s">
        <v>2830</v>
      </c>
      <c r="B80" s="344" t="s">
        <v>2599</v>
      </c>
      <c r="C80" s="398">
        <v>1</v>
      </c>
      <c r="D80" s="343" t="s">
        <v>69</v>
      </c>
      <c r="E80" s="343" t="s">
        <v>68</v>
      </c>
      <c r="F80" s="4" t="str">
        <f>UnitControlCenter!$B$16</f>
        <v>gigawatts (GW) / year</v>
      </c>
      <c r="G80" s="343" t="s">
        <v>2876</v>
      </c>
      <c r="H80" s="78" t="s">
        <v>2877</v>
      </c>
      <c r="I80" s="343" t="s">
        <v>2881</v>
      </c>
    </row>
    <row r="81" spans="1:19" ht="45.75" thickBot="1">
      <c r="A81" s="390" t="s">
        <v>2830</v>
      </c>
      <c r="B81" s="390" t="s">
        <v>2831</v>
      </c>
      <c r="C81" s="405">
        <v>1</v>
      </c>
      <c r="D81" s="391" t="s">
        <v>69</v>
      </c>
      <c r="E81" s="391" t="s">
        <v>70</v>
      </c>
      <c r="F81" s="394" t="str">
        <f>UnitControlCenter!$B$15</f>
        <v>terawatt-hours (TWh) / year</v>
      </c>
      <c r="G81" s="391" t="s">
        <v>3308</v>
      </c>
      <c r="H81" s="391" t="s">
        <v>3309</v>
      </c>
      <c r="I81" s="391" t="s">
        <v>2882</v>
      </c>
      <c r="J81" s="392"/>
      <c r="K81" s="392"/>
      <c r="L81" s="392"/>
      <c r="M81" s="392"/>
      <c r="N81" s="392"/>
      <c r="O81" s="392"/>
      <c r="P81" s="392"/>
      <c r="Q81" s="392"/>
      <c r="R81" s="392"/>
      <c r="S81" s="392"/>
    </row>
    <row r="82" spans="1:19" ht="120">
      <c r="A82" s="344" t="s">
        <v>2815</v>
      </c>
      <c r="B82" s="344" t="s">
        <v>2600</v>
      </c>
      <c r="C82" s="398">
        <v>1</v>
      </c>
      <c r="D82" s="343" t="s">
        <v>69</v>
      </c>
      <c r="E82" s="343" t="s">
        <v>2618</v>
      </c>
      <c r="F82" s="4" t="str">
        <f>UnitControlCenter!$B$17</f>
        <v>2019 dollars / megawatt-hour (MWh)</v>
      </c>
      <c r="G82" s="343" t="s">
        <v>2883</v>
      </c>
      <c r="H82" s="78" t="s">
        <v>2884</v>
      </c>
      <c r="I82" s="343" t="s">
        <v>2885</v>
      </c>
    </row>
    <row r="83" spans="1:19" ht="30">
      <c r="A83" s="344" t="s">
        <v>2815</v>
      </c>
      <c r="B83" s="344" t="s">
        <v>2601</v>
      </c>
      <c r="C83" s="398">
        <v>1</v>
      </c>
      <c r="D83" s="343" t="s">
        <v>69</v>
      </c>
      <c r="E83" s="343" t="s">
        <v>70</v>
      </c>
      <c r="F83" s="4" t="str">
        <f>UnitControlCenter!$B$15</f>
        <v>terawatt-hours (TWh) / year</v>
      </c>
      <c r="G83" s="343" t="s">
        <v>3220</v>
      </c>
      <c r="H83" s="78" t="s">
        <v>3221</v>
      </c>
      <c r="I83" s="343" t="s">
        <v>3222</v>
      </c>
    </row>
    <row r="84" spans="1:19" ht="105">
      <c r="A84" s="344" t="s">
        <v>2815</v>
      </c>
      <c r="B84" s="344" t="s">
        <v>2816</v>
      </c>
      <c r="C84" s="398">
        <v>1</v>
      </c>
      <c r="D84" s="343" t="s">
        <v>69</v>
      </c>
      <c r="E84" s="343" t="s">
        <v>70</v>
      </c>
      <c r="F84" s="4" t="str">
        <f>UnitControlCenter!$B$18</f>
        <v>cubic km / yr</v>
      </c>
      <c r="G84" s="343" t="s">
        <v>2886</v>
      </c>
      <c r="H84" s="78" t="s">
        <v>2887</v>
      </c>
      <c r="I84" s="343" t="s">
        <v>2888</v>
      </c>
    </row>
    <row r="85" spans="1:19" ht="120.75" thickBot="1">
      <c r="A85" s="390" t="s">
        <v>2815</v>
      </c>
      <c r="B85" s="390" t="s">
        <v>2817</v>
      </c>
      <c r="C85" s="405">
        <v>1</v>
      </c>
      <c r="D85" s="391" t="s">
        <v>69</v>
      </c>
      <c r="E85" s="391" t="s">
        <v>70</v>
      </c>
      <c r="F85" s="394" t="str">
        <f>UnitControlCenter!$B$18</f>
        <v>cubic km / yr</v>
      </c>
      <c r="G85" s="391" t="s">
        <v>2889</v>
      </c>
      <c r="H85" s="392" t="s">
        <v>2890</v>
      </c>
      <c r="I85" s="391" t="s">
        <v>2891</v>
      </c>
    </row>
    <row r="86" spans="1:19" ht="90">
      <c r="A86" s="344" t="s">
        <v>3181</v>
      </c>
      <c r="B86" s="344" t="s">
        <v>3182</v>
      </c>
      <c r="C86" s="398">
        <v>1</v>
      </c>
      <c r="D86" s="343" t="s">
        <v>69</v>
      </c>
      <c r="E86" s="343" t="s">
        <v>70</v>
      </c>
      <c r="F86" s="4" t="str">
        <f>UnitControlCenter!$B$21</f>
        <v>million vehicles / year</v>
      </c>
      <c r="G86" s="343" t="s">
        <v>3012</v>
      </c>
      <c r="H86" s="343" t="s">
        <v>3013</v>
      </c>
      <c r="I86" s="343" t="s">
        <v>3014</v>
      </c>
    </row>
    <row r="87" spans="1:19" ht="90">
      <c r="A87" s="344" t="s">
        <v>3181</v>
      </c>
      <c r="B87" s="344" t="s">
        <v>3183</v>
      </c>
      <c r="C87" s="398">
        <v>1</v>
      </c>
      <c r="D87" s="343" t="s">
        <v>69</v>
      </c>
      <c r="E87" s="343" t="s">
        <v>70</v>
      </c>
      <c r="F87" s="4" t="str">
        <f>UnitControlCenter!$B$22</f>
        <v>thousand vehicles / year</v>
      </c>
      <c r="G87" s="343" t="s">
        <v>3015</v>
      </c>
      <c r="H87" s="343" t="s">
        <v>3016</v>
      </c>
      <c r="I87" s="343" t="s">
        <v>3017</v>
      </c>
    </row>
    <row r="88" spans="1:19" ht="90">
      <c r="A88" s="344" t="s">
        <v>3181</v>
      </c>
      <c r="B88" s="344" t="s">
        <v>3184</v>
      </c>
      <c r="C88" s="398">
        <v>1</v>
      </c>
      <c r="D88" s="343" t="s">
        <v>69</v>
      </c>
      <c r="E88" s="343" t="s">
        <v>70</v>
      </c>
      <c r="F88" s="4" t="str">
        <f>UnitControlCenter!$B$22</f>
        <v>thousand vehicles / year</v>
      </c>
      <c r="G88" s="343" t="s">
        <v>3018</v>
      </c>
      <c r="H88" s="343" t="s">
        <v>3013</v>
      </c>
      <c r="I88" s="343" t="s">
        <v>3014</v>
      </c>
    </row>
    <row r="89" spans="1:19" ht="90">
      <c r="A89" s="344" t="s">
        <v>3181</v>
      </c>
      <c r="B89" s="344" t="s">
        <v>3185</v>
      </c>
      <c r="C89" s="398">
        <v>1</v>
      </c>
      <c r="D89" s="343" t="s">
        <v>69</v>
      </c>
      <c r="E89" s="343" t="s">
        <v>70</v>
      </c>
      <c r="F89" s="4" t="str">
        <f>UnitControlCenter!$B$22</f>
        <v>thousand vehicles / year</v>
      </c>
      <c r="G89" s="343" t="s">
        <v>3019</v>
      </c>
      <c r="H89" s="343" t="s">
        <v>3016</v>
      </c>
      <c r="I89" s="343" t="s">
        <v>3017</v>
      </c>
    </row>
    <row r="90" spans="1:19" ht="30">
      <c r="A90" s="344" t="s">
        <v>3181</v>
      </c>
      <c r="B90" s="344" t="s">
        <v>3186</v>
      </c>
      <c r="C90" s="398">
        <v>1</v>
      </c>
      <c r="D90" s="343" t="s">
        <v>69</v>
      </c>
      <c r="E90" s="343" t="s">
        <v>70</v>
      </c>
      <c r="F90" s="4" t="str">
        <f>UnitControlCenter!$B$22</f>
        <v>thousand vehicles / year</v>
      </c>
      <c r="G90" s="343" t="s">
        <v>2892</v>
      </c>
      <c r="H90" s="343" t="s">
        <v>2893</v>
      </c>
      <c r="I90" s="343" t="s">
        <v>2996</v>
      </c>
    </row>
    <row r="91" spans="1:19" ht="75">
      <c r="A91" s="344" t="s">
        <v>3181</v>
      </c>
      <c r="B91" s="344" t="s">
        <v>3187</v>
      </c>
      <c r="C91" s="398">
        <v>1</v>
      </c>
      <c r="D91" s="343" t="s">
        <v>69</v>
      </c>
      <c r="E91" s="343" t="s">
        <v>70</v>
      </c>
      <c r="F91" s="4" t="str">
        <f>UnitControlCenter!$B$23</f>
        <v>million vehicles</v>
      </c>
      <c r="G91" s="343" t="s">
        <v>3020</v>
      </c>
      <c r="H91" s="343" t="s">
        <v>3013</v>
      </c>
      <c r="I91" s="343" t="s">
        <v>3014</v>
      </c>
    </row>
    <row r="92" spans="1:19" ht="90">
      <c r="A92" s="344" t="s">
        <v>3181</v>
      </c>
      <c r="B92" s="344" t="s">
        <v>3188</v>
      </c>
      <c r="C92" s="398">
        <v>1</v>
      </c>
      <c r="D92" s="343" t="s">
        <v>69</v>
      </c>
      <c r="E92" s="343" t="s">
        <v>70</v>
      </c>
      <c r="F92" s="4" t="str">
        <f>UnitControlCenter!$B$24</f>
        <v>thousand vehicles</v>
      </c>
      <c r="G92" s="343" t="s">
        <v>3306</v>
      </c>
      <c r="H92" s="343" t="s">
        <v>3016</v>
      </c>
      <c r="I92" s="343" t="s">
        <v>3017</v>
      </c>
    </row>
    <row r="93" spans="1:19" ht="75">
      <c r="A93" s="344" t="s">
        <v>3181</v>
      </c>
      <c r="B93" s="344" t="s">
        <v>3189</v>
      </c>
      <c r="C93" s="398">
        <v>1</v>
      </c>
      <c r="D93" s="343" t="s">
        <v>69</v>
      </c>
      <c r="E93" s="343" t="s">
        <v>70</v>
      </c>
      <c r="F93" s="4" t="str">
        <f>UnitControlCenter!$B$23</f>
        <v>million vehicles</v>
      </c>
      <c r="G93" s="343" t="s">
        <v>3021</v>
      </c>
      <c r="H93" s="343" t="s">
        <v>3013</v>
      </c>
      <c r="I93" s="343" t="s">
        <v>3014</v>
      </c>
    </row>
    <row r="94" spans="1:19" ht="75">
      <c r="A94" s="344" t="s">
        <v>3181</v>
      </c>
      <c r="B94" s="344" t="s">
        <v>3190</v>
      </c>
      <c r="C94" s="398">
        <v>1</v>
      </c>
      <c r="D94" s="343" t="s">
        <v>69</v>
      </c>
      <c r="E94" s="343" t="s">
        <v>70</v>
      </c>
      <c r="F94" s="4" t="str">
        <f>UnitControlCenter!$B$23</f>
        <v>million vehicles</v>
      </c>
      <c r="G94" s="343" t="s">
        <v>3022</v>
      </c>
      <c r="H94" s="343" t="s">
        <v>3016</v>
      </c>
      <c r="I94" s="343" t="s">
        <v>3017</v>
      </c>
    </row>
    <row r="95" spans="1:19" ht="30.75" thickBot="1">
      <c r="A95" s="390" t="s">
        <v>3181</v>
      </c>
      <c r="B95" s="390" t="s">
        <v>3191</v>
      </c>
      <c r="C95" s="405">
        <v>1</v>
      </c>
      <c r="D95" s="391" t="s">
        <v>69</v>
      </c>
      <c r="E95" s="391" t="s">
        <v>70</v>
      </c>
      <c r="F95" s="394" t="str">
        <f>UnitControlCenter!$B$23</f>
        <v>million vehicles</v>
      </c>
      <c r="G95" s="391" t="s">
        <v>2997</v>
      </c>
      <c r="H95" s="391" t="s">
        <v>2893</v>
      </c>
      <c r="I95" s="391" t="s">
        <v>2996</v>
      </c>
      <c r="J95" s="392"/>
      <c r="K95" s="392"/>
      <c r="L95" s="392"/>
      <c r="M95" s="392"/>
      <c r="N95" s="392"/>
      <c r="O95" s="392"/>
      <c r="P95" s="392"/>
      <c r="Q95" s="392"/>
      <c r="R95" s="392"/>
      <c r="S95" s="392"/>
    </row>
    <row r="96" spans="1:19" ht="150">
      <c r="A96" s="344" t="s">
        <v>3338</v>
      </c>
      <c r="B96" s="344" t="s">
        <v>2604</v>
      </c>
      <c r="C96" s="398">
        <v>1</v>
      </c>
      <c r="D96" s="343" t="s">
        <v>69</v>
      </c>
      <c r="E96" s="343" t="s">
        <v>70</v>
      </c>
      <c r="F96" s="4" t="str">
        <f>UnitControlCenter!$B$3</f>
        <v>million metric tons / year</v>
      </c>
      <c r="G96" s="343" t="s">
        <v>2998</v>
      </c>
      <c r="H96" s="343" t="s">
        <v>3219</v>
      </c>
      <c r="I96" s="343" t="s">
        <v>2999</v>
      </c>
    </row>
    <row r="97" spans="1:19" ht="105">
      <c r="A97" s="344" t="s">
        <v>3338</v>
      </c>
      <c r="B97" s="344" t="s">
        <v>2605</v>
      </c>
      <c r="C97" s="398">
        <v>1</v>
      </c>
      <c r="D97" s="343" t="s">
        <v>69</v>
      </c>
      <c r="E97" s="343" t="s">
        <v>70</v>
      </c>
      <c r="F97" s="4" t="str">
        <f>UnitControlCenter!$B$25</f>
        <v>quads / year</v>
      </c>
      <c r="G97" s="343" t="s">
        <v>3218</v>
      </c>
      <c r="H97" s="343" t="s">
        <v>3023</v>
      </c>
      <c r="I97" s="343" t="s">
        <v>3024</v>
      </c>
    </row>
    <row r="98" spans="1:19" ht="135">
      <c r="A98" s="344" t="s">
        <v>3338</v>
      </c>
      <c r="B98" s="344" t="s">
        <v>2664</v>
      </c>
      <c r="C98" s="406">
        <v>1</v>
      </c>
      <c r="D98" s="343" t="s">
        <v>69</v>
      </c>
      <c r="E98" s="343" t="s">
        <v>70</v>
      </c>
      <c r="F98" s="7" t="str">
        <f>UnitControlCenter!$B$25</f>
        <v>quads / year</v>
      </c>
      <c r="G98" s="343" t="s">
        <v>3000</v>
      </c>
      <c r="H98" s="343" t="s">
        <v>3219</v>
      </c>
      <c r="I98" s="343" t="s">
        <v>2999</v>
      </c>
    </row>
    <row r="99" spans="1:19" ht="45">
      <c r="A99" s="344" t="s">
        <v>3338</v>
      </c>
      <c r="B99" s="344" t="s">
        <v>3339</v>
      </c>
      <c r="C99" s="406">
        <v>1</v>
      </c>
      <c r="D99" s="343" t="s">
        <v>69</v>
      </c>
      <c r="E99" s="343" t="s">
        <v>70</v>
      </c>
      <c r="F99" s="7" t="str">
        <f>UnitControlCenter!$B$19</f>
        <v>trillion passenger-miles / year</v>
      </c>
      <c r="G99" s="343" t="s">
        <v>2619</v>
      </c>
      <c r="H99" s="397" t="s">
        <v>2954</v>
      </c>
      <c r="I99" s="343" t="s">
        <v>2955</v>
      </c>
    </row>
    <row r="100" spans="1:19" ht="45.75" thickBot="1">
      <c r="A100" s="390" t="s">
        <v>3338</v>
      </c>
      <c r="B100" s="390" t="s">
        <v>3340</v>
      </c>
      <c r="C100" s="405">
        <v>1</v>
      </c>
      <c r="D100" s="391" t="s">
        <v>69</v>
      </c>
      <c r="E100" s="391" t="s">
        <v>70</v>
      </c>
      <c r="F100" s="394" t="str">
        <f>UnitControlCenter!$B$20</f>
        <v>trillion freight ton-miles / year</v>
      </c>
      <c r="G100" s="391" t="s">
        <v>2993</v>
      </c>
      <c r="H100" s="392" t="s">
        <v>2994</v>
      </c>
      <c r="I100" s="391" t="s">
        <v>2995</v>
      </c>
      <c r="J100" s="392"/>
      <c r="K100" s="392"/>
      <c r="L100" s="392"/>
      <c r="M100" s="392"/>
      <c r="N100" s="392"/>
      <c r="O100" s="392"/>
      <c r="P100" s="392"/>
      <c r="Q100" s="392"/>
      <c r="R100" s="392"/>
      <c r="S100" s="392"/>
    </row>
    <row r="101" spans="1:19" ht="60">
      <c r="A101" s="346" t="s">
        <v>2606</v>
      </c>
      <c r="B101" s="344" t="s">
        <v>3168</v>
      </c>
      <c r="C101" s="398">
        <v>1</v>
      </c>
      <c r="D101" s="343" t="s">
        <v>69</v>
      </c>
      <c r="E101" s="343" t="s">
        <v>70</v>
      </c>
      <c r="F101" s="4" t="str">
        <f>UnitControlCenter!$B$25</f>
        <v>quads / year</v>
      </c>
      <c r="G101" s="343" t="s">
        <v>3005</v>
      </c>
      <c r="H101" s="78" t="s">
        <v>3002</v>
      </c>
      <c r="I101" s="343" t="s">
        <v>3003</v>
      </c>
    </row>
    <row r="102" spans="1:19" ht="90">
      <c r="A102" s="346" t="s">
        <v>2606</v>
      </c>
      <c r="B102" s="344" t="s">
        <v>3169</v>
      </c>
      <c r="C102" s="398">
        <v>1</v>
      </c>
      <c r="D102" s="343" t="s">
        <v>69</v>
      </c>
      <c r="E102" s="343" t="s">
        <v>70</v>
      </c>
      <c r="F102" s="4" t="str">
        <f>UnitControlCenter!$B$25</f>
        <v>quads / year</v>
      </c>
      <c r="G102" s="343" t="s">
        <v>3165</v>
      </c>
      <c r="H102" s="78" t="s">
        <v>3166</v>
      </c>
      <c r="I102" s="343" t="s">
        <v>3167</v>
      </c>
    </row>
    <row r="103" spans="1:19" ht="75">
      <c r="A103" s="346" t="s">
        <v>2606</v>
      </c>
      <c r="B103" s="344" t="s">
        <v>3170</v>
      </c>
      <c r="C103" s="398">
        <v>1</v>
      </c>
      <c r="D103" s="343" t="s">
        <v>69</v>
      </c>
      <c r="E103" s="343" t="s">
        <v>70</v>
      </c>
      <c r="F103" s="4" t="str">
        <f>UnitControlCenter!$B$25</f>
        <v>quads / year</v>
      </c>
      <c r="G103" s="343" t="s">
        <v>3172</v>
      </c>
      <c r="H103" s="78" t="s">
        <v>3002</v>
      </c>
      <c r="I103" s="343" t="s">
        <v>3003</v>
      </c>
    </row>
    <row r="104" spans="1:19" ht="120.75" thickBot="1">
      <c r="A104" s="393" t="s">
        <v>2606</v>
      </c>
      <c r="B104" s="390" t="s">
        <v>3171</v>
      </c>
      <c r="C104" s="405">
        <v>1</v>
      </c>
      <c r="D104" s="391" t="s">
        <v>69</v>
      </c>
      <c r="E104" s="391" t="s">
        <v>70</v>
      </c>
      <c r="F104" s="394" t="str">
        <f>UnitControlCenter!$B$25</f>
        <v>quads / year</v>
      </c>
      <c r="G104" s="391" t="s">
        <v>3173</v>
      </c>
      <c r="H104" s="392" t="s">
        <v>3166</v>
      </c>
      <c r="I104" s="391" t="s">
        <v>3167</v>
      </c>
      <c r="J104" s="392"/>
      <c r="K104" s="392"/>
      <c r="L104" s="392"/>
      <c r="M104" s="392"/>
      <c r="N104" s="392"/>
      <c r="O104" s="392"/>
      <c r="P104" s="392"/>
      <c r="Q104" s="392"/>
      <c r="R104" s="392"/>
      <c r="S104" s="392"/>
    </row>
    <row r="105" spans="1:19" ht="75">
      <c r="A105" s="346" t="s">
        <v>3287</v>
      </c>
      <c r="B105" s="344" t="s">
        <v>2660</v>
      </c>
      <c r="C105" s="398">
        <v>1</v>
      </c>
      <c r="D105" s="343" t="s">
        <v>69</v>
      </c>
      <c r="E105" s="343" t="s">
        <v>70</v>
      </c>
      <c r="F105" s="4" t="str">
        <f>UnitControlCenter!$B$3</f>
        <v>million metric tons / year</v>
      </c>
      <c r="G105" s="343" t="s">
        <v>3001</v>
      </c>
      <c r="H105" s="78" t="s">
        <v>3002</v>
      </c>
      <c r="I105" s="343" t="s">
        <v>3003</v>
      </c>
    </row>
    <row r="106" spans="1:19" ht="45">
      <c r="A106" s="346" t="s">
        <v>3287</v>
      </c>
      <c r="B106" s="344" t="s">
        <v>2661</v>
      </c>
      <c r="C106" s="398">
        <v>1</v>
      </c>
      <c r="D106" s="343" t="s">
        <v>69</v>
      </c>
      <c r="E106" s="343" t="s">
        <v>70</v>
      </c>
      <c r="F106" s="4" t="str">
        <f>UnitControlCenter!$B$3</f>
        <v>million metric tons / year</v>
      </c>
      <c r="G106" s="343" t="s">
        <v>3010</v>
      </c>
      <c r="H106" s="78" t="s">
        <v>3008</v>
      </c>
      <c r="I106" s="343" t="s">
        <v>3009</v>
      </c>
    </row>
    <row r="107" spans="1:19" ht="75">
      <c r="A107" s="346" t="s">
        <v>3287</v>
      </c>
      <c r="B107" s="344" t="s">
        <v>2662</v>
      </c>
      <c r="C107" s="398">
        <v>1</v>
      </c>
      <c r="D107" s="343" t="s">
        <v>69</v>
      </c>
      <c r="E107" s="343" t="s">
        <v>70</v>
      </c>
      <c r="F107" s="4" t="str">
        <f>UnitControlCenter!$B$3</f>
        <v>million metric tons / year</v>
      </c>
      <c r="G107" s="343" t="s">
        <v>3004</v>
      </c>
      <c r="H107" s="78" t="s">
        <v>3002</v>
      </c>
      <c r="I107" s="343" t="s">
        <v>3003</v>
      </c>
    </row>
    <row r="108" spans="1:19" ht="45">
      <c r="A108" s="346" t="s">
        <v>3287</v>
      </c>
      <c r="B108" s="344" t="s">
        <v>2663</v>
      </c>
      <c r="C108" s="406">
        <v>1</v>
      </c>
      <c r="D108" s="343" t="s">
        <v>69</v>
      </c>
      <c r="E108" s="343" t="s">
        <v>70</v>
      </c>
      <c r="F108" s="7" t="str">
        <f>UnitControlCenter!$B$3</f>
        <v>million metric tons / year</v>
      </c>
      <c r="G108" s="343" t="s">
        <v>3011</v>
      </c>
      <c r="H108" s="397" t="s">
        <v>3008</v>
      </c>
      <c r="I108" s="343" t="s">
        <v>3009</v>
      </c>
    </row>
    <row r="109" spans="1:19" s="397" customFormat="1" ht="90">
      <c r="A109" s="346" t="s">
        <v>3287</v>
      </c>
      <c r="B109" s="344" t="s">
        <v>3285</v>
      </c>
      <c r="C109" s="406">
        <v>1</v>
      </c>
      <c r="D109" s="343" t="s">
        <v>69</v>
      </c>
      <c r="E109" s="343" t="s">
        <v>70</v>
      </c>
      <c r="F109" s="7" t="str">
        <f>UnitControlCenter!$B$3</f>
        <v>million metric tons / year</v>
      </c>
      <c r="G109" s="343" t="s">
        <v>3290</v>
      </c>
      <c r="H109" s="78" t="s">
        <v>3002</v>
      </c>
      <c r="I109" s="343" t="s">
        <v>3003</v>
      </c>
    </row>
    <row r="110" spans="1:19" ht="45.75" thickBot="1">
      <c r="A110" s="393" t="s">
        <v>3287</v>
      </c>
      <c r="B110" s="390" t="s">
        <v>3286</v>
      </c>
      <c r="C110" s="405">
        <v>1</v>
      </c>
      <c r="D110" s="391" t="s">
        <v>69</v>
      </c>
      <c r="E110" s="391" t="s">
        <v>70</v>
      </c>
      <c r="F110" s="394" t="str">
        <f>UnitControlCenter!$B$3</f>
        <v>million metric tons / year</v>
      </c>
      <c r="G110" s="391" t="s">
        <v>3335</v>
      </c>
      <c r="H110" s="392" t="s">
        <v>3288</v>
      </c>
      <c r="I110" s="391" t="s">
        <v>3289</v>
      </c>
      <c r="J110" s="392"/>
      <c r="K110" s="392"/>
      <c r="L110" s="392"/>
      <c r="M110" s="392"/>
      <c r="N110" s="392"/>
      <c r="O110" s="392"/>
      <c r="P110" s="392"/>
      <c r="Q110" s="392"/>
      <c r="R110" s="392"/>
      <c r="S110" s="392"/>
    </row>
    <row r="111" spans="1:19" ht="60">
      <c r="A111" s="346" t="s">
        <v>2607</v>
      </c>
      <c r="B111" s="344" t="s">
        <v>2608</v>
      </c>
      <c r="C111" s="406">
        <v>1</v>
      </c>
      <c r="D111" s="343" t="s">
        <v>69</v>
      </c>
      <c r="E111" s="343" t="s">
        <v>70</v>
      </c>
      <c r="F111" s="4" t="str">
        <f>UnitControlCenter!$B$25</f>
        <v>quads / year</v>
      </c>
      <c r="G111" s="343" t="s">
        <v>2622</v>
      </c>
      <c r="H111" s="78" t="s">
        <v>2623</v>
      </c>
      <c r="I111" s="343" t="s">
        <v>2986</v>
      </c>
    </row>
    <row r="112" spans="1:19" ht="30">
      <c r="A112" s="346" t="s">
        <v>2607</v>
      </c>
      <c r="B112" s="344" t="s">
        <v>2609</v>
      </c>
      <c r="C112" s="406">
        <v>1</v>
      </c>
      <c r="D112" s="343" t="s">
        <v>69</v>
      </c>
      <c r="E112" s="343" t="s">
        <v>70</v>
      </c>
      <c r="F112" s="4" t="str">
        <f>UnitControlCenter!$B$25</f>
        <v>quads / year</v>
      </c>
      <c r="G112" s="343" t="s">
        <v>2640</v>
      </c>
      <c r="H112" s="78" t="s">
        <v>2624</v>
      </c>
      <c r="I112" s="343" t="s">
        <v>2625</v>
      </c>
    </row>
    <row r="113" spans="1:19" ht="90.75" thickBot="1">
      <c r="A113" s="393" t="s">
        <v>2607</v>
      </c>
      <c r="B113" s="390" t="s">
        <v>2610</v>
      </c>
      <c r="C113" s="405">
        <v>1</v>
      </c>
      <c r="D113" s="391" t="s">
        <v>69</v>
      </c>
      <c r="E113" s="391" t="s">
        <v>70</v>
      </c>
      <c r="F113" s="394" t="str">
        <f>UnitControlCenter!$B$25</f>
        <v>quads / year</v>
      </c>
      <c r="G113" s="391" t="s">
        <v>3033</v>
      </c>
      <c r="H113" s="392" t="s">
        <v>3035</v>
      </c>
      <c r="I113" s="391" t="s">
        <v>3034</v>
      </c>
      <c r="J113" s="392"/>
      <c r="K113" s="392"/>
      <c r="L113" s="392"/>
      <c r="M113" s="392"/>
      <c r="N113" s="392"/>
      <c r="O113" s="392"/>
      <c r="P113" s="392"/>
      <c r="Q113" s="392"/>
      <c r="R113" s="392"/>
      <c r="S113" s="392"/>
    </row>
    <row r="114" spans="1:19" ht="105">
      <c r="A114" s="344" t="s">
        <v>2693</v>
      </c>
      <c r="B114" s="344" t="s">
        <v>2694</v>
      </c>
      <c r="C114" s="406">
        <v>1</v>
      </c>
      <c r="D114" s="343" t="s">
        <v>69</v>
      </c>
      <c r="E114" s="343" t="s">
        <v>70</v>
      </c>
      <c r="F114" s="4" t="str">
        <f>UnitControlCenter!$B$25</f>
        <v>quads / year</v>
      </c>
      <c r="G114" s="343" t="s">
        <v>3053</v>
      </c>
      <c r="H114" s="343" t="s">
        <v>3054</v>
      </c>
      <c r="I114" s="343" t="s">
        <v>3055</v>
      </c>
    </row>
    <row r="115" spans="1:19" ht="60">
      <c r="A115" s="344" t="s">
        <v>2693</v>
      </c>
      <c r="B115" s="344" t="s">
        <v>2695</v>
      </c>
      <c r="C115" s="406">
        <v>1</v>
      </c>
      <c r="D115" s="343" t="s">
        <v>69</v>
      </c>
      <c r="E115" s="343" t="s">
        <v>70</v>
      </c>
      <c r="F115" s="4" t="str">
        <f>UnitControlCenter!$B$25</f>
        <v>quads / year</v>
      </c>
      <c r="G115" s="343" t="s">
        <v>3213</v>
      </c>
      <c r="H115" s="343" t="s">
        <v>3214</v>
      </c>
      <c r="I115" s="343" t="s">
        <v>3215</v>
      </c>
    </row>
    <row r="116" spans="1:19">
      <c r="A116" s="344" t="s">
        <v>2693</v>
      </c>
      <c r="B116" s="344" t="s">
        <v>3354</v>
      </c>
      <c r="C116" s="406">
        <v>0</v>
      </c>
      <c r="D116" s="343" t="s">
        <v>67</v>
      </c>
      <c r="E116" s="343" t="s">
        <v>68</v>
      </c>
      <c r="F116" s="1" t="str">
        <f>UnitControlCenter!$B$26</f>
        <v>thousand BTU / 2019 dollar</v>
      </c>
      <c r="G116" s="343" t="s">
        <v>3301</v>
      </c>
      <c r="H116" s="343"/>
      <c r="I116" s="343"/>
    </row>
    <row r="117" spans="1:19">
      <c r="A117" s="344" t="s">
        <v>2693</v>
      </c>
      <c r="B117" s="344" t="s">
        <v>2696</v>
      </c>
      <c r="C117" s="406">
        <v>1</v>
      </c>
      <c r="D117" s="343" t="s">
        <v>67</v>
      </c>
      <c r="E117" s="343" t="s">
        <v>68</v>
      </c>
      <c r="F117" s="4" t="str">
        <f>UnitControlCenter!$B$15</f>
        <v>terawatt-hours (TWh) / year</v>
      </c>
      <c r="G117" s="343" t="s">
        <v>2560</v>
      </c>
      <c r="I117" s="343"/>
    </row>
    <row r="118" spans="1:19">
      <c r="A118" s="344" t="s">
        <v>2693</v>
      </c>
      <c r="B118" s="344" t="s">
        <v>2697</v>
      </c>
      <c r="C118" s="406">
        <v>1</v>
      </c>
      <c r="D118" s="343" t="s">
        <v>67</v>
      </c>
      <c r="E118" s="343" t="s">
        <v>68</v>
      </c>
      <c r="F118" s="4" t="str">
        <f>UnitControlCenter!$B$27</f>
        <v>millions of short tons / year</v>
      </c>
      <c r="G118" s="343" t="s">
        <v>2559</v>
      </c>
      <c r="I118" s="343"/>
    </row>
    <row r="119" spans="1:19">
      <c r="A119" s="344" t="s">
        <v>2693</v>
      </c>
      <c r="B119" s="344" t="s">
        <v>2698</v>
      </c>
      <c r="C119" s="406">
        <v>1</v>
      </c>
      <c r="D119" s="343" t="s">
        <v>67</v>
      </c>
      <c r="E119" s="343" t="s">
        <v>68</v>
      </c>
      <c r="F119" s="4" t="str">
        <f>UnitControlCenter!$B$27</f>
        <v>millions of short tons / year</v>
      </c>
      <c r="G119" s="343" t="s">
        <v>2558</v>
      </c>
      <c r="I119" s="343"/>
    </row>
    <row r="120" spans="1:19">
      <c r="A120" s="344" t="s">
        <v>2693</v>
      </c>
      <c r="B120" s="344" t="s">
        <v>2699</v>
      </c>
      <c r="C120" s="406">
        <v>1</v>
      </c>
      <c r="D120" s="343" t="s">
        <v>67</v>
      </c>
      <c r="E120" s="343" t="s">
        <v>68</v>
      </c>
      <c r="F120" s="4" t="str">
        <f>UnitControlCenter!$B$28</f>
        <v>trillion cubic feet / year</v>
      </c>
      <c r="G120" s="343" t="s">
        <v>2557</v>
      </c>
      <c r="I120" s="343"/>
    </row>
    <row r="121" spans="1:19" ht="30">
      <c r="A121" s="344" t="s">
        <v>2693</v>
      </c>
      <c r="B121" s="344" t="s">
        <v>2700</v>
      </c>
      <c r="C121" s="406">
        <v>1</v>
      </c>
      <c r="D121" s="343" t="s">
        <v>67</v>
      </c>
      <c r="E121" s="343" t="s">
        <v>68</v>
      </c>
      <c r="F121" s="4" t="str">
        <f>UnitControlCenter!$B$29</f>
        <v>million barrels / year</v>
      </c>
      <c r="G121" s="343" t="s">
        <v>2556</v>
      </c>
      <c r="I121" s="343"/>
    </row>
    <row r="122" spans="1:19">
      <c r="A122" s="344" t="s">
        <v>2693</v>
      </c>
      <c r="B122" s="344" t="s">
        <v>2701</v>
      </c>
      <c r="C122" s="406">
        <v>1</v>
      </c>
      <c r="D122" s="343" t="s">
        <v>67</v>
      </c>
      <c r="E122" s="343" t="s">
        <v>68</v>
      </c>
      <c r="F122" s="4" t="str">
        <f>UnitControlCenter!$B$29</f>
        <v>million barrels / year</v>
      </c>
      <c r="G122" s="343" t="s">
        <v>2628</v>
      </c>
      <c r="I122" s="343"/>
    </row>
    <row r="123" spans="1:19">
      <c r="A123" s="344" t="s">
        <v>2693</v>
      </c>
      <c r="B123" s="344" t="s">
        <v>2702</v>
      </c>
      <c r="C123" s="406">
        <v>1</v>
      </c>
      <c r="D123" s="343" t="s">
        <v>67</v>
      </c>
      <c r="E123" s="343" t="s">
        <v>68</v>
      </c>
      <c r="F123" s="4" t="str">
        <f>UnitControlCenter!$B$27</f>
        <v>millions of short tons / year</v>
      </c>
      <c r="G123" s="343" t="s">
        <v>2629</v>
      </c>
      <c r="I123" s="343"/>
    </row>
    <row r="124" spans="1:19" ht="30">
      <c r="A124" s="344" t="s">
        <v>2693</v>
      </c>
      <c r="B124" s="344" t="s">
        <v>3036</v>
      </c>
      <c r="C124" s="406">
        <v>1</v>
      </c>
      <c r="D124" s="343" t="s">
        <v>67</v>
      </c>
      <c r="E124" s="343" t="s">
        <v>68</v>
      </c>
      <c r="F124" s="4" t="str">
        <f>UnitControlCenter!$B$30</f>
        <v>million gallons / year</v>
      </c>
      <c r="G124" s="343" t="s">
        <v>3040</v>
      </c>
      <c r="I124" s="343"/>
    </row>
    <row r="125" spans="1:19" ht="30">
      <c r="A125" s="344" t="s">
        <v>2693</v>
      </c>
      <c r="B125" s="344" t="s">
        <v>3037</v>
      </c>
      <c r="C125" s="406">
        <v>1</v>
      </c>
      <c r="D125" s="343" t="s">
        <v>67</v>
      </c>
      <c r="E125" s="343" t="s">
        <v>68</v>
      </c>
      <c r="F125" s="4" t="str">
        <f>UnitControlCenter!$B$27</f>
        <v>millions of short tons / year</v>
      </c>
      <c r="G125" s="343" t="s">
        <v>3041</v>
      </c>
      <c r="I125" s="343"/>
    </row>
    <row r="126" spans="1:19" ht="15.75" thickBot="1">
      <c r="A126" s="390" t="s">
        <v>2693</v>
      </c>
      <c r="B126" s="390" t="s">
        <v>3038</v>
      </c>
      <c r="C126" s="405">
        <v>1</v>
      </c>
      <c r="D126" s="391" t="s">
        <v>67</v>
      </c>
      <c r="E126" s="391" t="s">
        <v>68</v>
      </c>
      <c r="F126" s="394" t="str">
        <f>UnitControlCenter!$B$5</f>
        <v>thousand metric tons / year</v>
      </c>
      <c r="G126" s="391" t="s">
        <v>3042</v>
      </c>
      <c r="H126" s="392"/>
      <c r="I126" s="391"/>
      <c r="J126" s="392"/>
      <c r="K126" s="392"/>
      <c r="L126" s="392"/>
      <c r="M126" s="392"/>
      <c r="N126" s="392"/>
      <c r="O126" s="392"/>
      <c r="P126" s="392"/>
      <c r="Q126" s="392"/>
      <c r="R126" s="392"/>
      <c r="S126" s="392"/>
    </row>
    <row r="127" spans="1:19" ht="60">
      <c r="A127" s="344" t="s">
        <v>3197</v>
      </c>
      <c r="B127" s="344" t="s">
        <v>3048</v>
      </c>
      <c r="C127" s="406">
        <v>1</v>
      </c>
      <c r="D127" s="343" t="s">
        <v>69</v>
      </c>
      <c r="E127" s="343" t="s">
        <v>70</v>
      </c>
      <c r="F127" s="4" t="str">
        <f>UnitControlCenter!$B$31</f>
        <v>trillion BTU / year</v>
      </c>
      <c r="G127" s="343" t="s">
        <v>3056</v>
      </c>
      <c r="H127" s="78" t="s">
        <v>3057</v>
      </c>
      <c r="I127" s="343" t="s">
        <v>3058</v>
      </c>
    </row>
    <row r="128" spans="1:19" ht="60">
      <c r="A128" s="344" t="s">
        <v>3197</v>
      </c>
      <c r="B128" s="344" t="s">
        <v>2703</v>
      </c>
      <c r="C128" s="406">
        <v>1</v>
      </c>
      <c r="D128" s="343" t="s">
        <v>69</v>
      </c>
      <c r="E128" s="343" t="s">
        <v>68</v>
      </c>
      <c r="F128" s="4" t="str">
        <f>UnitControlCenter!$B$31</f>
        <v>trillion BTU / year</v>
      </c>
      <c r="G128" s="343" t="s">
        <v>3059</v>
      </c>
      <c r="H128" s="78" t="s">
        <v>3057</v>
      </c>
      <c r="I128" s="343" t="s">
        <v>3058</v>
      </c>
    </row>
    <row r="129" spans="1:19" ht="60">
      <c r="A129" s="344" t="s">
        <v>3197</v>
      </c>
      <c r="B129" s="344" t="s">
        <v>3049</v>
      </c>
      <c r="C129" s="406">
        <v>1</v>
      </c>
      <c r="D129" s="343" t="s">
        <v>69</v>
      </c>
      <c r="E129" s="343" t="s">
        <v>70</v>
      </c>
      <c r="F129" s="4" t="str">
        <f>UnitControlCenter!$B$8</f>
        <v>billion 2019 dollars / year</v>
      </c>
      <c r="G129" s="343" t="s">
        <v>3060</v>
      </c>
      <c r="H129" s="78" t="s">
        <v>3057</v>
      </c>
      <c r="I129" s="343" t="s">
        <v>3058</v>
      </c>
    </row>
    <row r="130" spans="1:19" ht="75">
      <c r="A130" s="344" t="s">
        <v>3197</v>
      </c>
      <c r="B130" s="344" t="s">
        <v>3046</v>
      </c>
      <c r="C130" s="406">
        <v>1</v>
      </c>
      <c r="D130" s="343" t="s">
        <v>69</v>
      </c>
      <c r="E130" s="343" t="s">
        <v>68</v>
      </c>
      <c r="F130" s="4" t="str">
        <f>UnitControlCenter!$B$8</f>
        <v>billion 2019 dollars / year</v>
      </c>
      <c r="G130" s="343" t="s">
        <v>3061</v>
      </c>
      <c r="H130" s="78" t="s">
        <v>3057</v>
      </c>
      <c r="I130" s="343" t="s">
        <v>3058</v>
      </c>
    </row>
    <row r="131" spans="1:19" ht="60">
      <c r="A131" s="344" t="s">
        <v>3197</v>
      </c>
      <c r="B131" s="344" t="s">
        <v>3379</v>
      </c>
      <c r="C131" s="406">
        <v>1</v>
      </c>
      <c r="D131" s="343" t="s">
        <v>69</v>
      </c>
      <c r="E131" s="343" t="s">
        <v>70</v>
      </c>
      <c r="F131" s="4" t="str">
        <f>UnitControlCenter!B3</f>
        <v>million metric tons / year</v>
      </c>
      <c r="G131" s="343" t="s">
        <v>3383</v>
      </c>
      <c r="H131" s="78" t="s">
        <v>3381</v>
      </c>
      <c r="I131" s="343" t="s">
        <v>3382</v>
      </c>
    </row>
    <row r="132" spans="1:19" ht="60">
      <c r="A132" s="344" t="s">
        <v>3197</v>
      </c>
      <c r="B132" s="344" t="s">
        <v>3380</v>
      </c>
      <c r="C132" s="406">
        <v>1</v>
      </c>
      <c r="D132" s="343" t="s">
        <v>69</v>
      </c>
      <c r="E132" s="343" t="s">
        <v>68</v>
      </c>
      <c r="F132" s="4" t="str">
        <f>UnitControlCenter!B3</f>
        <v>million metric tons / year</v>
      </c>
      <c r="G132" s="343" t="s">
        <v>3384</v>
      </c>
      <c r="H132" s="78" t="s">
        <v>3381</v>
      </c>
      <c r="I132" s="343" t="s">
        <v>3382</v>
      </c>
    </row>
    <row r="133" spans="1:19" ht="60">
      <c r="A133" s="344" t="s">
        <v>3197</v>
      </c>
      <c r="B133" s="344" t="s">
        <v>3050</v>
      </c>
      <c r="C133" s="406">
        <v>1</v>
      </c>
      <c r="D133" s="343" t="s">
        <v>69</v>
      </c>
      <c r="E133" s="343" t="s">
        <v>70</v>
      </c>
      <c r="F133" s="4" t="str">
        <f>UnitControlCenter!$B$31</f>
        <v>trillion BTU / year</v>
      </c>
      <c r="G133" s="343" t="s">
        <v>3160</v>
      </c>
      <c r="H133" s="78" t="s">
        <v>3155</v>
      </c>
      <c r="I133" s="343" t="s">
        <v>3156</v>
      </c>
    </row>
    <row r="134" spans="1:19" ht="75">
      <c r="A134" s="344" t="s">
        <v>3197</v>
      </c>
      <c r="B134" s="344" t="s">
        <v>2704</v>
      </c>
      <c r="C134" s="406">
        <v>1</v>
      </c>
      <c r="D134" s="343" t="s">
        <v>69</v>
      </c>
      <c r="E134" s="343" t="s">
        <v>68</v>
      </c>
      <c r="F134" s="4" t="str">
        <f>UnitControlCenter!$B$31</f>
        <v>trillion BTU / year</v>
      </c>
      <c r="G134" s="343" t="s">
        <v>3161</v>
      </c>
      <c r="H134" s="78" t="s">
        <v>3155</v>
      </c>
      <c r="I134" s="343" t="s">
        <v>3157</v>
      </c>
    </row>
    <row r="135" spans="1:19" ht="75">
      <c r="A135" s="344" t="s">
        <v>3197</v>
      </c>
      <c r="B135" s="344" t="s">
        <v>3051</v>
      </c>
      <c r="C135" s="406">
        <v>1</v>
      </c>
      <c r="D135" s="343" t="s">
        <v>69</v>
      </c>
      <c r="E135" s="343" t="s">
        <v>70</v>
      </c>
      <c r="F135" s="4" t="str">
        <f>UnitControlCenter!$B$8</f>
        <v>billion 2019 dollars / year</v>
      </c>
      <c r="G135" s="343" t="s">
        <v>3162</v>
      </c>
      <c r="H135" s="78" t="s">
        <v>3155</v>
      </c>
      <c r="I135" s="343" t="s">
        <v>3158</v>
      </c>
    </row>
    <row r="136" spans="1:19" ht="90">
      <c r="A136" s="344" t="s">
        <v>3197</v>
      </c>
      <c r="B136" s="344" t="s">
        <v>3047</v>
      </c>
      <c r="C136" s="406">
        <v>1</v>
      </c>
      <c r="D136" s="343" t="s">
        <v>69</v>
      </c>
      <c r="E136" s="343" t="s">
        <v>68</v>
      </c>
      <c r="F136" s="4" t="str">
        <f>UnitControlCenter!$B$8</f>
        <v>billion 2019 dollars / year</v>
      </c>
      <c r="G136" s="343" t="s">
        <v>3163</v>
      </c>
      <c r="H136" s="78" t="s">
        <v>3155</v>
      </c>
      <c r="I136" s="343" t="s">
        <v>3159</v>
      </c>
    </row>
    <row r="137" spans="1:19" ht="105">
      <c r="A137" s="344" t="s">
        <v>3197</v>
      </c>
      <c r="B137" s="344" t="s">
        <v>3198</v>
      </c>
      <c r="C137" s="406">
        <v>1</v>
      </c>
      <c r="D137" s="343" t="s">
        <v>69</v>
      </c>
      <c r="E137" s="343" t="s">
        <v>70</v>
      </c>
      <c r="F137" s="4" t="str">
        <f>UnitControlCenter!$B$25</f>
        <v>quads / year</v>
      </c>
      <c r="G137" s="343" t="s">
        <v>3200</v>
      </c>
      <c r="H137" s="78" t="s">
        <v>3202</v>
      </c>
      <c r="I137" s="343" t="s">
        <v>3203</v>
      </c>
    </row>
    <row r="138" spans="1:19" ht="120.75" thickBot="1">
      <c r="A138" s="390" t="s">
        <v>3197</v>
      </c>
      <c r="B138" s="390" t="s">
        <v>3199</v>
      </c>
      <c r="C138" s="405">
        <v>1</v>
      </c>
      <c r="D138" s="391" t="s">
        <v>69</v>
      </c>
      <c r="E138" s="391" t="s">
        <v>68</v>
      </c>
      <c r="F138" s="394" t="str">
        <f>UnitControlCenter!$B$25</f>
        <v>quads / year</v>
      </c>
      <c r="G138" s="391" t="s">
        <v>3201</v>
      </c>
      <c r="H138" s="392" t="s">
        <v>3202</v>
      </c>
      <c r="I138" s="391" t="s">
        <v>3203</v>
      </c>
      <c r="J138" s="392"/>
      <c r="K138" s="392"/>
      <c r="L138" s="392"/>
      <c r="M138" s="392"/>
      <c r="N138" s="392"/>
      <c r="O138" s="392"/>
      <c r="P138" s="392"/>
      <c r="Q138" s="392"/>
      <c r="R138" s="392"/>
      <c r="S138" s="392"/>
    </row>
    <row r="139" spans="1:19" ht="75">
      <c r="A139" s="346" t="s">
        <v>2611</v>
      </c>
      <c r="B139" s="344" t="s">
        <v>100</v>
      </c>
      <c r="C139" s="406">
        <v>1</v>
      </c>
      <c r="D139" s="343" t="s">
        <v>69</v>
      </c>
      <c r="E139" s="343" t="s">
        <v>2618</v>
      </c>
      <c r="F139" s="4" t="str">
        <f>UnitControlCenter!$B$17</f>
        <v>2019 dollars / megawatt-hour (MWh)</v>
      </c>
      <c r="G139" s="343" t="s">
        <v>3062</v>
      </c>
      <c r="H139" s="78" t="s">
        <v>3310</v>
      </c>
      <c r="I139" s="343" t="s">
        <v>3063</v>
      </c>
    </row>
    <row r="140" spans="1:19" ht="45">
      <c r="A140" s="346" t="s">
        <v>2611</v>
      </c>
      <c r="B140" s="344" t="s">
        <v>503</v>
      </c>
      <c r="C140" s="406">
        <v>1</v>
      </c>
      <c r="D140" s="343" t="s">
        <v>69</v>
      </c>
      <c r="E140" s="343" t="s">
        <v>2618</v>
      </c>
      <c r="F140" s="4" t="str">
        <f>UnitControlCenter!$B$32</f>
        <v>2019 dollars / short ton</v>
      </c>
      <c r="G140" s="343" t="s">
        <v>3072</v>
      </c>
      <c r="H140" s="78" t="s">
        <v>3073</v>
      </c>
      <c r="I140" s="343" t="s">
        <v>3074</v>
      </c>
    </row>
    <row r="141" spans="1:19">
      <c r="A141" s="346" t="s">
        <v>2611</v>
      </c>
      <c r="B141" s="344" t="s">
        <v>500</v>
      </c>
      <c r="C141" s="406">
        <v>1</v>
      </c>
      <c r="D141" s="343" t="s">
        <v>69</v>
      </c>
      <c r="E141" s="343" t="s">
        <v>2618</v>
      </c>
      <c r="F141" s="4" t="str">
        <f>UnitControlCenter!$B$32</f>
        <v>2019 dollars / short ton</v>
      </c>
      <c r="G141" s="343" t="s">
        <v>2631</v>
      </c>
      <c r="H141" s="78" t="s">
        <v>391</v>
      </c>
      <c r="I141" s="343" t="s">
        <v>2937</v>
      </c>
    </row>
    <row r="142" spans="1:19" ht="75">
      <c r="A142" s="346" t="s">
        <v>2611</v>
      </c>
      <c r="B142" s="344" t="s">
        <v>94</v>
      </c>
      <c r="C142" s="406">
        <v>1</v>
      </c>
      <c r="D142" s="343" t="s">
        <v>69</v>
      </c>
      <c r="E142" s="343" t="s">
        <v>2618</v>
      </c>
      <c r="F142" s="4" t="str">
        <f>UnitControlCenter!$B$33</f>
        <v>2019 dollars / thousand cubic feet</v>
      </c>
      <c r="G142" s="343" t="s">
        <v>3064</v>
      </c>
      <c r="H142" s="78" t="s">
        <v>3065</v>
      </c>
      <c r="I142" s="343" t="s">
        <v>3066</v>
      </c>
    </row>
    <row r="143" spans="1:19">
      <c r="A143" s="346" t="s">
        <v>2611</v>
      </c>
      <c r="B143" s="344" t="s">
        <v>102</v>
      </c>
      <c r="C143" s="406">
        <v>1</v>
      </c>
      <c r="D143" s="343" t="s">
        <v>69</v>
      </c>
      <c r="E143" s="343" t="s">
        <v>2618</v>
      </c>
      <c r="F143" s="4" t="str">
        <f>UnitControlCenter!$B$34</f>
        <v>2019 dollars / gallon</v>
      </c>
      <c r="G143" s="343" t="s">
        <v>2633</v>
      </c>
      <c r="H143" s="78" t="s">
        <v>386</v>
      </c>
      <c r="I143" s="54">
        <v>969696</v>
      </c>
    </row>
    <row r="144" spans="1:19" ht="90">
      <c r="A144" s="346" t="s">
        <v>2611</v>
      </c>
      <c r="B144" s="344" t="s">
        <v>103</v>
      </c>
      <c r="C144" s="406">
        <v>1</v>
      </c>
      <c r="D144" s="343" t="s">
        <v>69</v>
      </c>
      <c r="E144" s="343" t="s">
        <v>2618</v>
      </c>
      <c r="F144" s="4" t="str">
        <f>UnitControlCenter!$B$34</f>
        <v>2019 dollars / gallon</v>
      </c>
      <c r="G144" s="343" t="s">
        <v>3067</v>
      </c>
      <c r="H144" s="78" t="s">
        <v>3065</v>
      </c>
      <c r="I144" s="343" t="s">
        <v>3066</v>
      </c>
    </row>
    <row r="145" spans="1:19" ht="60">
      <c r="A145" s="346" t="s">
        <v>2611</v>
      </c>
      <c r="B145" s="344" t="s">
        <v>99</v>
      </c>
      <c r="C145" s="406">
        <v>1</v>
      </c>
      <c r="D145" s="343" t="s">
        <v>69</v>
      </c>
      <c r="E145" s="343" t="s">
        <v>2618</v>
      </c>
      <c r="F145" s="4" t="str">
        <f>UnitControlCenter!$B$32</f>
        <v>2019 dollars / short ton</v>
      </c>
      <c r="G145" s="343" t="s">
        <v>3068</v>
      </c>
      <c r="H145" s="78" t="s">
        <v>3069</v>
      </c>
      <c r="I145" s="343" t="s">
        <v>3070</v>
      </c>
    </row>
    <row r="146" spans="1:19" ht="60">
      <c r="A146" s="346" t="s">
        <v>2611</v>
      </c>
      <c r="B146" s="344" t="s">
        <v>2989</v>
      </c>
      <c r="C146" s="406">
        <v>1</v>
      </c>
      <c r="D146" s="343" t="s">
        <v>69</v>
      </c>
      <c r="E146" s="343" t="s">
        <v>2618</v>
      </c>
      <c r="F146" s="4" t="str">
        <f>UnitControlCenter!$B$35</f>
        <v>2019 dollars / barrel</v>
      </c>
      <c r="G146" s="343" t="s">
        <v>3152</v>
      </c>
      <c r="H146" s="78" t="s">
        <v>3153</v>
      </c>
      <c r="I146" s="343" t="s">
        <v>3154</v>
      </c>
    </row>
    <row r="147" spans="1:19" ht="60">
      <c r="A147" s="346" t="s">
        <v>2611</v>
      </c>
      <c r="B147" s="344" t="s">
        <v>3071</v>
      </c>
      <c r="C147" s="406">
        <v>1</v>
      </c>
      <c r="D147" s="343" t="s">
        <v>69</v>
      </c>
      <c r="E147" s="343" t="s">
        <v>2618</v>
      </c>
      <c r="F147" s="4" t="str">
        <f>UnitControlCenter!$B$34</f>
        <v>2019 dollars / gallon</v>
      </c>
      <c r="G147" s="343" t="s">
        <v>3075</v>
      </c>
      <c r="H147" s="78" t="s">
        <v>2630</v>
      </c>
      <c r="I147" s="343" t="s">
        <v>2985</v>
      </c>
    </row>
    <row r="148" spans="1:19" ht="30.75" thickBot="1">
      <c r="A148" s="393" t="s">
        <v>2611</v>
      </c>
      <c r="B148" s="390" t="s">
        <v>2839</v>
      </c>
      <c r="C148" s="405">
        <v>1</v>
      </c>
      <c r="D148" s="391" t="s">
        <v>69</v>
      </c>
      <c r="E148" s="391" t="s">
        <v>2618</v>
      </c>
      <c r="F148" s="394" t="str">
        <f>UnitControlCenter!$B$36</f>
        <v>2019 dollars / kg</v>
      </c>
      <c r="G148" s="391" t="s">
        <v>3210</v>
      </c>
      <c r="H148" s="392" t="s">
        <v>3211</v>
      </c>
      <c r="I148" s="391" t="s">
        <v>3212</v>
      </c>
      <c r="J148" s="392"/>
      <c r="K148" s="392"/>
      <c r="L148" s="392"/>
      <c r="M148" s="392"/>
      <c r="N148" s="392"/>
      <c r="O148" s="392"/>
      <c r="P148" s="392"/>
      <c r="Q148" s="392"/>
      <c r="R148" s="392"/>
      <c r="S148" s="392"/>
    </row>
    <row r="149" spans="1:19">
      <c r="A149" s="346" t="s">
        <v>2612</v>
      </c>
      <c r="B149" s="344" t="s">
        <v>2613</v>
      </c>
      <c r="C149" s="406">
        <v>1</v>
      </c>
      <c r="D149" s="343" t="s">
        <v>67</v>
      </c>
      <c r="E149" s="343" t="s">
        <v>68</v>
      </c>
      <c r="F149" s="4" t="str">
        <f>UnitControlCenter!$B$37</f>
        <v>2019 dollars / kilowatt-hour (kWh)</v>
      </c>
      <c r="G149" s="343" t="s">
        <v>2634</v>
      </c>
      <c r="I149" s="343"/>
    </row>
    <row r="150" spans="1:19" ht="30">
      <c r="A150" s="346" t="s">
        <v>2612</v>
      </c>
      <c r="B150" s="344" t="s">
        <v>2614</v>
      </c>
      <c r="C150" s="406">
        <v>1</v>
      </c>
      <c r="D150" s="343" t="s">
        <v>69</v>
      </c>
      <c r="E150" s="343" t="s">
        <v>68</v>
      </c>
      <c r="F150" s="4" t="str">
        <f>UnitControlCenter!$B$38</f>
        <v>cost of eqpt. to capture 1 metric ton CO2e/yr (2019 dollars)</v>
      </c>
      <c r="G150" s="343" t="s">
        <v>2638</v>
      </c>
      <c r="H150" s="78" t="s">
        <v>2639</v>
      </c>
      <c r="I150" s="343" t="s">
        <v>2944</v>
      </c>
    </row>
    <row r="151" spans="1:19" ht="30">
      <c r="A151" s="346" t="s">
        <v>2612</v>
      </c>
      <c r="B151" s="344" t="s">
        <v>2615</v>
      </c>
      <c r="C151" s="406">
        <v>1</v>
      </c>
      <c r="D151" s="343" t="s">
        <v>67</v>
      </c>
      <c r="E151" s="343" t="s">
        <v>68</v>
      </c>
      <c r="F151" s="4" t="str">
        <f>UnitControlCenter!$B$39</f>
        <v>million 2019 dollars / megawatt (MW)</v>
      </c>
      <c r="G151" s="343" t="s">
        <v>2635</v>
      </c>
      <c r="I151" s="343"/>
    </row>
    <row r="152" spans="1:19" ht="30">
      <c r="A152" s="346" t="s">
        <v>2612</v>
      </c>
      <c r="B152" s="344" t="s">
        <v>2616</v>
      </c>
      <c r="C152" s="406">
        <v>1</v>
      </c>
      <c r="D152" s="343" t="s">
        <v>67</v>
      </c>
      <c r="E152" s="343" t="s">
        <v>68</v>
      </c>
      <c r="F152" s="4" t="str">
        <f>UnitControlCenter!$B$39</f>
        <v>million 2019 dollars / megawatt (MW)</v>
      </c>
      <c r="G152" s="343" t="s">
        <v>2636</v>
      </c>
      <c r="I152" s="343"/>
    </row>
    <row r="153" spans="1:19" ht="30">
      <c r="A153" s="346" t="s">
        <v>2612</v>
      </c>
      <c r="B153" s="344" t="s">
        <v>2617</v>
      </c>
      <c r="C153" s="406">
        <v>1</v>
      </c>
      <c r="D153" s="343" t="s">
        <v>67</v>
      </c>
      <c r="E153" s="343" t="s">
        <v>68</v>
      </c>
      <c r="F153" s="4" t="str">
        <f>UnitControlCenter!$B$39</f>
        <v>million 2019 dollars / megawatt (MW)</v>
      </c>
      <c r="G153" s="343" t="s">
        <v>2637</v>
      </c>
      <c r="I153" s="343"/>
    </row>
    <row r="154" spans="1:19" ht="30.75" thickBot="1">
      <c r="A154" s="393" t="s">
        <v>2612</v>
      </c>
      <c r="B154" s="390" t="s">
        <v>2856</v>
      </c>
      <c r="C154" s="405">
        <v>1</v>
      </c>
      <c r="D154" s="391" t="s">
        <v>67</v>
      </c>
      <c r="E154" s="391" t="s">
        <v>68</v>
      </c>
      <c r="F154" s="394" t="str">
        <f>UnitControlCenter!$B$40</f>
        <v>cost of eqpt. to produce 1 kg H2/yr (2019 dollars)</v>
      </c>
      <c r="G154" s="391" t="s">
        <v>2857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B65" s="379"/>
    </row>
    <row r="66" spans="1:4" s="358" customFormat="1">
      <c r="A66" s="332" t="s">
        <v>3616</v>
      </c>
      <c r="B66" s="364"/>
      <c r="C66" s="330"/>
      <c r="D66" s="330"/>
    </row>
    <row r="67" spans="1:4" s="358" customFormat="1">
      <c r="A67" s="363" t="s">
        <v>2895</v>
      </c>
      <c r="B67" s="365" t="s">
        <v>2896</v>
      </c>
      <c r="C67" s="363" t="s">
        <v>2897</v>
      </c>
      <c r="D67" s="363" t="s">
        <v>2898</v>
      </c>
    </row>
    <row r="68" spans="1:4" s="358" customFormat="1">
      <c r="A68" s="342" t="s">
        <v>2990</v>
      </c>
      <c r="B68" s="367" t="s">
        <v>2992</v>
      </c>
      <c r="C68" s="387"/>
      <c r="D68" s="342" t="s">
        <v>3519</v>
      </c>
    </row>
    <row r="69" spans="1:4" s="358" customFormat="1">
      <c r="A69" s="342" t="s">
        <v>2921</v>
      </c>
      <c r="B69" s="366" t="s">
        <v>2917</v>
      </c>
      <c r="C69" s="375"/>
      <c r="D69" s="342" t="s">
        <v>3520</v>
      </c>
    </row>
    <row r="70" spans="1:4" s="358" customFormat="1">
      <c r="A70" s="342" t="s">
        <v>2923</v>
      </c>
      <c r="B70" s="366" t="s">
        <v>2919</v>
      </c>
      <c r="C70" s="378"/>
      <c r="D70" s="342" t="s">
        <v>515</v>
      </c>
    </row>
    <row r="71" spans="1:4" s="358" customFormat="1">
      <c r="A71" s="342" t="s">
        <v>2922</v>
      </c>
      <c r="B71" s="366" t="s">
        <v>2918</v>
      </c>
      <c r="C71" s="377"/>
      <c r="D71" s="342" t="s">
        <v>3521</v>
      </c>
    </row>
    <row r="72" spans="1:4" s="358" customFormat="1">
      <c r="A72" s="342" t="s">
        <v>2920</v>
      </c>
      <c r="B72" s="366" t="s">
        <v>2937</v>
      </c>
      <c r="C72" s="376"/>
      <c r="D72" s="342" t="s">
        <v>3522</v>
      </c>
    </row>
    <row r="73" spans="1:4" s="358" customFormat="1">
      <c r="A73" s="342" t="s">
        <v>2900</v>
      </c>
      <c r="B73" s="367" t="s">
        <v>2910</v>
      </c>
      <c r="C73" s="369"/>
      <c r="D73" s="342" t="s">
        <v>295</v>
      </c>
    </row>
    <row r="74" spans="1:4" s="358" customFormat="1">
      <c r="A74" s="342" t="s">
        <v>2906</v>
      </c>
      <c r="B74" s="367" t="s">
        <v>2911</v>
      </c>
      <c r="C74" s="370"/>
      <c r="D74" s="342" t="s">
        <v>3523</v>
      </c>
    </row>
    <row r="75" spans="1:4" s="358" customFormat="1">
      <c r="A75" s="342" t="s">
        <v>2913</v>
      </c>
      <c r="B75" s="367" t="s">
        <v>2914</v>
      </c>
      <c r="C75" s="371"/>
      <c r="D75" s="342" t="s">
        <v>3524</v>
      </c>
    </row>
    <row r="76" spans="1:4" s="358" customFormat="1">
      <c r="A76" s="342" t="s">
        <v>2905</v>
      </c>
      <c r="B76" s="366" t="s">
        <v>2916</v>
      </c>
      <c r="C76" s="374"/>
      <c r="D76" s="342" t="s">
        <v>3525</v>
      </c>
    </row>
    <row r="77" spans="1:4" s="358" customFormat="1">
      <c r="A77" s="342" t="s">
        <v>2907</v>
      </c>
      <c r="B77" s="367" t="s">
        <v>2908</v>
      </c>
      <c r="C77" s="361"/>
      <c r="D77" s="358" t="s">
        <v>2962</v>
      </c>
    </row>
    <row r="78" spans="1:4" s="358" customFormat="1">
      <c r="A78" s="342"/>
      <c r="B78" s="367"/>
    </row>
    <row r="79" spans="1:4" s="358" customFormat="1">
      <c r="A79" s="332" t="s">
        <v>3418</v>
      </c>
      <c r="B79" s="364"/>
      <c r="C79" s="330"/>
      <c r="D79" s="330"/>
    </row>
    <row r="80" spans="1:4" s="358" customFormat="1">
      <c r="A80" s="363" t="s">
        <v>2895</v>
      </c>
      <c r="B80" s="365" t="s">
        <v>2896</v>
      </c>
      <c r="C80" s="363" t="s">
        <v>2897</v>
      </c>
      <c r="D80" s="363" t="s">
        <v>2898</v>
      </c>
    </row>
    <row r="81" spans="1:4" s="358" customFormat="1">
      <c r="A81" s="342" t="s">
        <v>2906</v>
      </c>
      <c r="B81" s="367" t="s">
        <v>2911</v>
      </c>
      <c r="C81" s="370"/>
      <c r="D81" s="358" t="s">
        <v>3345</v>
      </c>
    </row>
    <row r="82" spans="1:4" s="358" customFormat="1">
      <c r="A82" s="342" t="s">
        <v>2921</v>
      </c>
      <c r="B82" s="366" t="s">
        <v>2917</v>
      </c>
      <c r="C82" s="375"/>
      <c r="D82" s="358" t="s">
        <v>3346</v>
      </c>
    </row>
    <row r="83" spans="1:4" s="358" customFormat="1">
      <c r="A83" s="342" t="s">
        <v>2920</v>
      </c>
      <c r="B83" s="366" t="s">
        <v>2937</v>
      </c>
      <c r="C83" s="376"/>
      <c r="D83" s="358" t="s">
        <v>3347</v>
      </c>
    </row>
    <row r="84" spans="1:4" s="358" customFormat="1">
      <c r="A84" s="342" t="s">
        <v>2907</v>
      </c>
      <c r="B84" s="367" t="s">
        <v>2908</v>
      </c>
      <c r="C84" s="361"/>
      <c r="D84" s="358" t="s">
        <v>2962</v>
      </c>
    </row>
    <row r="85" spans="1:4" s="342" customFormat="1">
      <c r="B85" s="366"/>
    </row>
    <row r="86" spans="1:4" s="342" customFormat="1">
      <c r="A86" s="332" t="s">
        <v>3359</v>
      </c>
      <c r="B86" s="364"/>
      <c r="C86" s="330"/>
      <c r="D86" s="330"/>
    </row>
    <row r="87" spans="1:4" s="342" customFormat="1">
      <c r="A87" s="363" t="s">
        <v>2895</v>
      </c>
      <c r="B87" s="365" t="s">
        <v>2896</v>
      </c>
      <c r="C87" s="363" t="s">
        <v>2897</v>
      </c>
      <c r="D87" s="363" t="s">
        <v>2898</v>
      </c>
    </row>
    <row r="88" spans="1:4" s="342" customFormat="1">
      <c r="A88" s="342" t="s">
        <v>2921</v>
      </c>
      <c r="B88" s="366" t="s">
        <v>2917</v>
      </c>
      <c r="C88" s="375"/>
      <c r="D88" s="358" t="s">
        <v>3360</v>
      </c>
    </row>
    <row r="89" spans="1:4" s="342" customFormat="1">
      <c r="A89" s="342" t="s">
        <v>2913</v>
      </c>
      <c r="B89" s="367" t="s">
        <v>2914</v>
      </c>
      <c r="C89" s="371"/>
      <c r="D89" s="358" t="s">
        <v>3361</v>
      </c>
    </row>
    <row r="90" spans="1:4" s="342" customFormat="1">
      <c r="A90" s="342" t="s">
        <v>2907</v>
      </c>
      <c r="B90" s="367" t="s">
        <v>2908</v>
      </c>
      <c r="C90" s="361"/>
      <c r="D90" s="358" t="s">
        <v>2962</v>
      </c>
    </row>
    <row r="91" spans="1:4" s="342" customFormat="1">
      <c r="B91" s="367"/>
      <c r="C91" s="358"/>
      <c r="D91" s="358"/>
    </row>
    <row r="92" spans="1:4" s="342" customFormat="1">
      <c r="A92" s="332" t="s">
        <v>3419</v>
      </c>
      <c r="B92" s="364"/>
      <c r="C92" s="330"/>
      <c r="D92" s="330"/>
    </row>
    <row r="93" spans="1:4" s="342" customFormat="1">
      <c r="A93" s="363" t="s">
        <v>2895</v>
      </c>
      <c r="B93" s="365" t="s">
        <v>2896</v>
      </c>
      <c r="C93" s="363" t="s">
        <v>2897</v>
      </c>
      <c r="D93" s="363" t="s">
        <v>2898</v>
      </c>
    </row>
    <row r="94" spans="1:4" s="342" customFormat="1">
      <c r="A94" s="342" t="s">
        <v>2906</v>
      </c>
      <c r="B94" s="367" t="s">
        <v>2911</v>
      </c>
      <c r="C94" s="370"/>
      <c r="D94" s="358" t="s">
        <v>3420</v>
      </c>
    </row>
    <row r="95" spans="1:4" s="342" customFormat="1">
      <c r="A95" s="342" t="s">
        <v>2946</v>
      </c>
      <c r="B95" s="366" t="s">
        <v>2940</v>
      </c>
      <c r="C95" s="385"/>
      <c r="D95" s="358" t="s">
        <v>3421</v>
      </c>
    </row>
    <row r="96" spans="1:4" s="342" customFormat="1">
      <c r="A96" s="342" t="s">
        <v>2923</v>
      </c>
      <c r="B96" s="366" t="s">
        <v>2919</v>
      </c>
      <c r="C96" s="378"/>
      <c r="D96" s="358" t="s">
        <v>3422</v>
      </c>
    </row>
    <row r="97" spans="1:4" s="342" customFormat="1">
      <c r="A97" s="342" t="s">
        <v>2907</v>
      </c>
      <c r="B97" s="367" t="s">
        <v>2908</v>
      </c>
      <c r="C97" s="361"/>
      <c r="D97" s="358" t="s">
        <v>2962</v>
      </c>
    </row>
    <row r="98" spans="1:4" s="342" customFormat="1">
      <c r="B98" s="366"/>
    </row>
    <row r="99" spans="1:4" s="342" customFormat="1">
      <c r="A99" s="332" t="s">
        <v>2964</v>
      </c>
      <c r="B99" s="364"/>
      <c r="C99" s="330"/>
      <c r="D99" s="330"/>
    </row>
    <row r="100" spans="1:4" s="342" customFormat="1">
      <c r="A100" s="363" t="s">
        <v>2895</v>
      </c>
      <c r="B100" s="365" t="s">
        <v>2896</v>
      </c>
      <c r="C100" s="363" t="s">
        <v>2897</v>
      </c>
      <c r="D100" s="363" t="s">
        <v>2898</v>
      </c>
    </row>
    <row r="101" spans="1:4" s="342" customFormat="1">
      <c r="A101" s="342" t="s">
        <v>2907</v>
      </c>
      <c r="B101" s="367" t="s">
        <v>2908</v>
      </c>
      <c r="C101" s="361"/>
      <c r="D101" s="342" t="s">
        <v>2965</v>
      </c>
    </row>
    <row r="102" spans="1:4" s="342" customFormat="1">
      <c r="A102" s="342" t="s">
        <v>2921</v>
      </c>
      <c r="B102" s="366" t="s">
        <v>2917</v>
      </c>
      <c r="C102" s="375"/>
      <c r="D102" s="342" t="s">
        <v>2966</v>
      </c>
    </row>
    <row r="103" spans="1:4" s="342" customFormat="1">
      <c r="A103" s="342" t="s">
        <v>2923</v>
      </c>
      <c r="B103" s="366" t="s">
        <v>2919</v>
      </c>
      <c r="C103" s="378"/>
      <c r="D103" s="342" t="s">
        <v>3080</v>
      </c>
    </row>
    <row r="104" spans="1:4" s="342" customFormat="1">
      <c r="A104" s="342" t="s">
        <v>2922</v>
      </c>
      <c r="B104" s="366" t="s">
        <v>2918</v>
      </c>
      <c r="C104" s="377"/>
      <c r="D104" s="342" t="s">
        <v>2967</v>
      </c>
    </row>
    <row r="105" spans="1:4" s="342" customFormat="1">
      <c r="A105" s="342" t="s">
        <v>2920</v>
      </c>
      <c r="B105" s="366" t="s">
        <v>2937</v>
      </c>
      <c r="C105" s="376"/>
      <c r="D105" s="342" t="s">
        <v>2968</v>
      </c>
    </row>
    <row r="106" spans="1:4" s="342" customFormat="1">
      <c r="A106" s="342" t="s">
        <v>2900</v>
      </c>
      <c r="B106" s="367" t="s">
        <v>2910</v>
      </c>
      <c r="C106" s="369"/>
      <c r="D106" s="342" t="s">
        <v>2969</v>
      </c>
    </row>
    <row r="107" spans="1:4" s="342" customFormat="1">
      <c r="A107" s="342" t="s">
        <v>2906</v>
      </c>
      <c r="B107" s="367" t="s">
        <v>2911</v>
      </c>
      <c r="C107" s="370"/>
      <c r="D107" s="342" t="s">
        <v>2970</v>
      </c>
    </row>
    <row r="108" spans="1:4" s="342" customFormat="1">
      <c r="A108" s="342" t="s">
        <v>2913</v>
      </c>
      <c r="B108" s="367" t="s">
        <v>2914</v>
      </c>
      <c r="C108" s="371"/>
      <c r="D108" s="342" t="s">
        <v>2971</v>
      </c>
    </row>
    <row r="109" spans="1:4" s="342" customFormat="1">
      <c r="A109" s="342" t="s">
        <v>2905</v>
      </c>
      <c r="B109" s="366" t="s">
        <v>2916</v>
      </c>
      <c r="C109" s="374"/>
      <c r="D109" s="342" t="s">
        <v>2972</v>
      </c>
    </row>
    <row r="110" spans="1:4" s="342" customFormat="1">
      <c r="B110" s="366"/>
      <c r="C110" s="358"/>
    </row>
    <row r="111" spans="1:4" s="342" customFormat="1">
      <c r="A111" s="332" t="s">
        <v>2963</v>
      </c>
      <c r="B111" s="364"/>
      <c r="C111" s="330"/>
      <c r="D111" s="330"/>
    </row>
    <row r="112" spans="1:4" s="342" customFormat="1">
      <c r="A112" s="363" t="s">
        <v>2895</v>
      </c>
      <c r="B112" s="365" t="s">
        <v>2896</v>
      </c>
      <c r="C112" s="363" t="s">
        <v>2897</v>
      </c>
      <c r="D112" s="363" t="s">
        <v>2898</v>
      </c>
    </row>
    <row r="113" spans="1:5" s="342" customFormat="1">
      <c r="A113" s="342" t="s">
        <v>2913</v>
      </c>
      <c r="B113" s="367" t="s">
        <v>2914</v>
      </c>
      <c r="C113" s="371"/>
      <c r="D113" s="342" t="s">
        <v>3098</v>
      </c>
    </row>
    <row r="114" spans="1:5" s="342" customFormat="1">
      <c r="A114" s="342" t="s">
        <v>2920</v>
      </c>
      <c r="B114" s="366" t="s">
        <v>2937</v>
      </c>
      <c r="C114" s="376"/>
      <c r="D114" s="358" t="s">
        <v>3099</v>
      </c>
    </row>
    <row r="115" spans="1:5" s="342" customFormat="1">
      <c r="A115" s="342" t="s">
        <v>2906</v>
      </c>
      <c r="B115" s="367" t="s">
        <v>2911</v>
      </c>
      <c r="C115" s="370"/>
      <c r="D115" s="342" t="s">
        <v>3089</v>
      </c>
    </row>
    <row r="116" spans="1:5" s="342" customFormat="1">
      <c r="A116" s="342" t="s">
        <v>2921</v>
      </c>
      <c r="B116" s="366" t="s">
        <v>2917</v>
      </c>
      <c r="C116" s="375"/>
      <c r="D116" s="342" t="s">
        <v>3090</v>
      </c>
    </row>
    <row r="117" spans="1:5" s="342" customFormat="1">
      <c r="A117" s="342" t="s">
        <v>2907</v>
      </c>
      <c r="B117" s="367" t="s">
        <v>2908</v>
      </c>
      <c r="C117" s="361"/>
      <c r="D117" s="358" t="s">
        <v>2962</v>
      </c>
    </row>
    <row r="118" spans="1:5" s="342" customFormat="1">
      <c r="B118" s="366"/>
      <c r="C118" s="358"/>
    </row>
    <row r="119" spans="1:5">
      <c r="A119" s="332" t="s">
        <v>2899</v>
      </c>
      <c r="B119" s="364"/>
      <c r="C119" s="330"/>
      <c r="D119" s="330"/>
    </row>
    <row r="120" spans="1:5">
      <c r="A120" s="363" t="s">
        <v>2895</v>
      </c>
      <c r="B120" s="365" t="s">
        <v>2896</v>
      </c>
      <c r="C120" s="363" t="s">
        <v>2897</v>
      </c>
      <c r="D120" s="363" t="s">
        <v>2898</v>
      </c>
    </row>
    <row r="121" spans="1:5">
      <c r="A121" s="342" t="s">
        <v>2920</v>
      </c>
      <c r="B121" s="366" t="s">
        <v>2937</v>
      </c>
      <c r="C121" s="376"/>
      <c r="D121" t="s">
        <v>2371</v>
      </c>
    </row>
    <row r="122" spans="1:5">
      <c r="A122" t="s">
        <v>2900</v>
      </c>
      <c r="B122" s="367" t="s">
        <v>2910</v>
      </c>
      <c r="C122" s="369"/>
      <c r="D122" t="s">
        <v>2373</v>
      </c>
    </row>
    <row r="123" spans="1:5">
      <c r="A123" t="s">
        <v>2906</v>
      </c>
      <c r="B123" s="367" t="s">
        <v>2911</v>
      </c>
      <c r="C123" s="370"/>
      <c r="D123" t="s">
        <v>2372</v>
      </c>
    </row>
    <row r="124" spans="1:5">
      <c r="A124" t="s">
        <v>2905</v>
      </c>
      <c r="B124" s="366" t="s">
        <v>2916</v>
      </c>
      <c r="C124" s="372"/>
      <c r="D124" t="s">
        <v>2902</v>
      </c>
      <c r="E124" s="367"/>
    </row>
    <row r="125" spans="1:5">
      <c r="A125" s="342" t="s">
        <v>2921</v>
      </c>
      <c r="B125" s="366" t="s">
        <v>2917</v>
      </c>
      <c r="C125" s="375"/>
      <c r="D125" t="s">
        <v>2903</v>
      </c>
    </row>
    <row r="126" spans="1:5">
      <c r="A126" t="s">
        <v>2907</v>
      </c>
      <c r="B126" s="367" t="s">
        <v>2908</v>
      </c>
      <c r="C126" s="361"/>
      <c r="D126" t="s">
        <v>2374</v>
      </c>
    </row>
    <row r="127" spans="1:5">
      <c r="A127" t="s">
        <v>2913</v>
      </c>
      <c r="B127" s="367" t="s">
        <v>2914</v>
      </c>
      <c r="C127" s="371"/>
      <c r="D127" t="s">
        <v>2912</v>
      </c>
    </row>
    <row r="129" spans="1:8">
      <c r="A129" s="332" t="s">
        <v>2947</v>
      </c>
      <c r="B129" s="364"/>
      <c r="C129" s="330"/>
      <c r="D129" s="330"/>
    </row>
    <row r="130" spans="1:8">
      <c r="A130" s="363" t="s">
        <v>2895</v>
      </c>
      <c r="B130" s="365" t="s">
        <v>2896</v>
      </c>
      <c r="C130" s="363" t="s">
        <v>2897</v>
      </c>
      <c r="D130" s="363" t="s">
        <v>2898</v>
      </c>
    </row>
    <row r="131" spans="1:8">
      <c r="A131" s="342" t="s">
        <v>2906</v>
      </c>
      <c r="B131" s="367" t="s">
        <v>2911</v>
      </c>
      <c r="C131" s="370"/>
      <c r="D131" t="s">
        <v>162</v>
      </c>
    </row>
    <row r="132" spans="1:8">
      <c r="A132" s="342" t="s">
        <v>2894</v>
      </c>
      <c r="B132" s="368" t="s">
        <v>2901</v>
      </c>
      <c r="C132" s="362"/>
      <c r="D132" t="s">
        <v>2949</v>
      </c>
    </row>
    <row r="133" spans="1:8">
      <c r="A133" s="342" t="s">
        <v>2946</v>
      </c>
      <c r="B133" s="366" t="s">
        <v>2940</v>
      </c>
      <c r="C133" s="385"/>
      <c r="D133" t="s">
        <v>2956</v>
      </c>
    </row>
    <row r="134" spans="1:8">
      <c r="A134" s="342" t="s">
        <v>2913</v>
      </c>
      <c r="B134" s="367" t="s">
        <v>2914</v>
      </c>
      <c r="C134" s="371"/>
      <c r="D134" t="s">
        <v>2950</v>
      </c>
    </row>
    <row r="135" spans="1:8">
      <c r="A135" s="342" t="s">
        <v>2922</v>
      </c>
      <c r="B135" s="366" t="s">
        <v>2918</v>
      </c>
      <c r="C135" s="377"/>
      <c r="D135" t="s">
        <v>2951</v>
      </c>
    </row>
    <row r="136" spans="1:8">
      <c r="A136" s="342" t="s">
        <v>2921</v>
      </c>
      <c r="B136" s="366" t="s">
        <v>2917</v>
      </c>
      <c r="C136" s="375"/>
      <c r="D136" t="s">
        <v>2952</v>
      </c>
    </row>
    <row r="137" spans="1:8">
      <c r="A137" s="342" t="s">
        <v>2941</v>
      </c>
      <c r="B137" s="366" t="s">
        <v>2938</v>
      </c>
      <c r="C137" s="384"/>
      <c r="D137" t="s">
        <v>2953</v>
      </c>
    </row>
    <row r="138" spans="1:8">
      <c r="A138" s="342" t="s">
        <v>2907</v>
      </c>
      <c r="B138" s="367" t="s">
        <v>2908</v>
      </c>
      <c r="C138" s="361"/>
      <c r="D138" t="s">
        <v>2957</v>
      </c>
    </row>
    <row r="139" spans="1:8">
      <c r="A139" s="342" t="s">
        <v>2920</v>
      </c>
      <c r="B139" s="366" t="s">
        <v>2937</v>
      </c>
      <c r="C139" s="376"/>
      <c r="D139" t="s">
        <v>2602</v>
      </c>
    </row>
    <row r="140" spans="1:8">
      <c r="A140" s="342" t="s">
        <v>2923</v>
      </c>
      <c r="B140" s="366" t="s">
        <v>2919</v>
      </c>
      <c r="C140" s="378"/>
      <c r="D140" t="s">
        <v>2603</v>
      </c>
    </row>
    <row r="141" spans="1:8">
      <c r="A141" s="342" t="s">
        <v>2900</v>
      </c>
      <c r="B141" s="367" t="s">
        <v>2910</v>
      </c>
      <c r="C141" s="369"/>
      <c r="D141" t="s">
        <v>2948</v>
      </c>
    </row>
    <row r="143" spans="1:8">
      <c r="A143" s="332" t="s">
        <v>2973</v>
      </c>
      <c r="B143" s="364"/>
      <c r="C143" s="330"/>
      <c r="D143" s="330"/>
    </row>
    <row r="144" spans="1:8">
      <c r="A144" s="363" t="s">
        <v>2895</v>
      </c>
      <c r="B144" s="365" t="s">
        <v>2896</v>
      </c>
      <c r="C144" s="363" t="s">
        <v>2897</v>
      </c>
      <c r="D144" s="363" t="s">
        <v>2898</v>
      </c>
      <c r="F144" s="358"/>
      <c r="G144" s="358"/>
      <c r="H144" s="358"/>
    </row>
    <row r="145" spans="1:8">
      <c r="A145" s="342" t="s">
        <v>2913</v>
      </c>
      <c r="B145" s="367" t="s">
        <v>2914</v>
      </c>
      <c r="C145" s="371"/>
      <c r="D145" t="s">
        <v>2974</v>
      </c>
      <c r="F145" s="358"/>
      <c r="G145" s="386"/>
      <c r="H145" s="358"/>
    </row>
    <row r="146" spans="1:8">
      <c r="A146" s="342" t="s">
        <v>2900</v>
      </c>
      <c r="B146" s="367" t="s">
        <v>2910</v>
      </c>
      <c r="C146" s="369"/>
      <c r="D146" t="s">
        <v>3209</v>
      </c>
      <c r="F146" s="358"/>
      <c r="G146" s="386"/>
      <c r="H146" s="358"/>
    </row>
    <row r="147" spans="1:8">
      <c r="A147" s="342" t="s">
        <v>2920</v>
      </c>
      <c r="B147" s="366" t="s">
        <v>2937</v>
      </c>
      <c r="C147" s="376"/>
      <c r="D147" t="s">
        <v>2975</v>
      </c>
      <c r="F147" s="358"/>
      <c r="G147" s="379"/>
      <c r="H147" s="358"/>
    </row>
    <row r="148" spans="1:8">
      <c r="A148" s="342" t="s">
        <v>2921</v>
      </c>
      <c r="B148" s="366" t="s">
        <v>2917</v>
      </c>
      <c r="C148" s="375"/>
      <c r="D148" t="s">
        <v>2976</v>
      </c>
      <c r="F148" s="358"/>
      <c r="G148" s="379"/>
      <c r="H148" s="358"/>
    </row>
    <row r="149" spans="1:8">
      <c r="A149" s="342" t="s">
        <v>2906</v>
      </c>
      <c r="B149" s="367" t="s">
        <v>2911</v>
      </c>
      <c r="C149" s="370"/>
      <c r="D149" t="s">
        <v>2977</v>
      </c>
      <c r="F149" s="358"/>
      <c r="G149" s="386"/>
      <c r="H149" s="358"/>
    </row>
    <row r="150" spans="1:8">
      <c r="A150" s="342" t="s">
        <v>2907</v>
      </c>
      <c r="B150" s="367" t="s">
        <v>2908</v>
      </c>
      <c r="C150" s="361"/>
      <c r="D150" t="s">
        <v>150</v>
      </c>
      <c r="F150" s="358"/>
      <c r="G150" s="386"/>
      <c r="H150" s="358"/>
    </row>
    <row r="151" spans="1:8">
      <c r="F151" s="358"/>
      <c r="G151" s="358"/>
      <c r="H151" s="358"/>
    </row>
    <row r="152" spans="1:8">
      <c r="A152" s="332" t="s">
        <v>2978</v>
      </c>
      <c r="B152" s="364"/>
      <c r="C152" s="330"/>
      <c r="D152" s="330"/>
      <c r="F152" s="358"/>
      <c r="G152" s="358"/>
      <c r="H152" s="358"/>
    </row>
    <row r="153" spans="1:8">
      <c r="A153" s="363" t="s">
        <v>2895</v>
      </c>
      <c r="B153" s="365" t="s">
        <v>2896</v>
      </c>
      <c r="C153" s="363" t="s">
        <v>2897</v>
      </c>
      <c r="D153" s="363" t="s">
        <v>2898</v>
      </c>
    </row>
    <row r="154" spans="1:8">
      <c r="A154" s="342" t="s">
        <v>2907</v>
      </c>
      <c r="B154" s="367" t="s">
        <v>2908</v>
      </c>
      <c r="C154" s="361"/>
      <c r="D154" t="s">
        <v>133</v>
      </c>
    </row>
    <row r="155" spans="1:8">
      <c r="A155" s="342" t="s">
        <v>2913</v>
      </c>
      <c r="B155" s="367" t="s">
        <v>2914</v>
      </c>
      <c r="C155" s="371"/>
      <c r="D155" t="s">
        <v>132</v>
      </c>
    </row>
    <row r="156" spans="1:8">
      <c r="A156" s="342" t="s">
        <v>2920</v>
      </c>
      <c r="B156" s="366" t="s">
        <v>2937</v>
      </c>
      <c r="C156" s="376"/>
      <c r="D156" t="s">
        <v>131</v>
      </c>
    </row>
    <row r="157" spans="1:8">
      <c r="A157" s="342" t="s">
        <v>2921</v>
      </c>
      <c r="B157" s="366" t="s">
        <v>2917</v>
      </c>
      <c r="C157" s="375"/>
      <c r="D157" t="s">
        <v>129</v>
      </c>
    </row>
    <row r="158" spans="1:8">
      <c r="A158" s="342" t="s">
        <v>2906</v>
      </c>
      <c r="B158" s="367" t="s">
        <v>2911</v>
      </c>
      <c r="C158" s="370"/>
      <c r="D158" t="s">
        <v>128</v>
      </c>
    </row>
    <row r="160" spans="1:8">
      <c r="A160" s="332" t="s">
        <v>2979</v>
      </c>
      <c r="B160" s="364"/>
      <c r="C160" s="330"/>
      <c r="D160" s="330"/>
    </row>
    <row r="161" spans="1:4">
      <c r="A161" s="363" t="s">
        <v>2895</v>
      </c>
      <c r="B161" s="365" t="s">
        <v>2896</v>
      </c>
      <c r="C161" s="363" t="s">
        <v>2897</v>
      </c>
      <c r="D161" s="363" t="s">
        <v>2898</v>
      </c>
    </row>
    <row r="162" spans="1:4">
      <c r="A162" s="342" t="s">
        <v>2894</v>
      </c>
      <c r="B162" s="368" t="s">
        <v>2901</v>
      </c>
      <c r="C162" s="362"/>
      <c r="D162" t="s">
        <v>186</v>
      </c>
    </row>
    <row r="163" spans="1:4">
      <c r="A163" s="342" t="s">
        <v>2913</v>
      </c>
      <c r="B163" s="367" t="s">
        <v>2914</v>
      </c>
      <c r="C163" s="371"/>
      <c r="D163" t="s">
        <v>312</v>
      </c>
    </row>
    <row r="164" spans="1:4">
      <c r="A164" s="342" t="s">
        <v>2900</v>
      </c>
      <c r="B164" s="367" t="s">
        <v>2910</v>
      </c>
      <c r="C164" s="369"/>
      <c r="D164" t="s">
        <v>313</v>
      </c>
    </row>
    <row r="166" spans="1:4" s="342" customFormat="1">
      <c r="A166" s="332" t="s">
        <v>3026</v>
      </c>
      <c r="B166" s="364"/>
      <c r="C166" s="330"/>
      <c r="D166" s="330"/>
    </row>
    <row r="167" spans="1:4" s="342" customFormat="1">
      <c r="A167" s="363" t="s">
        <v>2895</v>
      </c>
      <c r="B167" s="365" t="s">
        <v>2896</v>
      </c>
      <c r="C167" s="363" t="s">
        <v>2897</v>
      </c>
      <c r="D167" s="363" t="s">
        <v>2898</v>
      </c>
    </row>
    <row r="168" spans="1:4" s="342" customFormat="1">
      <c r="A168" s="342" t="s">
        <v>2905</v>
      </c>
      <c r="B168" s="366" t="s">
        <v>2916</v>
      </c>
      <c r="C168" s="372"/>
      <c r="D168" s="342" t="s">
        <v>2839</v>
      </c>
    </row>
    <row r="169" spans="1:4" s="342" customFormat="1">
      <c r="A169" s="342" t="s">
        <v>2920</v>
      </c>
      <c r="B169" s="366" t="s">
        <v>2937</v>
      </c>
      <c r="C169" s="376"/>
      <c r="D169" s="342" t="s">
        <v>100</v>
      </c>
    </row>
    <row r="170" spans="1:4" s="342" customFormat="1">
      <c r="A170" s="342" t="s">
        <v>2906</v>
      </c>
      <c r="B170" s="367" t="s">
        <v>2911</v>
      </c>
      <c r="C170" s="370"/>
      <c r="D170" s="342" t="s">
        <v>94</v>
      </c>
    </row>
    <row r="171" spans="1:4" s="342" customFormat="1">
      <c r="A171" s="342" t="s">
        <v>2941</v>
      </c>
      <c r="B171" s="366" t="s">
        <v>2938</v>
      </c>
      <c r="C171" s="384"/>
      <c r="D171" s="342" t="s">
        <v>3027</v>
      </c>
    </row>
    <row r="172" spans="1:4" s="342" customFormat="1">
      <c r="A172" s="342" t="s">
        <v>2921</v>
      </c>
      <c r="B172" s="366" t="s">
        <v>2917</v>
      </c>
      <c r="C172" s="375"/>
      <c r="D172" s="342" t="s">
        <v>3028</v>
      </c>
    </row>
    <row r="173" spans="1:4" s="342" customFormat="1">
      <c r="A173" s="342" t="s">
        <v>2913</v>
      </c>
      <c r="B173" s="367" t="s">
        <v>2914</v>
      </c>
      <c r="C173" s="371"/>
      <c r="D173" s="342" t="s">
        <v>105</v>
      </c>
    </row>
    <row r="174" spans="1:4" s="342" customFormat="1">
      <c r="A174" s="342" t="s">
        <v>2922</v>
      </c>
      <c r="B174" s="366" t="s">
        <v>2918</v>
      </c>
      <c r="C174" s="377"/>
      <c r="D174" s="342" t="s">
        <v>104</v>
      </c>
    </row>
    <row r="175" spans="1:4" s="342" customFormat="1">
      <c r="A175" s="342" t="s">
        <v>2907</v>
      </c>
      <c r="B175" s="367" t="s">
        <v>2908</v>
      </c>
      <c r="C175" s="361"/>
      <c r="D175" s="342" t="s">
        <v>103</v>
      </c>
    </row>
    <row r="176" spans="1:4" s="342" customFormat="1">
      <c r="A176" s="342" t="s">
        <v>2900</v>
      </c>
      <c r="B176" s="367" t="s">
        <v>2910</v>
      </c>
      <c r="C176" s="369"/>
      <c r="D176" s="342" t="s">
        <v>102</v>
      </c>
    </row>
    <row r="177" spans="1:4" s="342" customFormat="1">
      <c r="B177" s="366"/>
    </row>
    <row r="178" spans="1:4" s="342" customFormat="1">
      <c r="A178" s="332" t="s">
        <v>3031</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2923</v>
      </c>
      <c r="B181" s="366" t="s">
        <v>2919</v>
      </c>
      <c r="C181" s="378"/>
      <c r="D181" s="342" t="s">
        <v>2981</v>
      </c>
    </row>
    <row r="182" spans="1:4" s="342" customFormat="1">
      <c r="A182" s="342" t="s">
        <v>2913</v>
      </c>
      <c r="B182" s="367" t="s">
        <v>2914</v>
      </c>
      <c r="C182" s="371"/>
      <c r="D182" s="342" t="s">
        <v>99</v>
      </c>
    </row>
    <row r="183" spans="1:4" s="342" customFormat="1">
      <c r="A183" s="342" t="s">
        <v>2920</v>
      </c>
      <c r="B183" s="366" t="s">
        <v>2937</v>
      </c>
      <c r="C183" s="376"/>
      <c r="D183" s="342" t="s">
        <v>100</v>
      </c>
    </row>
    <row r="184" spans="1:4" s="342" customFormat="1">
      <c r="A184" s="342" t="s">
        <v>2906</v>
      </c>
      <c r="B184" s="367" t="s">
        <v>2911</v>
      </c>
      <c r="C184" s="370"/>
      <c r="D184" s="342" t="s">
        <v>94</v>
      </c>
    </row>
    <row r="185" spans="1:4" s="342" customFormat="1">
      <c r="A185" s="342" t="s">
        <v>2921</v>
      </c>
      <c r="B185" s="366" t="s">
        <v>2917</v>
      </c>
      <c r="C185" s="375"/>
      <c r="D185" s="342" t="s">
        <v>3029</v>
      </c>
    </row>
    <row r="186" spans="1:4" s="342" customFormat="1">
      <c r="A186" s="342" t="s">
        <v>2900</v>
      </c>
      <c r="B186" s="367" t="s">
        <v>2910</v>
      </c>
      <c r="C186" s="369"/>
      <c r="D186" s="342" t="s">
        <v>503</v>
      </c>
    </row>
    <row r="187" spans="1:4" s="342" customFormat="1">
      <c r="A187" s="342" t="s">
        <v>2990</v>
      </c>
      <c r="B187" s="367" t="s">
        <v>2992</v>
      </c>
      <c r="C187" s="387"/>
      <c r="D187" s="342" t="s">
        <v>2989</v>
      </c>
    </row>
    <row r="188" spans="1:4" s="342" customFormat="1">
      <c r="A188" s="342" t="s">
        <v>2991</v>
      </c>
      <c r="B188" s="367">
        <v>740000</v>
      </c>
      <c r="C188" s="388"/>
      <c r="D188" s="342" t="s">
        <v>2836</v>
      </c>
    </row>
    <row r="189" spans="1:4" s="342" customFormat="1">
      <c r="A189" s="342" t="s">
        <v>2907</v>
      </c>
      <c r="B189" s="367" t="s">
        <v>2908</v>
      </c>
      <c r="C189" s="361"/>
      <c r="D189" s="342" t="s">
        <v>3030</v>
      </c>
    </row>
    <row r="190" spans="1:4" s="342" customFormat="1">
      <c r="B190" s="366"/>
    </row>
    <row r="191" spans="1:4" s="342" customFormat="1">
      <c r="A191" s="332" t="s">
        <v>3032</v>
      </c>
      <c r="B191" s="364"/>
      <c r="C191" s="330"/>
      <c r="D191" s="330"/>
    </row>
    <row r="192" spans="1:4" s="342" customFormat="1">
      <c r="A192" s="363" t="s">
        <v>2895</v>
      </c>
      <c r="B192" s="365" t="s">
        <v>2896</v>
      </c>
      <c r="C192" s="363" t="s">
        <v>2897</v>
      </c>
      <c r="D192" s="363" t="s">
        <v>2898</v>
      </c>
    </row>
    <row r="193" spans="1:4" s="342" customFormat="1">
      <c r="A193" s="342" t="s">
        <v>2905</v>
      </c>
      <c r="B193" s="366" t="s">
        <v>2916</v>
      </c>
      <c r="C193" s="372"/>
      <c r="D193" s="342" t="s">
        <v>2839</v>
      </c>
    </row>
    <row r="194" spans="1:4" s="342" customFormat="1">
      <c r="A194" s="342" t="s">
        <v>2900</v>
      </c>
      <c r="B194" s="367" t="s">
        <v>2910</v>
      </c>
      <c r="C194" s="369"/>
      <c r="D194" s="342" t="s">
        <v>503</v>
      </c>
    </row>
    <row r="195" spans="1:4" s="342" customFormat="1">
      <c r="A195" s="342" t="s">
        <v>2923</v>
      </c>
      <c r="B195" s="366" t="s">
        <v>2919</v>
      </c>
      <c r="C195" s="378"/>
      <c r="D195" s="342" t="s">
        <v>2981</v>
      </c>
    </row>
    <row r="196" spans="1:4" s="342" customFormat="1">
      <c r="A196" s="342" t="s">
        <v>2913</v>
      </c>
      <c r="B196" s="367" t="s">
        <v>2914</v>
      </c>
      <c r="C196" s="371"/>
      <c r="D196" s="342" t="s">
        <v>99</v>
      </c>
    </row>
    <row r="197" spans="1:4" s="342" customFormat="1">
      <c r="A197" s="342" t="s">
        <v>2941</v>
      </c>
      <c r="B197" s="366" t="s">
        <v>2938</v>
      </c>
      <c r="C197" s="384"/>
      <c r="D197" s="342" t="s">
        <v>3025</v>
      </c>
    </row>
    <row r="198" spans="1:4" s="342" customFormat="1">
      <c r="A198" s="342" t="s">
        <v>2990</v>
      </c>
      <c r="B198" s="367" t="s">
        <v>2992</v>
      </c>
      <c r="C198" s="387"/>
      <c r="D198" s="342" t="s">
        <v>2989</v>
      </c>
    </row>
    <row r="199" spans="1:4" s="342" customFormat="1">
      <c r="A199" s="342" t="s">
        <v>2907</v>
      </c>
      <c r="B199" s="367" t="s">
        <v>2908</v>
      </c>
      <c r="C199" s="361"/>
      <c r="D199" s="342" t="s">
        <v>3030</v>
      </c>
    </row>
    <row r="200" spans="1:4" s="342" customFormat="1">
      <c r="A200" s="342" t="s">
        <v>2921</v>
      </c>
      <c r="B200" s="366" t="s">
        <v>2917</v>
      </c>
      <c r="C200" s="375"/>
      <c r="D200" s="342" t="s">
        <v>3029</v>
      </c>
    </row>
    <row r="201" spans="1:4" s="342" customFormat="1">
      <c r="A201" s="342" t="s">
        <v>2906</v>
      </c>
      <c r="B201" s="367" t="s">
        <v>2911</v>
      </c>
      <c r="C201" s="370"/>
      <c r="D201" s="342" t="s">
        <v>94</v>
      </c>
    </row>
    <row r="202" spans="1:4" s="342" customFormat="1">
      <c r="A202" s="342" t="s">
        <v>2920</v>
      </c>
      <c r="B202" s="366" t="s">
        <v>2937</v>
      </c>
      <c r="C202" s="376"/>
      <c r="D202" s="342" t="s">
        <v>100</v>
      </c>
    </row>
    <row r="203" spans="1:4" s="342" customFormat="1">
      <c r="B203" s="366"/>
    </row>
    <row r="204" spans="1:4">
      <c r="A204" s="332" t="s">
        <v>3006</v>
      </c>
      <c r="B204" s="364"/>
      <c r="C204" s="330"/>
      <c r="D204" s="330"/>
    </row>
    <row r="205" spans="1:4">
      <c r="A205" s="363" t="s">
        <v>2895</v>
      </c>
      <c r="B205" s="365" t="s">
        <v>2896</v>
      </c>
      <c r="C205" s="363" t="s">
        <v>2897</v>
      </c>
      <c r="D205" s="363" t="s">
        <v>2898</v>
      </c>
    </row>
    <row r="206" spans="1:4">
      <c r="A206" s="342" t="s">
        <v>2905</v>
      </c>
      <c r="B206" s="366" t="s">
        <v>2916</v>
      </c>
      <c r="C206" s="372"/>
      <c r="D206" s="342" t="s">
        <v>492</v>
      </c>
    </row>
    <row r="207" spans="1:4">
      <c r="A207" s="342" t="s">
        <v>2946</v>
      </c>
      <c r="B207" s="366" t="s">
        <v>2940</v>
      </c>
      <c r="C207" s="385"/>
      <c r="D207" t="s">
        <v>2980</v>
      </c>
    </row>
    <row r="208" spans="1:4" s="342" customFormat="1">
      <c r="A208" s="342" t="s">
        <v>2945</v>
      </c>
      <c r="B208" s="366" t="s">
        <v>2939</v>
      </c>
      <c r="C208" s="383"/>
      <c r="D208" s="342" t="s">
        <v>2838</v>
      </c>
    </row>
    <row r="209" spans="1:5">
      <c r="A209" s="342" t="s">
        <v>2913</v>
      </c>
      <c r="B209" s="367" t="s">
        <v>2914</v>
      </c>
      <c r="C209" s="371"/>
      <c r="D209" t="s">
        <v>99</v>
      </c>
    </row>
    <row r="210" spans="1:5">
      <c r="A210" s="342" t="s">
        <v>2920</v>
      </c>
      <c r="B210" s="366" t="s">
        <v>2937</v>
      </c>
      <c r="C210" s="376"/>
      <c r="D210" t="s">
        <v>2987</v>
      </c>
      <c r="E210" s="342"/>
    </row>
    <row r="211" spans="1:5">
      <c r="A211" s="342" t="s">
        <v>2941</v>
      </c>
      <c r="B211" s="366" t="s">
        <v>2938</v>
      </c>
      <c r="C211" s="384"/>
      <c r="D211" t="s">
        <v>2988</v>
      </c>
      <c r="E211" s="342"/>
    </row>
    <row r="212" spans="1:5">
      <c r="A212" s="342" t="s">
        <v>2894</v>
      </c>
      <c r="B212" s="368" t="s">
        <v>2901</v>
      </c>
      <c r="C212" s="362"/>
      <c r="D212" t="s">
        <v>96</v>
      </c>
      <c r="E212" s="342"/>
    </row>
    <row r="213" spans="1:5">
      <c r="A213" s="342" t="s">
        <v>2922</v>
      </c>
      <c r="B213" s="366" t="s">
        <v>2918</v>
      </c>
      <c r="C213" s="377"/>
      <c r="D213" t="s">
        <v>95</v>
      </c>
    </row>
    <row r="214" spans="1:5">
      <c r="A214" s="342" t="s">
        <v>2907</v>
      </c>
      <c r="B214" s="367" t="s">
        <v>2908</v>
      </c>
      <c r="C214" s="361"/>
      <c r="D214" t="s">
        <v>3043</v>
      </c>
    </row>
    <row r="215" spans="1:5">
      <c r="A215" s="342" t="s">
        <v>2906</v>
      </c>
      <c r="B215" s="367" t="s">
        <v>2911</v>
      </c>
      <c r="C215" s="370"/>
      <c r="D215" t="s">
        <v>94</v>
      </c>
    </row>
    <row r="216" spans="1:5">
      <c r="A216" s="358" t="s">
        <v>2930</v>
      </c>
      <c r="B216" s="379" t="s">
        <v>2929</v>
      </c>
      <c r="C216" s="380"/>
      <c r="D216" t="s">
        <v>500</v>
      </c>
    </row>
    <row r="217" spans="1:5">
      <c r="A217" s="342" t="s">
        <v>2900</v>
      </c>
      <c r="B217" s="367" t="s">
        <v>2910</v>
      </c>
      <c r="C217" s="369"/>
      <c r="D217" t="s">
        <v>503</v>
      </c>
    </row>
    <row r="218" spans="1:5" s="342" customFormat="1">
      <c r="A218" s="342" t="s">
        <v>2991</v>
      </c>
      <c r="B218" s="367">
        <v>740000</v>
      </c>
      <c r="C218" s="388"/>
      <c r="D218" s="342" t="s">
        <v>2836</v>
      </c>
    </row>
    <row r="219" spans="1:5" s="342" customFormat="1"/>
    <row r="220" spans="1:5">
      <c r="A220" s="332" t="s">
        <v>3196</v>
      </c>
      <c r="B220" s="364"/>
      <c r="C220" s="330"/>
      <c r="D220" s="330"/>
    </row>
    <row r="221" spans="1:5">
      <c r="A221" s="363" t="s">
        <v>2895</v>
      </c>
      <c r="B221" s="365" t="s">
        <v>2896</v>
      </c>
      <c r="C221" s="363" t="s">
        <v>2897</v>
      </c>
      <c r="D221" s="363" t="s">
        <v>2898</v>
      </c>
    </row>
    <row r="222" spans="1:5">
      <c r="A222" s="342" t="s">
        <v>2905</v>
      </c>
      <c r="B222" s="366" t="s">
        <v>2916</v>
      </c>
      <c r="C222" s="372"/>
      <c r="D222" s="342" t="s">
        <v>2839</v>
      </c>
    </row>
    <row r="223" spans="1:5">
      <c r="A223" s="342" t="s">
        <v>2920</v>
      </c>
      <c r="B223" s="366" t="s">
        <v>2937</v>
      </c>
      <c r="C223" s="376"/>
      <c r="D223" s="342" t="s">
        <v>100</v>
      </c>
    </row>
    <row r="224" spans="1:5" s="342" customFormat="1">
      <c r="A224" s="342" t="s">
        <v>2923</v>
      </c>
      <c r="B224" s="366" t="s">
        <v>2919</v>
      </c>
      <c r="C224" s="378"/>
      <c r="D224" s="342" t="s">
        <v>2981</v>
      </c>
    </row>
    <row r="225" spans="1:4">
      <c r="A225" s="342" t="s">
        <v>2945</v>
      </c>
      <c r="B225" s="366" t="s">
        <v>2939</v>
      </c>
      <c r="C225" s="383"/>
      <c r="D225" s="342" t="s">
        <v>2838</v>
      </c>
    </row>
    <row r="226" spans="1:4">
      <c r="A226" s="342" t="s">
        <v>2946</v>
      </c>
      <c r="B226" s="366" t="s">
        <v>2940</v>
      </c>
      <c r="C226" s="385"/>
      <c r="D226" s="342" t="s">
        <v>2980</v>
      </c>
    </row>
    <row r="227" spans="1:4">
      <c r="A227" s="342" t="s">
        <v>2913</v>
      </c>
      <c r="B227" s="367" t="s">
        <v>2914</v>
      </c>
      <c r="C227" s="371"/>
      <c r="D227" s="342" t="s">
        <v>99</v>
      </c>
    </row>
    <row r="228" spans="1:4">
      <c r="A228" s="342" t="s">
        <v>2922</v>
      </c>
      <c r="B228" s="366" t="s">
        <v>2918</v>
      </c>
      <c r="C228" s="377"/>
      <c r="D228" s="342" t="s">
        <v>3045</v>
      </c>
    </row>
    <row r="229" spans="1:4">
      <c r="A229" s="342" t="s">
        <v>2900</v>
      </c>
      <c r="B229" s="367" t="s">
        <v>2910</v>
      </c>
      <c r="C229" s="369"/>
      <c r="D229" s="342" t="s">
        <v>3044</v>
      </c>
    </row>
    <row r="230" spans="1:4">
      <c r="A230" s="342" t="s">
        <v>2906</v>
      </c>
      <c r="B230" s="367" t="s">
        <v>2911</v>
      </c>
      <c r="C230" s="370"/>
      <c r="D230" s="342" t="s">
        <v>94</v>
      </c>
    </row>
    <row r="231" spans="1:4">
      <c r="A231" s="342" t="s">
        <v>2907</v>
      </c>
      <c r="B231" s="367" t="s">
        <v>2908</v>
      </c>
      <c r="C231" s="361"/>
      <c r="D231" s="342" t="s">
        <v>3043</v>
      </c>
    </row>
    <row r="232" spans="1:4">
      <c r="A232" s="342" t="s">
        <v>2991</v>
      </c>
      <c r="B232" s="367">
        <v>740000</v>
      </c>
      <c r="C232" s="388"/>
      <c r="D232" s="342" t="s">
        <v>2836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1" t="s">
        <v>541</v>
      </c>
      <c r="B2" s="452"/>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53" t="s">
        <v>545</v>
      </c>
      <c r="B6" s="91" t="s">
        <v>546</v>
      </c>
      <c r="C6" s="91" t="s">
        <v>547</v>
      </c>
      <c r="D6" s="91" t="s">
        <v>548</v>
      </c>
      <c r="E6" s="91" t="s">
        <v>549</v>
      </c>
      <c r="F6" s="91" t="s">
        <v>550</v>
      </c>
      <c r="G6" s="91" t="s">
        <v>551</v>
      </c>
      <c r="H6" s="92" t="s">
        <v>552</v>
      </c>
    </row>
    <row r="7" spans="1:8" ht="15.75" thickBot="1">
      <c r="A7" s="454"/>
      <c r="B7" s="455" t="s">
        <v>553</v>
      </c>
      <c r="C7" s="456"/>
      <c r="D7" s="456"/>
      <c r="E7" s="456"/>
      <c r="F7" s="456"/>
      <c r="G7" s="456"/>
      <c r="H7" s="457"/>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1" t="s">
        <v>613</v>
      </c>
      <c r="B63" s="452"/>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58" t="s">
        <v>545</v>
      </c>
      <c r="B66" s="461" t="s">
        <v>615</v>
      </c>
      <c r="C66" s="462"/>
      <c r="D66" s="461" t="s">
        <v>616</v>
      </c>
      <c r="E66" s="463"/>
      <c r="F66" s="464"/>
      <c r="G66" s="461" t="s">
        <v>617</v>
      </c>
      <c r="H66" s="465"/>
      <c r="I66" s="465"/>
      <c r="J66" s="462"/>
    </row>
    <row r="67" spans="1:10">
      <c r="A67" s="459"/>
      <c r="B67" s="466" t="s">
        <v>618</v>
      </c>
      <c r="C67" s="467"/>
      <c r="D67" s="470" t="s">
        <v>619</v>
      </c>
      <c r="E67" s="472" t="s">
        <v>547</v>
      </c>
      <c r="F67" s="474" t="s">
        <v>548</v>
      </c>
      <c r="G67" s="476" t="s">
        <v>620</v>
      </c>
      <c r="H67" s="470" t="s">
        <v>547</v>
      </c>
      <c r="I67" s="470" t="s">
        <v>548</v>
      </c>
      <c r="J67" s="120" t="s">
        <v>546</v>
      </c>
    </row>
    <row r="68" spans="1:10">
      <c r="A68" s="459"/>
      <c r="B68" s="468"/>
      <c r="C68" s="469"/>
      <c r="D68" s="471"/>
      <c r="E68" s="473"/>
      <c r="F68" s="475"/>
      <c r="G68" s="477"/>
      <c r="H68" s="471"/>
      <c r="I68" s="471"/>
      <c r="J68" s="121" t="s">
        <v>621</v>
      </c>
    </row>
    <row r="69" spans="1:10" ht="15.75" thickBot="1">
      <c r="A69" s="460"/>
      <c r="B69" s="122" t="s">
        <v>622</v>
      </c>
      <c r="C69" s="123" t="s">
        <v>623</v>
      </c>
      <c r="D69" s="123" t="s">
        <v>624</v>
      </c>
      <c r="E69" s="484" t="s">
        <v>625</v>
      </c>
      <c r="F69" s="485"/>
      <c r="G69" s="484" t="s">
        <v>553</v>
      </c>
      <c r="H69" s="482"/>
      <c r="I69" s="482"/>
      <c r="J69" s="483"/>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8" t="s">
        <v>713</v>
      </c>
      <c r="B404" s="478"/>
      <c r="C404" s="478"/>
      <c r="D404" s="478"/>
      <c r="E404" s="478"/>
      <c r="F404" s="478"/>
      <c r="G404" s="478"/>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79" t="s">
        <v>553</v>
      </c>
      <c r="C409" s="479"/>
      <c r="D409" s="480"/>
      <c r="E409" s="481" t="s">
        <v>721</v>
      </c>
      <c r="F409" s="479"/>
      <c r="G409" s="480"/>
      <c r="H409" s="481" t="s">
        <v>553</v>
      </c>
      <c r="I409" s="482"/>
      <c r="J409" s="482"/>
      <c r="K409" s="482"/>
      <c r="L409" s="482"/>
      <c r="M409" s="483"/>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6" t="s">
        <v>771</v>
      </c>
      <c r="B461" s="486"/>
      <c r="C461" s="486"/>
      <c r="D461" s="486"/>
      <c r="E461" s="486"/>
      <c r="F461" s="486"/>
      <c r="G461" s="486"/>
      <c r="H461" s="486"/>
      <c r="I461" s="486"/>
      <c r="J461" s="486"/>
      <c r="K461" s="486"/>
      <c r="L461" s="486"/>
      <c r="M461" s="486"/>
      <c r="N461" s="486"/>
      <c r="O461" s="486"/>
      <c r="P461" s="486"/>
      <c r="Q461" s="486"/>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502"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503"/>
      <c r="B466" s="481" t="s">
        <v>806</v>
      </c>
      <c r="C466" s="479"/>
      <c r="D466" s="479"/>
      <c r="E466" s="479"/>
      <c r="F466" s="479"/>
      <c r="G466" s="479"/>
      <c r="H466" s="479"/>
      <c r="I466" s="479"/>
      <c r="J466" s="479"/>
      <c r="K466" s="479"/>
      <c r="L466" s="479"/>
      <c r="M466" s="479"/>
      <c r="N466" s="479"/>
      <c r="O466" s="479"/>
      <c r="P466" s="479"/>
      <c r="Q466" s="479"/>
      <c r="R466" s="480"/>
      <c r="S466" s="192"/>
      <c r="T466" s="192"/>
      <c r="U466" s="487" t="s">
        <v>807</v>
      </c>
      <c r="V466" s="488"/>
      <c r="W466" s="481" t="s">
        <v>806</v>
      </c>
      <c r="X466" s="479"/>
      <c r="Y466" s="479"/>
      <c r="Z466" s="479"/>
      <c r="AA466" s="479"/>
      <c r="AB466" s="479"/>
      <c r="AC466" s="480"/>
      <c r="AD466" s="192"/>
      <c r="AE466" s="192"/>
      <c r="AF466" s="487" t="s">
        <v>807</v>
      </c>
      <c r="AG466" s="488"/>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87" t="s">
        <v>807</v>
      </c>
      <c r="C496" s="489"/>
      <c r="D496" s="489"/>
      <c r="E496" s="489"/>
      <c r="F496" s="489"/>
      <c r="G496" s="489"/>
      <c r="H496" s="489"/>
      <c r="I496" s="489"/>
      <c r="J496" s="489"/>
      <c r="K496" s="489"/>
      <c r="L496" s="489"/>
      <c r="M496" s="489"/>
      <c r="N496" s="489"/>
      <c r="O496" s="489"/>
      <c r="P496" s="489"/>
      <c r="Q496" s="489"/>
      <c r="R496" s="489"/>
      <c r="S496" s="489"/>
      <c r="T496" s="489"/>
      <c r="U496" s="489"/>
      <c r="V496" s="489"/>
      <c r="W496" s="489"/>
      <c r="X496" s="489"/>
      <c r="Y496" s="489"/>
      <c r="Z496" s="489"/>
      <c r="AA496" s="489"/>
      <c r="AB496" s="489"/>
      <c r="AC496" s="489"/>
      <c r="AD496" s="489"/>
      <c r="AE496" s="489"/>
      <c r="AF496" s="489"/>
      <c r="AG496" s="489"/>
      <c r="AH496" s="489"/>
      <c r="AI496" s="489"/>
      <c r="AJ496" s="490"/>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79" t="s">
        <v>553</v>
      </c>
      <c r="C513" s="479"/>
      <c r="D513" s="479"/>
      <c r="E513" s="479"/>
      <c r="F513" s="479"/>
      <c r="G513" s="480"/>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97" t="s">
        <v>545</v>
      </c>
      <c r="B597" s="225" t="s">
        <v>881</v>
      </c>
      <c r="C597" s="225" t="s">
        <v>882</v>
      </c>
      <c r="D597" s="225" t="s">
        <v>883</v>
      </c>
      <c r="E597" s="225" t="s">
        <v>719</v>
      </c>
      <c r="F597" s="225" t="s">
        <v>550</v>
      </c>
      <c r="G597" s="225" t="s">
        <v>551</v>
      </c>
    </row>
    <row r="598" spans="1:7" ht="15.75" thickBot="1">
      <c r="A598" s="498"/>
      <c r="B598" s="499" t="s">
        <v>553</v>
      </c>
      <c r="C598" s="500"/>
      <c r="D598" s="500"/>
      <c r="E598" s="500"/>
      <c r="F598" s="500"/>
      <c r="G598" s="501"/>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4" t="s">
        <v>910</v>
      </c>
      <c r="B628" s="504"/>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91" t="s">
        <v>911</v>
      </c>
      <c r="B632" s="233" t="s">
        <v>912</v>
      </c>
      <c r="C632" s="234" t="s">
        <v>547</v>
      </c>
      <c r="D632" s="234" t="s">
        <v>548</v>
      </c>
      <c r="E632" s="234" t="s">
        <v>719</v>
      </c>
      <c r="F632" s="235" t="s">
        <v>550</v>
      </c>
      <c r="G632" s="236" t="s">
        <v>551</v>
      </c>
      <c r="H632" s="237" t="s">
        <v>720</v>
      </c>
    </row>
    <row r="633" spans="1:8" ht="15.75" thickBot="1">
      <c r="A633" s="492"/>
      <c r="B633" s="493" t="s">
        <v>553</v>
      </c>
      <c r="C633" s="494"/>
      <c r="D633" s="494"/>
      <c r="E633" s="494"/>
      <c r="F633" s="494"/>
      <c r="G633" s="494"/>
      <c r="H633" s="495"/>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96" t="s">
        <v>970</v>
      </c>
      <c r="F680" s="496"/>
      <c r="G680" s="496"/>
      <c r="H680" s="496"/>
      <c r="I680" s="496"/>
    </row>
    <row r="681" spans="1:9">
      <c r="A681" s="8" t="s">
        <v>971</v>
      </c>
      <c r="B681" s="6">
        <f>B680/1000</f>
        <v>-911.92899999999997</v>
      </c>
      <c r="C681" s="4">
        <f>C680*H694/1000</f>
        <v>9.2959999999999994</v>
      </c>
      <c r="D681" s="4">
        <f>D680*H696/1000</f>
        <v>7.42</v>
      </c>
      <c r="E681" s="496"/>
      <c r="F681" s="496"/>
      <c r="G681" s="496"/>
      <c r="H681" s="496"/>
      <c r="I681" s="496"/>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5" t="s">
        <v>11</v>
      </c>
      <c r="B1" s="505"/>
      <c r="C1" s="505"/>
      <c r="D1" s="505"/>
      <c r="E1" s="505"/>
    </row>
    <row r="2" spans="1:5">
      <c r="A2" s="506" t="s">
        <v>175</v>
      </c>
      <c r="B2" s="506"/>
      <c r="C2" s="506"/>
      <c r="D2" s="506"/>
      <c r="E2" s="506"/>
    </row>
    <row r="19" spans="1:5">
      <c r="A19" s="8" t="s">
        <v>176</v>
      </c>
    </row>
    <row r="20" spans="1:5">
      <c r="A20" s="8">
        <v>155400</v>
      </c>
      <c r="B20" s="8" t="s">
        <v>177</v>
      </c>
    </row>
    <row r="21" spans="1:5">
      <c r="A21" s="506" t="s">
        <v>178</v>
      </c>
      <c r="B21" s="506"/>
      <c r="C21" s="506"/>
      <c r="D21" s="506"/>
      <c r="E21" s="506"/>
    </row>
    <row r="38" spans="1:5">
      <c r="A38" s="8" t="s">
        <v>176</v>
      </c>
    </row>
    <row r="39" spans="1:5">
      <c r="A39" s="8">
        <v>100800</v>
      </c>
      <c r="B39" s="8" t="s">
        <v>177</v>
      </c>
    </row>
    <row r="40" spans="1:5">
      <c r="A40" s="506" t="s">
        <v>179</v>
      </c>
      <c r="B40" s="506"/>
      <c r="C40" s="506"/>
      <c r="D40" s="506"/>
      <c r="E40" s="506"/>
    </row>
    <row r="57" spans="1:5" ht="15.75" thickBot="1">
      <c r="A57" s="8" t="s">
        <v>176</v>
      </c>
    </row>
    <row r="58" spans="1:5" ht="15.75" thickBot="1">
      <c r="A58" s="10">
        <v>194000</v>
      </c>
      <c r="B58" s="8" t="s">
        <v>180</v>
      </c>
    </row>
    <row r="60" spans="1:5">
      <c r="A60" s="505" t="s">
        <v>181</v>
      </c>
      <c r="B60" s="505"/>
      <c r="C60" s="505"/>
      <c r="D60" s="505"/>
      <c r="E60" s="505"/>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505" t="s">
        <v>182</v>
      </c>
      <c r="B89" s="505"/>
      <c r="C89" s="505"/>
      <c r="D89" s="505"/>
      <c r="E89" s="505"/>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505" t="s">
        <v>183</v>
      </c>
      <c r="B98" s="505"/>
      <c r="C98" s="505"/>
      <c r="D98" s="505"/>
      <c r="E98" s="505"/>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505" t="s">
        <v>185</v>
      </c>
      <c r="B109" s="505"/>
      <c r="C109" s="505"/>
      <c r="D109" s="505"/>
      <c r="E109" s="505"/>
    </row>
    <row r="110" spans="1:5" ht="15.75" thickBot="1"/>
    <row r="111" spans="1:5" ht="15.75" thickBot="1">
      <c r="A111" s="18">
        <f>A122</f>
        <v>0.20481927710843381</v>
      </c>
      <c r="B111" s="8" t="s">
        <v>435</v>
      </c>
    </row>
    <row r="113" spans="1:12">
      <c r="A113" s="505" t="s">
        <v>184</v>
      </c>
      <c r="B113" s="505"/>
      <c r="C113" s="505"/>
      <c r="D113" s="505"/>
      <c r="E113" s="505"/>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505" t="s">
        <v>436</v>
      </c>
      <c r="B124" s="505"/>
      <c r="C124" s="505"/>
      <c r="D124" s="505"/>
      <c r="E124" s="505"/>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505" t="s">
        <v>107</v>
      </c>
      <c r="B134" s="505"/>
      <c r="C134" s="505"/>
      <c r="D134" s="505"/>
      <c r="E134" s="505"/>
    </row>
    <row r="135" spans="1:12">
      <c r="A135" s="25" t="s">
        <v>455</v>
      </c>
      <c r="B135" s="26"/>
      <c r="C135" s="26"/>
      <c r="D135" s="26"/>
      <c r="E135" s="26"/>
      <c r="F135" s="26"/>
      <c r="G135" s="26"/>
    </row>
    <row r="136" spans="1:12" ht="15.75">
      <c r="A136" s="27"/>
      <c r="B136" s="508" t="s">
        <v>456</v>
      </c>
      <c r="C136" s="509"/>
      <c r="D136" s="509"/>
      <c r="E136" s="510"/>
      <c r="F136" s="26"/>
      <c r="G136" s="26"/>
    </row>
    <row r="137" spans="1:12" ht="15.75">
      <c r="A137" s="28"/>
      <c r="B137" s="508" t="s">
        <v>457</v>
      </c>
      <c r="C137" s="510"/>
      <c r="D137" s="508" t="s">
        <v>458</v>
      </c>
      <c r="E137" s="510"/>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5" t="s">
        <v>188</v>
      </c>
      <c r="B165" s="505"/>
      <c r="C165" s="505"/>
      <c r="D165" s="505"/>
      <c r="E165" s="505"/>
    </row>
    <row r="166" spans="1:7" ht="15.75" thickBot="1">
      <c r="A166" s="22" t="s">
        <v>189</v>
      </c>
      <c r="B166" s="16">
        <v>0.4</v>
      </c>
    </row>
    <row r="167" spans="1:7" ht="15.75" thickBot="1">
      <c r="A167" s="8" t="s">
        <v>190</v>
      </c>
      <c r="B167" s="43">
        <f>(1+B166)^(1/(2020-2010))-1</f>
        <v>3.4219694129380196E-2</v>
      </c>
    </row>
    <row r="168" spans="1:7">
      <c r="B168" s="44"/>
    </row>
    <row r="169" spans="1:7">
      <c r="A169" s="505" t="s">
        <v>444</v>
      </c>
      <c r="B169" s="505"/>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505" t="s">
        <v>197</v>
      </c>
      <c r="B174" s="505"/>
      <c r="C174" s="505"/>
      <c r="D174" s="505"/>
      <c r="E174" s="505"/>
    </row>
    <row r="175" spans="1:7" ht="15.75" thickBot="1">
      <c r="A175" s="22" t="s">
        <v>454</v>
      </c>
      <c r="B175" s="44">
        <v>0.1246</v>
      </c>
    </row>
    <row r="176" spans="1:7" ht="15.75" thickBot="1">
      <c r="A176" s="22" t="s">
        <v>449</v>
      </c>
      <c r="B176" s="43">
        <f>1-B175</f>
        <v>0.87539999999999996</v>
      </c>
    </row>
    <row r="178" spans="1:5">
      <c r="A178" s="505" t="s">
        <v>191</v>
      </c>
      <c r="B178" s="505"/>
      <c r="C178" s="505"/>
      <c r="D178" s="505"/>
      <c r="E178" s="505"/>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505" t="s">
        <v>193</v>
      </c>
      <c r="B183" s="505"/>
      <c r="C183" s="505"/>
      <c r="D183" s="505"/>
      <c r="E183" s="505"/>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505" t="s">
        <v>207</v>
      </c>
      <c r="B191" s="505"/>
      <c r="C191" s="505"/>
      <c r="D191" s="505"/>
      <c r="E191" s="505"/>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446" t="s">
        <v>3585</v>
      </c>
    </row>
    <row r="201" spans="1:9">
      <c r="A201" s="448" t="s">
        <v>3607</v>
      </c>
      <c r="B201" s="507" t="s">
        <v>3590</v>
      </c>
      <c r="C201" s="507"/>
      <c r="D201" s="507"/>
      <c r="E201" s="507"/>
      <c r="F201" s="507"/>
      <c r="G201" s="507"/>
      <c r="H201" s="507"/>
      <c r="I201" s="507"/>
    </row>
    <row r="202" spans="1:9">
      <c r="A202" s="332" t="s">
        <v>3591</v>
      </c>
      <c r="B202" s="332" t="s">
        <v>3592</v>
      </c>
      <c r="C202" s="332" t="s">
        <v>3593</v>
      </c>
      <c r="D202" s="332" t="s">
        <v>3594</v>
      </c>
      <c r="E202" s="332" t="s">
        <v>2602</v>
      </c>
      <c r="F202" s="332" t="s">
        <v>92</v>
      </c>
      <c r="G202" s="332" t="s">
        <v>3595</v>
      </c>
      <c r="H202" s="332" t="s">
        <v>3596</v>
      </c>
      <c r="I202" s="332" t="s">
        <v>3597</v>
      </c>
    </row>
    <row r="203" spans="1:9">
      <c r="A203" s="332" t="s">
        <v>3598</v>
      </c>
      <c r="B203" s="342">
        <v>0</v>
      </c>
      <c r="C203" s="342">
        <v>6</v>
      </c>
      <c r="D203" s="342">
        <v>9</v>
      </c>
      <c r="E203" s="342">
        <v>25</v>
      </c>
      <c r="F203" s="342">
        <v>21</v>
      </c>
      <c r="G203" s="342">
        <v>215</v>
      </c>
      <c r="H203" s="342">
        <v>81</v>
      </c>
      <c r="I203" s="342">
        <v>134</v>
      </c>
    </row>
    <row r="204" spans="1:9">
      <c r="A204" s="332" t="s">
        <v>3599</v>
      </c>
      <c r="B204" s="342">
        <v>4</v>
      </c>
      <c r="C204" s="342">
        <v>3</v>
      </c>
      <c r="D204" s="342">
        <v>15</v>
      </c>
      <c r="E204" s="342">
        <v>40</v>
      </c>
      <c r="F204" s="342">
        <v>43</v>
      </c>
      <c r="G204" s="342">
        <v>163</v>
      </c>
      <c r="H204" s="342">
        <v>56</v>
      </c>
      <c r="I204" s="342">
        <v>94</v>
      </c>
    </row>
    <row r="205" spans="1:9" ht="15.75" thickBot="1">
      <c r="A205" s="48" t="s">
        <v>3600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3601</v>
      </c>
      <c r="B206" s="18">
        <f>SUM(G205:H205)/SUM(G203:H203)</f>
        <v>-0.26013513513513514</v>
      </c>
    </row>
    <row r="207" spans="1:9" ht="15.75" thickBot="1">
      <c r="A207" s="414" t="s">
        <v>3602</v>
      </c>
      <c r="B207" s="18">
        <f>I205/I203</f>
        <v>-0.29850746268656714</v>
      </c>
    </row>
    <row r="209" spans="1:9">
      <c r="A209" s="448" t="s">
        <v>3608</v>
      </c>
      <c r="B209" s="507" t="s">
        <v>3590</v>
      </c>
      <c r="C209" s="507"/>
      <c r="D209" s="507"/>
      <c r="E209" s="507"/>
      <c r="F209" s="507"/>
      <c r="G209" s="507"/>
      <c r="H209" s="507"/>
      <c r="I209" s="507"/>
    </row>
    <row r="210" spans="1:9">
      <c r="A210" s="332" t="s">
        <v>3591</v>
      </c>
      <c r="B210" s="332" t="s">
        <v>3592</v>
      </c>
      <c r="C210" s="332" t="s">
        <v>3593</v>
      </c>
      <c r="D210" s="332" t="s">
        <v>3594</v>
      </c>
      <c r="E210" s="332" t="s">
        <v>2602</v>
      </c>
      <c r="F210" s="332" t="s">
        <v>92</v>
      </c>
      <c r="G210" s="332" t="s">
        <v>3595</v>
      </c>
      <c r="H210" s="332" t="s">
        <v>3596</v>
      </c>
      <c r="I210" s="332" t="s">
        <v>3597</v>
      </c>
    </row>
    <row r="211" spans="1:9">
      <c r="A211" s="332" t="s">
        <v>3598</v>
      </c>
      <c r="B211" s="342">
        <v>0</v>
      </c>
      <c r="C211" s="342">
        <v>17</v>
      </c>
      <c r="D211" s="342">
        <v>18</v>
      </c>
      <c r="E211" s="342">
        <v>22</v>
      </c>
      <c r="F211" s="342">
        <v>12</v>
      </c>
      <c r="G211" s="342">
        <v>73</v>
      </c>
      <c r="H211" s="342">
        <v>21</v>
      </c>
      <c r="I211" s="342">
        <v>21</v>
      </c>
    </row>
    <row r="212" spans="1:9">
      <c r="A212" s="332" t="s">
        <v>3599</v>
      </c>
      <c r="B212" s="342">
        <v>0</v>
      </c>
      <c r="C212" s="342">
        <v>15</v>
      </c>
      <c r="D212" s="342">
        <v>22</v>
      </c>
      <c r="E212" s="342">
        <v>39</v>
      </c>
      <c r="F212" s="342">
        <v>23</v>
      </c>
      <c r="G212" s="342">
        <v>51</v>
      </c>
      <c r="H212" s="342">
        <v>17</v>
      </c>
      <c r="I212" s="342">
        <v>19</v>
      </c>
    </row>
    <row r="213" spans="1:9" ht="15.75" thickBot="1">
      <c r="A213" s="48" t="s">
        <v>3600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3601</v>
      </c>
      <c r="B214" s="18">
        <f>SUM(G213:H213)/SUM(G211:H211)</f>
        <v>-0.27659574468085107</v>
      </c>
    </row>
    <row r="215" spans="1:9" ht="15.75" thickBot="1">
      <c r="A215" s="414" t="s">
        <v>3602</v>
      </c>
      <c r="B215" s="18">
        <f>I213/I211</f>
        <v>-9.5238095238095233E-2</v>
      </c>
    </row>
    <row r="217" spans="1:9">
      <c r="A217" s="447" t="s">
        <v>3609</v>
      </c>
      <c r="B217" s="507" t="s">
        <v>3590</v>
      </c>
      <c r="C217" s="507"/>
      <c r="D217" s="507"/>
      <c r="E217" s="507"/>
    </row>
    <row r="218" spans="1:9">
      <c r="A218" s="332" t="s">
        <v>3591</v>
      </c>
      <c r="B218" s="332" t="s">
        <v>3603</v>
      </c>
      <c r="C218" s="332" t="s">
        <v>3604</v>
      </c>
      <c r="D218" s="332" t="s">
        <v>3605</v>
      </c>
      <c r="E218" s="332" t="s">
        <v>92</v>
      </c>
    </row>
    <row r="219" spans="1:9">
      <c r="A219" s="332" t="s">
        <v>3598</v>
      </c>
      <c r="B219" s="342">
        <v>112</v>
      </c>
      <c r="C219" s="342">
        <v>16</v>
      </c>
      <c r="D219" s="342">
        <v>9</v>
      </c>
      <c r="E219" s="342">
        <v>134</v>
      </c>
    </row>
    <row r="220" spans="1:9">
      <c r="A220" s="332" t="s">
        <v>3599</v>
      </c>
      <c r="B220" s="342">
        <v>87</v>
      </c>
      <c r="C220" s="342">
        <v>17</v>
      </c>
      <c r="D220" s="342">
        <v>9</v>
      </c>
      <c r="E220" s="342">
        <v>151</v>
      </c>
    </row>
    <row r="221" spans="1:9" ht="15.75" thickBot="1">
      <c r="A221" s="48" t="s">
        <v>3600</v>
      </c>
      <c r="B221" s="8">
        <f>B220-B219</f>
        <v>-25</v>
      </c>
      <c r="C221" s="8">
        <f t="shared" ref="C221:E221" si="9">C220-C219</f>
        <v>1</v>
      </c>
      <c r="D221" s="8">
        <f t="shared" si="9"/>
        <v>0</v>
      </c>
      <c r="E221" s="8">
        <f t="shared" si="9"/>
        <v>17</v>
      </c>
    </row>
    <row r="222" spans="1:9" ht="15.75" thickBot="1">
      <c r="A222" s="414" t="s">
        <v>3606</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2020-12-03T21:23:36Z</dcterms:modified>
</cp:coreProperties>
</file>