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OneDrive\Documents\"/>
    </mc:Choice>
  </mc:AlternateContent>
  <xr:revisionPtr revIDLastSave="0" documentId="13_ncr:1_{F07F2D51-0339-4757-A0B7-9EF87C059D85}" xr6:coauthVersionLast="47" xr6:coauthVersionMax="47" xr10:uidLastSave="{00000000-0000-0000-0000-000000000000}"/>
  <bookViews>
    <workbookView xWindow="-108" yWindow="-108" windowWidth="23256" windowHeight="12456" firstSheet="1" activeTab="1" xr2:uid="{95EC11DC-480E-4D64-B4E9-148CE4EE3602}"/>
  </bookViews>
  <sheets>
    <sheet name="Sheet2" sheetId="2" state="hidden" r:id="rId1"/>
    <sheet name="dashboard" sheetId="4" r:id="rId2"/>
    <sheet name="Sheet1" sheetId="1" state="hidden" r:id="rId3"/>
  </sheets>
  <definedNames>
    <definedName name="_xlchart.v5.0" hidden="1">Sheet2!$M$52</definedName>
    <definedName name="_xlchart.v5.1" hidden="1">Sheet2!$M$53:$M$68</definedName>
    <definedName name="_xlchart.v5.2" hidden="1">Sheet2!$N$52</definedName>
    <definedName name="_xlchart.v5.3" hidden="1">Sheet2!$N$53:$N$68</definedName>
    <definedName name="_xlchart.v5.4" hidden="1">Sheet2!$M$52</definedName>
    <definedName name="_xlchart.v5.5" hidden="1">Sheet2!$M$53:$M$68</definedName>
    <definedName name="_xlchart.v5.6" hidden="1">Sheet2!$N$52</definedName>
    <definedName name="_xlchart.v5.7" hidden="1">Sheet2!$N$53:$N$68</definedName>
    <definedName name="Slicer_car_make">#N/A</definedName>
    <definedName name="Slicer_selling_date__Year">#N/A</definedName>
  </definedNames>
  <calcPr calcId="191029"/>
  <pivotCaches>
    <pivotCache cacheId="11" r:id="rId4"/>
    <pivotCache cacheId="142" r:id="rId5"/>
    <pivotCache cacheId="145" r:id="rId6"/>
    <pivotCache cacheId="148" r:id="rId7"/>
    <pivotCache cacheId="151" r:id="rId8"/>
    <pivotCache cacheId="154" r:id="rId9"/>
    <pivotCache cacheId="157" r:id="rId10"/>
    <pivotCache cacheId="160" r:id="rId11"/>
    <pivotCache cacheId="163" r:id="rId12"/>
    <pivotCache cacheId="166" r:id="rId13"/>
    <pivotCache cacheId="169" r:id="rId14"/>
    <pivotCache cacheId="172" r:id="rId15"/>
  </pivotCaches>
  <extLst>
    <ext xmlns:x14="http://schemas.microsoft.com/office/spreadsheetml/2009/9/main" uri="{876F7934-8845-4945-9796-88D515C7AA90}">
      <x14:pivotCaches>
        <pivotCache cacheId="12" r:id="rId16"/>
        <pivotCache cacheId="13"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rs_data_7d69361e-25b0-40f6-84cd-54dfe61190d6" name="cars_data" connection="Query - cars_data"/>
          <x15:modelTable id="customers_a95ed3ec-6a4a-4098-b8b3-4b1e5603e63c" name="customers" connection="Query - customers"/>
          <x15:modelTable id="orders_d8094648-82f4-4088-91de-0af714544348" name="orders" connection="Query - orders"/>
          <x15:modelTable id="sellers_070c41c6-d9f0-4436-a100-3b593b8d29e1" name="sellers" connection="Query - sellers"/>
        </x15:modelTables>
        <x15:modelRelationships>
          <x15:modelRelationship fromTable="orders" fromColumn="car_id" toTable="cars_data" toColumn="car_id"/>
          <x15:modelRelationship fromTable="orders" fromColumn="seller_id" toTable="sellers" toColumn="seller_id"/>
        </x15:modelRelationships>
        <x15:extLst>
          <ext xmlns:x16="http://schemas.microsoft.com/office/spreadsheetml/2014/11/main" uri="{9835A34E-60A6-4A7C-AAB8-D5F71C897F49}">
            <x16:modelTimeGroupings>
              <x16:modelTimeGrouping tableName="orders" columnName="selling_date" columnId="selling_date">
                <x16:calculatedTimeColumn columnName="selling_date (Year)" columnId="selling_date (Year)" contentType="years" isSelected="1"/>
                <x16:calculatedTimeColumn columnName="selling_date (Quarter)" columnId="selling_date (Quarter)" contentType="quarters" isSelected="1"/>
                <x16:calculatedTimeColumn columnName="selling_date (Month Index)" columnId="selling_date (Month Index)" contentType="monthsindex" isSelected="1"/>
                <x16:calculatedTimeColumn columnName="selling_date (Month)" columnId="sell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3" i="2" l="1"/>
  <c r="N68" i="2"/>
  <c r="N67" i="2"/>
  <c r="N66" i="2"/>
  <c r="N65" i="2"/>
  <c r="N64" i="2"/>
  <c r="N63" i="2"/>
  <c r="N62" i="2"/>
  <c r="N60" i="2"/>
  <c r="N61" i="2"/>
  <c r="N59" i="2"/>
  <c r="N58" i="2"/>
  <c r="N56" i="2"/>
  <c r="N57" i="2"/>
  <c r="N55" i="2"/>
  <c r="M56" i="2"/>
  <c r="M57" i="2"/>
  <c r="M58" i="2"/>
  <c r="N54" i="2"/>
  <c r="M55" i="2"/>
  <c r="M59" i="2"/>
  <c r="M60" i="2"/>
  <c r="M61" i="2"/>
  <c r="M62" i="2"/>
  <c r="M63" i="2"/>
  <c r="M64" i="2"/>
  <c r="M65" i="2"/>
  <c r="M66" i="2"/>
  <c r="M67" i="2"/>
  <c r="M68" i="2"/>
  <c r="M54" i="2"/>
  <c r="N53" i="2"/>
  <c r="F95" i="2"/>
  <c r="E96" i="2"/>
  <c r="D95" i="2"/>
  <c r="C94" i="2"/>
  <c r="A9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E3F861-80F9-4A4E-A957-E581DF94A4EC}" name="Query - cars_data" description="Connection to the 'cars_data' query in the workbook." type="100" refreshedVersion="8" minRefreshableVersion="5">
    <extLst>
      <ext xmlns:x15="http://schemas.microsoft.com/office/spreadsheetml/2010/11/main" uri="{DE250136-89BD-433C-8126-D09CA5730AF9}">
        <x15:connection id="616bb874-56df-46cb-a8c5-6d41c4d21334"/>
      </ext>
    </extLst>
  </connection>
  <connection id="2" xr16:uid="{D8D3BD61-43CE-46EF-A68A-E1117FF625F3}" name="Query - customers" description="Connection to the 'customers' query in the workbook." type="100" refreshedVersion="8" minRefreshableVersion="5">
    <extLst>
      <ext xmlns:x15="http://schemas.microsoft.com/office/spreadsheetml/2010/11/main" uri="{DE250136-89BD-433C-8126-D09CA5730AF9}">
        <x15:connection id="1a5c95e3-cfcb-4e4d-81cc-423389bd28f1"/>
      </ext>
    </extLst>
  </connection>
  <connection id="3" xr16:uid="{3F868296-EF81-4B6E-8986-068A79425655}" name="Query - orders" description="Connection to the 'orders' query in the workbook." type="100" refreshedVersion="8" minRefreshableVersion="5">
    <extLst>
      <ext xmlns:x15="http://schemas.microsoft.com/office/spreadsheetml/2010/11/main" uri="{DE250136-89BD-433C-8126-D09CA5730AF9}">
        <x15:connection id="f8ecb5dd-bc7d-4681-b5e6-3e44917245fd"/>
      </ext>
    </extLst>
  </connection>
  <connection id="4" xr16:uid="{279B1A73-59FE-45EA-B444-BD4BA91813DF}" name="Query - sellers" description="Connection to the 'sellers' query in the workbook." type="100" refreshedVersion="8" minRefreshableVersion="5">
    <extLst>
      <ext xmlns:x15="http://schemas.microsoft.com/office/spreadsheetml/2010/11/main" uri="{DE250136-89BD-433C-8126-D09CA5730AF9}">
        <x15:connection id="57f68140-bb72-4500-95ca-a557d8d6ac39"/>
      </ext>
    </extLst>
  </connection>
  <connection id="5" xr16:uid="{81058817-7BDD-4E48-93B1-92896C69D76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<sst xmlns="http://schemas.openxmlformats.org/spreadsheetml/2006/main" count="93" uniqueCount="52">
  <si>
    <t>Row Labels</t>
  </si>
  <si>
    <t>BMW</t>
  </si>
  <si>
    <t>Buick</t>
  </si>
  <si>
    <t>Genesis</t>
  </si>
  <si>
    <t>Mazda</t>
  </si>
  <si>
    <t>Nissan</t>
  </si>
  <si>
    <t>Volkswagen</t>
  </si>
  <si>
    <t>Grand Total</t>
  </si>
  <si>
    <t>Count of orders</t>
  </si>
  <si>
    <t>CX-5</t>
  </si>
  <si>
    <t>Number of cars</t>
  </si>
  <si>
    <t>Number of models</t>
  </si>
  <si>
    <t>2023</t>
  </si>
  <si>
    <t>2024</t>
  </si>
  <si>
    <t>2025</t>
  </si>
  <si>
    <t>Sum of price</t>
  </si>
  <si>
    <t>California</t>
  </si>
  <si>
    <t>Colorado</t>
  </si>
  <si>
    <t>Connecticut</t>
  </si>
  <si>
    <t>Georgia</t>
  </si>
  <si>
    <t>Maryland</t>
  </si>
  <si>
    <t>Massachusetts</t>
  </si>
  <si>
    <t>Michigan</t>
  </si>
  <si>
    <t>Mississippi</t>
  </si>
  <si>
    <t>Nebraska</t>
  </si>
  <si>
    <t>New Jersey</t>
  </si>
  <si>
    <t>North Carolina</t>
  </si>
  <si>
    <t>Ohio</t>
  </si>
  <si>
    <t>Pennsylvania</t>
  </si>
  <si>
    <t>South Carolina</t>
  </si>
  <si>
    <t>Washington</t>
  </si>
  <si>
    <t>West Virginia</t>
  </si>
  <si>
    <t>state</t>
  </si>
  <si>
    <t>orders</t>
  </si>
  <si>
    <t>North Brianna</t>
  </si>
  <si>
    <t>South Noahtown</t>
  </si>
  <si>
    <t>Number of Coustmers</t>
  </si>
  <si>
    <t>Average of price</t>
  </si>
  <si>
    <t>Number of companies</t>
  </si>
  <si>
    <t>HotPink</t>
  </si>
  <si>
    <t>Maroon</t>
  </si>
  <si>
    <t>SkyBlue</t>
  </si>
  <si>
    <t>Number of sellers</t>
  </si>
  <si>
    <t>Mitsubishi</t>
  </si>
  <si>
    <t>Pajero</t>
  </si>
  <si>
    <t>GV80</t>
  </si>
  <si>
    <t>Fiat</t>
  </si>
  <si>
    <t>Doblo</t>
  </si>
  <si>
    <t>Enclave</t>
  </si>
  <si>
    <t>Ballshire</t>
  </si>
  <si>
    <t>East Christinahaven</t>
  </si>
  <si>
    <t>Rosestad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</si>
</sst>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4" fontId="0" fillId="0" borderId="0" xfId="0" applyNumberFormat="1"/>
    <xf numFmtId="0" fontId="0" fillId="2" borderId="0" xfId="0" applyFill="1"/>
    <xf numFmtId="0" fontId="0" fillId="0" borderId="0" xfId="0" applyNumberFormat="1"/>
  </cellXfs>
  <cellStyles count="1">
    <cellStyle name="Normal" xfId="0" builtinId="0"/>
  </cellStyles>
  <dxfs count="2">
    <dxf>
      <font>
        <color theme="0"/>
      </font>
      <border>
        <bottom style="thin">
          <color theme="4"/>
        </bottom>
        <vertical/>
        <horizontal/>
      </border>
    </dxf>
    <dxf>
      <font>
        <sz val="14"/>
        <color theme="1"/>
        <name val="Agency FB"/>
        <family val="2"/>
        <scheme val="none"/>
      </font>
      <fill>
        <patternFill patternType="solid">
          <bgColor theme="4" tint="-0.24994659260841701"/>
        </patternFill>
      </fill>
      <border diagonalUp="0" diagonalDown="0">
        <left/>
        <right/>
        <top/>
        <bottom/>
        <vertical/>
        <horizontal/>
      </border>
    </dxf>
  </dxfs>
  <tableStyles count="1" defaultTableStyle="TableStyleMedium2" defaultPivotStyle="PivotStyleLight16">
    <tableStyle name="SlicerStyleLight1 2" pivot="0" table="0" count="10" xr9:uid="{F7C82A50-1B01-4740-A19E-C58A5B9062EB}">
      <tableStyleElement type="wholeTable" dxfId="1"/>
      <tableStyleElement type="headerRow" dxfId="0"/>
    </tableStyle>
  </tableStyles>
  <extLst>
    <ext xmlns:x14="http://schemas.microsoft.com/office/spreadsheetml/2009/9/main" uri="{46F421CA-312F-682f-3DD2-61675219B42D}">
      <x14:dxfs count="120">
        <dxf>
          <font>
            <color theme="4" tint="0.39994506668294322"/>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B0F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4" tint="0.39994506668294322"/>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B0F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4" tint="0.39994506668294322"/>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B0F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4" tint="0.39994506668294322"/>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B0F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B0F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4" tint="0.39994506668294322"/>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4" tint="0.39994506668294322"/>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4.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8" Type="http://schemas.openxmlformats.org/officeDocument/2006/relationships/customXml" Target="../customXml/item33.xml"/><Relationship Id="rId5" Type="http://schemas.openxmlformats.org/officeDocument/2006/relationships/pivotCacheDefinition" Target="pivotCache/pivotCacheDefinition2.xml"/><Relationship Id="rId19" Type="http://schemas.microsoft.com/office/2007/relationships/slicerCache" Target="slicerCaches/slicerCache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8" Type="http://schemas.openxmlformats.org/officeDocument/2006/relationships/pivotCacheDefinition" Target="pivotCache/pivotCacheDefinition5.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59" Type="http://schemas.openxmlformats.org/officeDocument/2006/relationships/customXml" Target="../customXml/item34.xml"/><Relationship Id="rId20" Type="http://schemas.openxmlformats.org/officeDocument/2006/relationships/theme" Target="theme/theme1.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57" Type="http://schemas.openxmlformats.org/officeDocument/2006/relationships/customXml" Target="../customXml/item32.xml"/><Relationship Id="rId10" Type="http://schemas.openxmlformats.org/officeDocument/2006/relationships/pivotCacheDefinition" Target="pivotCache/pivotCacheDefinition7.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60" Type="http://schemas.openxmlformats.org/officeDocument/2006/relationships/customXml" Target="../customXml/item3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[week8pp.xlsx]Sheet2!PivotTable7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Sheet2!$B$47</c:f>
              <c:strCache>
                <c:ptCount val="1"/>
                <c:pt idx="0">
                  <c:v>Total</c:v>
                </c:pt>
              </c:strCache>
            </c:strRef>
          </c:tx>
          <c:spPr>
            <a:solidFill>
              <a:schemeClr val="accent1"/>
            </a:solidFill>
            <a:ln>
              <a:noFill/>
            </a:ln>
            <a:effectLst/>
          </c:spPr>
          <c:invertIfNegative val="0"/>
          <c:cat>
            <c:strRef>
              <c:f>Sheet2!$A$48:$A$53</c:f>
              <c:strCache>
                <c:ptCount val="5"/>
                <c:pt idx="0">
                  <c:v>Mazda</c:v>
                </c:pt>
                <c:pt idx="1">
                  <c:v>Genesis</c:v>
                </c:pt>
                <c:pt idx="2">
                  <c:v>Buick</c:v>
                </c:pt>
                <c:pt idx="3">
                  <c:v>Mitsubishi</c:v>
                </c:pt>
                <c:pt idx="4">
                  <c:v>Fiat</c:v>
                </c:pt>
              </c:strCache>
            </c:strRef>
          </c:cat>
          <c:val>
            <c:numRef>
              <c:f>Sheet2!$B$48:$B$53</c:f>
              <c:numCache>
                <c:formatCode>"$"#,##0</c:formatCode>
                <c:ptCount val="5"/>
                <c:pt idx="0">
                  <c:v>18146128.719999999</c:v>
                </c:pt>
                <c:pt idx="1">
                  <c:v>15373231.890000001</c:v>
                </c:pt>
                <c:pt idx="2">
                  <c:v>14867289.4</c:v>
                </c:pt>
                <c:pt idx="3">
                  <c:v>14667101.109999999</c:v>
                </c:pt>
                <c:pt idx="4">
                  <c:v>14359897.18</c:v>
                </c:pt>
              </c:numCache>
            </c:numRef>
          </c:val>
          <c:extLst>
            <c:ext xmlns:c16="http://schemas.microsoft.com/office/drawing/2014/chart" uri="{C3380CC4-5D6E-409C-BE32-E72D297353CC}">
              <c16:uniqueId val="{00000000-7C1E-44C4-A83D-3EE1CB7DC525}"/>
            </c:ext>
          </c:extLst>
        </c:ser>
        <c:dLbls>
          <c:showLegendKey val="0"/>
          <c:showVal val="0"/>
          <c:showCatName val="0"/>
          <c:showSerName val="0"/>
          <c:showPercent val="0"/>
          <c:showBubbleSize val="0"/>
        </c:dLbls>
        <c:gapWidth val="219"/>
        <c:overlap val="-27"/>
        <c:axId val="2121757696"/>
        <c:axId val="2121755776"/>
      </c:barChart>
      <c:catAx>
        <c:axId val="212175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755776"/>
        <c:crosses val="autoZero"/>
        <c:auto val="1"/>
        <c:lblAlgn val="ctr"/>
        <c:lblOffset val="100"/>
        <c:noMultiLvlLbl val="0"/>
      </c:catAx>
      <c:valAx>
        <c:axId val="2121755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75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[week8pp.xlsx]Sheet2!PivotTable1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Agency FB" panose="020B0503020202020204" pitchFamily="34" charset="0"/>
              </a:rPr>
              <a:t>Most ordered cars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Sheet2!$A$4:$A$19</c:f>
              <c:multiLvlStrCache>
                <c:ptCount val="5"/>
                <c:lvl>
                  <c:pt idx="0">
                    <c:v>2005</c:v>
                  </c:pt>
                  <c:pt idx="1">
                    <c:v>2012</c:v>
                  </c:pt>
                  <c:pt idx="2">
                    <c:v>2023</c:v>
                  </c:pt>
                  <c:pt idx="3">
                    <c:v>2021</c:v>
                  </c:pt>
                  <c:pt idx="4">
                    <c:v>2002</c:v>
                  </c:pt>
                </c:lvl>
                <c:lvl>
                  <c:pt idx="0">
                    <c:v>Pajero</c:v>
                  </c:pt>
                  <c:pt idx="1">
                    <c:v>GV80</c:v>
                  </c:pt>
                  <c:pt idx="2">
                    <c:v>Doblo</c:v>
                  </c:pt>
                  <c:pt idx="3">
                    <c:v>CX-5</c:v>
                  </c:pt>
                  <c:pt idx="4">
                    <c:v>Enclave</c:v>
                  </c:pt>
                </c:lvl>
                <c:lvl>
                  <c:pt idx="0">
                    <c:v>Mitsubishi</c:v>
                  </c:pt>
                  <c:pt idx="1">
                    <c:v>Genesis</c:v>
                  </c:pt>
                  <c:pt idx="2">
                    <c:v>Fiat</c:v>
                  </c:pt>
                  <c:pt idx="3">
                    <c:v>Mazda</c:v>
                  </c:pt>
                  <c:pt idx="4">
                    <c:v>Buick</c:v>
                  </c:pt>
                </c:lvl>
              </c:multiLvlStrCache>
            </c:multiLvlStrRef>
          </c:cat>
          <c:val>
            <c:numRef>
              <c:f>Sheet2!$B$4:$B$19</c:f>
              <c:numCache>
                <c:formatCode>General</c:formatCode>
                <c:ptCount val="5"/>
                <c:pt idx="0">
                  <c:v>48</c:v>
                </c:pt>
                <c:pt idx="1">
                  <c:v>48</c:v>
                </c:pt>
                <c:pt idx="2">
                  <c:v>31</c:v>
                </c:pt>
                <c:pt idx="3">
                  <c:v>29</c:v>
                </c:pt>
                <c:pt idx="4">
                  <c:v>26</c:v>
                </c:pt>
              </c:numCache>
            </c:numRef>
          </c:val>
          <c:extLst>
            <c:ext xmlns:c16="http://schemas.microsoft.com/office/drawing/2014/chart" uri="{C3380CC4-5D6E-409C-BE32-E72D297353CC}">
              <c16:uniqueId val="{00000000-7B65-4EA1-8901-D0E27734856E}"/>
            </c:ext>
          </c:extLst>
        </c:ser>
        <c:dLbls>
          <c:dLblPos val="outEnd"/>
          <c:showLegendKey val="0"/>
          <c:showVal val="1"/>
          <c:showCatName val="0"/>
          <c:showSerName val="0"/>
          <c:showPercent val="0"/>
          <c:showBubbleSize val="0"/>
        </c:dLbls>
        <c:gapWidth val="219"/>
        <c:overlap val="-27"/>
        <c:axId val="1695417136"/>
        <c:axId val="1695412816"/>
      </c:barChart>
      <c:catAx>
        <c:axId val="1695417136"/>
        <c:scaling>
          <c:orientation val="minMax"/>
        </c:scaling>
        <c:delete val="0"/>
        <c:axPos val="b"/>
        <c:numFmt formatCode="General" sourceLinked="1"/>
        <c:majorTickMark val="none"/>
        <c:minorTickMark val="none"/>
        <c:tickLblPos val="nextTo"/>
        <c:spPr>
          <a:noFill/>
          <a:ln w="952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412816"/>
        <c:crosses val="autoZero"/>
        <c:auto val="1"/>
        <c:lblAlgn val="ctr"/>
        <c:lblOffset val="100"/>
        <c:noMultiLvlLbl val="0"/>
      </c:catAx>
      <c:valAx>
        <c:axId val="1695412816"/>
        <c:scaling>
          <c:orientation val="minMax"/>
        </c:scaling>
        <c:delete val="1"/>
        <c:axPos val="l"/>
        <c:numFmt formatCode="General" sourceLinked="1"/>
        <c:majorTickMark val="none"/>
        <c:minorTickMark val="none"/>
        <c:tickLblPos val="nextTo"/>
        <c:crossAx val="169541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[week8pp.xlsx]Sheet2!PivotTable6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latin typeface="Agency FB" panose="020B0503020202020204" pitchFamily="34" charset="0"/>
              </a:rPr>
              <a:t>Number of orders annually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Sheet2!$J$37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Sheet2!$I$38:$I$41</c:f>
              <c:strCache>
                <c:ptCount val="3"/>
                <c:pt idx="0">
                  <c:v>2023</c:v>
                </c:pt>
                <c:pt idx="1">
                  <c:v>2024</c:v>
                </c:pt>
                <c:pt idx="2">
                  <c:v>2025</c:v>
                </c:pt>
              </c:strCache>
            </c:strRef>
          </c:cat>
          <c:val>
            <c:numRef>
              <c:f>Sheet2!$J$38:$J$41</c:f>
              <c:numCache>
                <c:formatCode>General</c:formatCode>
                <c:ptCount val="3"/>
                <c:pt idx="0">
                  <c:v>1555</c:v>
                </c:pt>
                <c:pt idx="1">
                  <c:v>5019</c:v>
                </c:pt>
                <c:pt idx="2">
                  <c:v>3426</c:v>
                </c:pt>
              </c:numCache>
            </c:numRef>
          </c:val>
          <c:smooth val="0"/>
          <c:extLst>
            <c:ext xmlns:c16="http://schemas.microsoft.com/office/drawing/2014/chart" uri="{C3380CC4-5D6E-409C-BE32-E72D297353CC}">
              <c16:uniqueId val="{00000000-3BCD-463D-83D1-40CD53682B96}"/>
            </c:ext>
          </c:extLst>
        </c:ser>
        <c:dLbls>
          <c:dLblPos val="t"/>
          <c:showLegendKey val="0"/>
          <c:showVal val="1"/>
          <c:showCatName val="0"/>
          <c:showSerName val="0"/>
          <c:showPercent val="0"/>
          <c:showBubbleSize val="0"/>
        </c:dLbls>
        <c:marker val="1"/>
        <c:smooth val="0"/>
        <c:axId val="1695415696"/>
        <c:axId val="1695432496"/>
      </c:lineChart>
      <c:catAx>
        <c:axId val="1695415696"/>
        <c:scaling>
          <c:orientation val="minMax"/>
        </c:scaling>
        <c:delete val="0"/>
        <c:axPos val="b"/>
        <c:numFmt formatCode="General" sourceLinked="1"/>
        <c:majorTickMark val="none"/>
        <c:minorTickMark val="none"/>
        <c:tickLblPos val="nextTo"/>
        <c:spPr>
          <a:noFill/>
          <a:ln w="952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432496"/>
        <c:crosses val="autoZero"/>
        <c:auto val="1"/>
        <c:lblAlgn val="ctr"/>
        <c:lblOffset val="100"/>
        <c:noMultiLvlLbl val="0"/>
      </c:catAx>
      <c:valAx>
        <c:axId val="1695432496"/>
        <c:scaling>
          <c:orientation val="minMax"/>
        </c:scaling>
        <c:delete val="1"/>
        <c:axPos val="l"/>
        <c:majorGridlines>
          <c:spPr>
            <a:ln w="9525" cap="flat" cmpd="sng" algn="ctr">
              <a:solidFill>
                <a:schemeClr val="accent1">
                  <a:lumMod val="60000"/>
                  <a:lumOff val="40000"/>
                </a:schemeClr>
              </a:solidFill>
              <a:round/>
            </a:ln>
            <a:effectLst>
              <a:softEdge rad="0"/>
            </a:effectLst>
          </c:spPr>
        </c:majorGridlines>
        <c:numFmt formatCode="General" sourceLinked="1"/>
        <c:majorTickMark val="none"/>
        <c:minorTickMark val="none"/>
        <c:tickLblPos val="nextTo"/>
        <c:crossAx val="1695415696"/>
        <c:crosses val="autoZero"/>
        <c:crossBetween val="between"/>
      </c:valAx>
      <c:spPr>
        <a:noFill/>
        <a:ln>
          <a:solidFill>
            <a:schemeClr val="accent1">
              <a:lumMod val="60000"/>
              <a:lumOff val="4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[week8pp.xlsx]Sheet2!PivotTable9</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a:latin typeface="Agency FB" panose="020B0503020202020204" pitchFamily="34" charset="0"/>
              </a:rPr>
              <a:t>the</a:t>
            </a:r>
            <a:r>
              <a:rPr lang="en-US" sz="1200" baseline="0">
                <a:latin typeface="Agency FB" panose="020B0503020202020204" pitchFamily="34" charset="0"/>
              </a:rPr>
              <a:t> most </a:t>
            </a:r>
            <a:r>
              <a:rPr lang="en-US" sz="1200">
                <a:latin typeface="Agency FB" panose="020B0503020202020204" pitchFamily="34" charset="0"/>
              </a:rPr>
              <a:t>Cities with the highest number of customers</a:t>
            </a:r>
          </a:p>
        </c:rich>
      </c:tx>
      <c:layout>
        <c:manualLayout>
          <c:xMode val="edge"/>
          <c:yMode val="edge"/>
          <c:x val="0.17367571644924185"/>
          <c:y val="1.906426834260396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Sheet2!$A$62:$A$67</c:f>
              <c:strCache>
                <c:ptCount val="5"/>
                <c:pt idx="0">
                  <c:v>South Noahtown</c:v>
                </c:pt>
                <c:pt idx="1">
                  <c:v>Ballshire</c:v>
                </c:pt>
                <c:pt idx="2">
                  <c:v>East Christinahaven</c:v>
                </c:pt>
                <c:pt idx="3">
                  <c:v>North Brianna</c:v>
                </c:pt>
                <c:pt idx="4">
                  <c:v>Rosestad</c:v>
                </c:pt>
              </c:strCache>
            </c:strRef>
          </c:cat>
          <c:val>
            <c:numRef>
              <c:f>Sheet2!$B$62:$B$67</c:f>
              <c:numCache>
                <c:formatCode>General</c:formatCode>
                <c:ptCount val="5"/>
                <c:pt idx="0">
                  <c:v>187</c:v>
                </c:pt>
                <c:pt idx="1">
                  <c:v>187</c:v>
                </c:pt>
                <c:pt idx="2">
                  <c:v>187</c:v>
                </c:pt>
                <c:pt idx="3">
                  <c:v>187</c:v>
                </c:pt>
                <c:pt idx="4">
                  <c:v>186</c:v>
                </c:pt>
              </c:numCache>
            </c:numRef>
          </c:val>
          <c:extLst>
            <c:ext xmlns:c16="http://schemas.microsoft.com/office/drawing/2014/chart" uri="{C3380CC4-5D6E-409C-BE32-E72D297353CC}">
              <c16:uniqueId val="{00000000-1E67-4F72-9357-CE759DBBDE2D}"/>
            </c:ext>
          </c:extLst>
        </c:ser>
        <c:dLbls>
          <c:dLblPos val="outEnd"/>
          <c:showLegendKey val="0"/>
          <c:showVal val="1"/>
          <c:showCatName val="0"/>
          <c:showSerName val="0"/>
          <c:showPercent val="0"/>
          <c:showBubbleSize val="0"/>
        </c:dLbls>
        <c:gapWidth val="219"/>
        <c:overlap val="-27"/>
        <c:axId val="1693848000"/>
        <c:axId val="1693848480"/>
      </c:barChart>
      <c:catAx>
        <c:axId val="1693848000"/>
        <c:scaling>
          <c:orientation val="minMax"/>
        </c:scaling>
        <c:delete val="0"/>
        <c:axPos val="b"/>
        <c:numFmt formatCode="General" sourceLinked="1"/>
        <c:majorTickMark val="out"/>
        <c:minorTickMark val="none"/>
        <c:tickLblPos val="nextTo"/>
        <c:spPr>
          <a:noFill/>
          <a:ln w="952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848480"/>
        <c:crosses val="autoZero"/>
        <c:auto val="1"/>
        <c:lblAlgn val="ctr"/>
        <c:lblOffset val="100"/>
        <c:noMultiLvlLbl val="0"/>
      </c:catAx>
      <c:valAx>
        <c:axId val="1693848480"/>
        <c:scaling>
          <c:orientation val="minMax"/>
        </c:scaling>
        <c:delete val="1"/>
        <c:axPos val="l"/>
        <c:numFmt formatCode="General" sourceLinked="1"/>
        <c:majorTickMark val="none"/>
        <c:minorTickMark val="none"/>
        <c:tickLblPos val="nextTo"/>
        <c:crossAx val="169384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[week8pp.xlsx]Sheet2!PivotTable4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Agency FB" panose="020B0503020202020204" pitchFamily="34" charset="0"/>
              </a:rPr>
              <a:t>The most car manufacturing companies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75145318877026"/>
          <c:y val="0.19087407407407408"/>
          <c:w val="0.80834453284962415"/>
          <c:h val="0.7320888888888889"/>
        </c:manualLayout>
      </c:layout>
      <c:barChart>
        <c:barDir val="bar"/>
        <c:grouping val="clustered"/>
        <c:varyColors val="0"/>
        <c:ser>
          <c:idx val="0"/>
          <c:order val="0"/>
          <c:tx>
            <c:strRef>
              <c:f>Sheet2!$J$25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Sheet2!$I$26:$I$29</c:f>
              <c:strCache>
                <c:ptCount val="3"/>
                <c:pt idx="0">
                  <c:v>Buick</c:v>
                </c:pt>
                <c:pt idx="1">
                  <c:v>Genesis</c:v>
                </c:pt>
                <c:pt idx="2">
                  <c:v>Mazda</c:v>
                </c:pt>
              </c:strCache>
            </c:strRef>
          </c:cat>
          <c:val>
            <c:numRef>
              <c:f>Sheet2!$J$26:$J$29</c:f>
              <c:numCache>
                <c:formatCode>General</c:formatCode>
                <c:ptCount val="3"/>
                <c:pt idx="0">
                  <c:v>15</c:v>
                </c:pt>
                <c:pt idx="1">
                  <c:v>16</c:v>
                </c:pt>
                <c:pt idx="2">
                  <c:v>16</c:v>
                </c:pt>
              </c:numCache>
            </c:numRef>
          </c:val>
          <c:extLst>
            <c:ext xmlns:c16="http://schemas.microsoft.com/office/drawing/2014/chart" uri="{C3380CC4-5D6E-409C-BE32-E72D297353CC}">
              <c16:uniqueId val="{00000000-63CF-4937-BBCB-ACCE4E79F0F1}"/>
            </c:ext>
          </c:extLst>
        </c:ser>
        <c:dLbls>
          <c:dLblPos val="outEnd"/>
          <c:showLegendKey val="0"/>
          <c:showVal val="1"/>
          <c:showCatName val="0"/>
          <c:showSerName val="0"/>
          <c:showPercent val="0"/>
          <c:showBubbleSize val="0"/>
        </c:dLbls>
        <c:gapWidth val="182"/>
        <c:axId val="1695428176"/>
        <c:axId val="1695421936"/>
      </c:barChart>
      <c:catAx>
        <c:axId val="1695428176"/>
        <c:scaling>
          <c:orientation val="minMax"/>
        </c:scaling>
        <c:delete val="0"/>
        <c:axPos val="l"/>
        <c:numFmt formatCode="General" sourceLinked="1"/>
        <c:majorTickMark val="out"/>
        <c:minorTickMark val="none"/>
        <c:tickLblPos val="nextTo"/>
        <c:spPr>
          <a:noFill/>
          <a:ln w="952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421936"/>
        <c:crosses val="autoZero"/>
        <c:auto val="1"/>
        <c:lblAlgn val="ctr"/>
        <c:lblOffset val="100"/>
        <c:noMultiLvlLbl val="0"/>
      </c:catAx>
      <c:valAx>
        <c:axId val="1695421936"/>
        <c:scaling>
          <c:orientation val="minMax"/>
        </c:scaling>
        <c:delete val="1"/>
        <c:axPos val="b"/>
        <c:numFmt formatCode="General" sourceLinked="1"/>
        <c:majorTickMark val="none"/>
        <c:minorTickMark val="none"/>
        <c:tickLblPos val="nextTo"/>
        <c:crossAx val="169542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[week8pp.xlsx]Sheet2!PivotTable10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latin typeface="Agency FB" panose="020B0503020202020204" pitchFamily="34" charset="0"/>
              </a:rPr>
              <a:t>Average prices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Sheet2!$B$74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Sheet2!$A$75:$A$78</c:f>
              <c:strCache>
                <c:ptCount val="3"/>
                <c:pt idx="0">
                  <c:v>2023</c:v>
                </c:pt>
                <c:pt idx="1">
                  <c:v>2024</c:v>
                </c:pt>
                <c:pt idx="2">
                  <c:v>2025</c:v>
                </c:pt>
              </c:strCache>
            </c:strRef>
          </c:cat>
          <c:val>
            <c:numRef>
              <c:f>Sheet2!$B$75:$B$78</c:f>
              <c:numCache>
                <c:formatCode>"$"#,##0</c:formatCode>
                <c:ptCount val="3"/>
                <c:pt idx="0">
                  <c:v>52544.517389067529</c:v>
                </c:pt>
                <c:pt idx="1">
                  <c:v>52767.267599123334</c:v>
                </c:pt>
                <c:pt idx="2">
                  <c:v>53033.469138937537</c:v>
                </c:pt>
              </c:numCache>
            </c:numRef>
          </c:val>
          <c:smooth val="0"/>
          <c:extLst>
            <c:ext xmlns:c16="http://schemas.microsoft.com/office/drawing/2014/chart" uri="{C3380CC4-5D6E-409C-BE32-E72D297353CC}">
              <c16:uniqueId val="{00000000-D499-4B13-AC73-54E8D2FAC41A}"/>
            </c:ext>
          </c:extLst>
        </c:ser>
        <c:dLbls>
          <c:dLblPos val="t"/>
          <c:showLegendKey val="0"/>
          <c:showVal val="1"/>
          <c:showCatName val="0"/>
          <c:showSerName val="0"/>
          <c:showPercent val="0"/>
          <c:showBubbleSize val="0"/>
        </c:dLbls>
        <c:marker val="1"/>
        <c:smooth val="0"/>
        <c:axId val="100390415"/>
        <c:axId val="100399055"/>
      </c:lineChart>
      <c:catAx>
        <c:axId val="100390415"/>
        <c:scaling>
          <c:orientation val="minMax"/>
        </c:scaling>
        <c:delete val="0"/>
        <c:axPos val="b"/>
        <c:numFmt formatCode="General" sourceLinked="1"/>
        <c:majorTickMark val="out"/>
        <c:minorTickMark val="none"/>
        <c:tickLblPos val="nextTo"/>
        <c:spPr>
          <a:noFill/>
          <a:ln w="952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99055"/>
        <c:crosses val="autoZero"/>
        <c:auto val="1"/>
        <c:lblAlgn val="ctr"/>
        <c:lblOffset val="100"/>
        <c:noMultiLvlLbl val="0"/>
      </c:catAx>
      <c:valAx>
        <c:axId val="100399055"/>
        <c:scaling>
          <c:orientation val="minMax"/>
        </c:scaling>
        <c:delete val="1"/>
        <c:axPos val="l"/>
        <c:majorGridlines>
          <c:spPr>
            <a:ln w="9525" cap="flat" cmpd="sng" algn="ctr">
              <a:solidFill>
                <a:schemeClr val="accent1">
                  <a:lumMod val="60000"/>
                  <a:lumOff val="40000"/>
                </a:schemeClr>
              </a:solidFill>
              <a:round/>
            </a:ln>
            <a:effectLst/>
          </c:spPr>
        </c:majorGridlines>
        <c:numFmt formatCode="&quot;$&quot;#,##0" sourceLinked="1"/>
        <c:majorTickMark val="none"/>
        <c:minorTickMark val="none"/>
        <c:tickLblPos val="nextTo"/>
        <c:crossAx val="100390415"/>
        <c:crosses val="autoZero"/>
        <c:crossBetween val="between"/>
      </c:valAx>
      <c:spPr>
        <a:noFill/>
        <a:ln>
          <a:solidFill>
            <a:schemeClr val="accent1">
              <a:lumMod val="60000"/>
              <a:lumOff val="4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[week8pp.xlsx]Sheet2!PivotTable15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Agency FB" panose="020B0503020202020204" pitchFamily="34" charset="0"/>
              </a:rPr>
              <a:t>Best-selling colors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80799741450228"/>
          <c:y val="0.20511432009626959"/>
          <c:w val="0.83098802248599524"/>
          <c:h val="0.71064981949458483"/>
        </c:manualLayout>
      </c:layout>
      <c:barChart>
        <c:barDir val="bar"/>
        <c:grouping val="clustered"/>
        <c:varyColors val="0"/>
        <c:ser>
          <c:idx val="0"/>
          <c:order val="0"/>
          <c:tx>
            <c:strRef>
              <c:f>Sheet2!$L$83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Sheet2!$K$84:$K$87</c:f>
              <c:strCache>
                <c:ptCount val="3"/>
                <c:pt idx="0">
                  <c:v>Maroon</c:v>
                </c:pt>
                <c:pt idx="1">
                  <c:v>HotPink</c:v>
                </c:pt>
                <c:pt idx="2">
                  <c:v>SkyBlue</c:v>
                </c:pt>
              </c:strCache>
            </c:strRef>
          </c:cat>
          <c:val>
            <c:numRef>
              <c:f>Sheet2!$L$84:$L$87</c:f>
              <c:numCache>
                <c:formatCode>General</c:formatCode>
                <c:ptCount val="3"/>
                <c:pt idx="0">
                  <c:v>165</c:v>
                </c:pt>
                <c:pt idx="1">
                  <c:v>169</c:v>
                </c:pt>
                <c:pt idx="2">
                  <c:v>182</c:v>
                </c:pt>
              </c:numCache>
            </c:numRef>
          </c:val>
          <c:extLst>
            <c:ext xmlns:c16="http://schemas.microsoft.com/office/drawing/2014/chart" uri="{C3380CC4-5D6E-409C-BE32-E72D297353CC}">
              <c16:uniqueId val="{00000000-224F-4068-8A1C-34B009C24214}"/>
            </c:ext>
          </c:extLst>
        </c:ser>
        <c:dLbls>
          <c:dLblPos val="outEnd"/>
          <c:showLegendKey val="0"/>
          <c:showVal val="1"/>
          <c:showCatName val="0"/>
          <c:showSerName val="0"/>
          <c:showPercent val="0"/>
          <c:showBubbleSize val="0"/>
        </c:dLbls>
        <c:gapWidth val="182"/>
        <c:axId val="1833556672"/>
        <c:axId val="1833555232"/>
      </c:barChart>
      <c:catAx>
        <c:axId val="1833556672"/>
        <c:scaling>
          <c:orientation val="minMax"/>
        </c:scaling>
        <c:delete val="0"/>
        <c:axPos val="l"/>
        <c:numFmt formatCode="General" sourceLinked="1"/>
        <c:majorTickMark val="none"/>
        <c:minorTickMark val="none"/>
        <c:tickLblPos val="nextTo"/>
        <c:spPr>
          <a:noFill/>
          <a:ln w="952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555232"/>
        <c:crosses val="autoZero"/>
        <c:auto val="1"/>
        <c:lblAlgn val="ctr"/>
        <c:lblOffset val="100"/>
        <c:noMultiLvlLbl val="0"/>
      </c:catAx>
      <c:valAx>
        <c:axId val="1833555232"/>
        <c:scaling>
          <c:orientation val="minMax"/>
        </c:scaling>
        <c:delete val="1"/>
        <c:axPos val="b"/>
        <c:numFmt formatCode="General" sourceLinked="1"/>
        <c:majorTickMark val="none"/>
        <c:minorTickMark val="none"/>
        <c:tickLblPos val="nextTo"/>
        <c:crossAx val="183355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[week8pp.xlsx]Sheet2!PivotTable7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latin typeface="Agency FB" panose="020B0503020202020204" pitchFamily="34" charset="0"/>
              </a:rPr>
              <a:t>The most expensive companies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145581154982001E-2"/>
          <c:y val="0.20396703063579125"/>
          <c:w val="0.93869733650184439"/>
          <c:h val="0.66865953825710434"/>
        </c:manualLayout>
      </c:layout>
      <c:barChart>
        <c:barDir val="col"/>
        <c:grouping val="clustered"/>
        <c:varyColors val="0"/>
        <c:ser>
          <c:idx val="0"/>
          <c:order val="0"/>
          <c:tx>
            <c:strRef>
              <c:f>Sheet2!$B$47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Sheet2!$A$48:$A$53</c:f>
              <c:strCache>
                <c:ptCount val="5"/>
                <c:pt idx="0">
                  <c:v>Mazda</c:v>
                </c:pt>
                <c:pt idx="1">
                  <c:v>Genesis</c:v>
                </c:pt>
                <c:pt idx="2">
                  <c:v>Buick</c:v>
                </c:pt>
                <c:pt idx="3">
                  <c:v>Mitsubishi</c:v>
                </c:pt>
                <c:pt idx="4">
                  <c:v>Fiat</c:v>
                </c:pt>
              </c:strCache>
            </c:strRef>
          </c:cat>
          <c:val>
            <c:numRef>
              <c:f>Sheet2!$B$48:$B$53</c:f>
              <c:numCache>
                <c:formatCode>"$"#,##0</c:formatCode>
                <c:ptCount val="5"/>
                <c:pt idx="0">
                  <c:v>18146128.719999999</c:v>
                </c:pt>
                <c:pt idx="1">
                  <c:v>15373231.890000001</c:v>
                </c:pt>
                <c:pt idx="2">
                  <c:v>14867289.4</c:v>
                </c:pt>
                <c:pt idx="3">
                  <c:v>14667101.109999999</c:v>
                </c:pt>
                <c:pt idx="4">
                  <c:v>14359897.18</c:v>
                </c:pt>
              </c:numCache>
            </c:numRef>
          </c:val>
          <c:extLst>
            <c:ext xmlns:c16="http://schemas.microsoft.com/office/drawing/2014/chart" uri="{C3380CC4-5D6E-409C-BE32-E72D297353CC}">
              <c16:uniqueId val="{00000000-7676-4DE1-A2F9-FBAF5DDD38E3}"/>
            </c:ext>
          </c:extLst>
        </c:ser>
        <c:dLbls>
          <c:dLblPos val="outEnd"/>
          <c:showLegendKey val="0"/>
          <c:showVal val="1"/>
          <c:showCatName val="0"/>
          <c:showSerName val="0"/>
          <c:showPercent val="0"/>
          <c:showBubbleSize val="0"/>
        </c:dLbls>
        <c:gapWidth val="219"/>
        <c:overlap val="-27"/>
        <c:axId val="2121757696"/>
        <c:axId val="2121755776"/>
      </c:barChart>
      <c:catAx>
        <c:axId val="2121757696"/>
        <c:scaling>
          <c:orientation val="minMax"/>
        </c:scaling>
        <c:delete val="0"/>
        <c:axPos val="b"/>
        <c:numFmt formatCode="General" sourceLinked="1"/>
        <c:majorTickMark val="out"/>
        <c:minorTickMark val="none"/>
        <c:tickLblPos val="nextTo"/>
        <c:spPr>
          <a:noFill/>
          <a:ln w="952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755776"/>
        <c:crosses val="autoZero"/>
        <c:auto val="1"/>
        <c:lblAlgn val="ctr"/>
        <c:lblOffset val="100"/>
        <c:noMultiLvlLbl val="0"/>
      </c:catAx>
      <c:valAx>
        <c:axId val="2121755776"/>
        <c:scaling>
          <c:orientation val="minMax"/>
        </c:scaling>
        <c:delete val="1"/>
        <c:axPos val="l"/>
        <c:numFmt formatCode="&quot;$&quot;#,##0" sourceLinked="1"/>
        <c:majorTickMark val="none"/>
        <c:minorTickMark val="none"/>
        <c:tickLblPos val="nextTo"/>
        <c:crossAx val="212175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orders distribution</cx:v>
        </cx:txData>
      </cx:tx>
      <cx:txPr>
        <a:bodyPr spcFirstLastPara="1" vertOverflow="ellipsis" horzOverflow="overflow" wrap="square" lIns="0" tIns="0" rIns="0" bIns="0" anchor="ctr" anchorCtr="1"/>
        <a:lstStyle/>
        <a:p>
          <a:pPr algn="ctr" rtl="0">
            <a:defRPr/>
          </a:pPr>
          <a:r>
            <a:rPr lang="en-US" sz="1600" b="0" i="0" u="none" strike="noStrike" baseline="0">
              <a:solidFill>
                <a:sysClr val="windowText" lastClr="000000">
                  <a:lumMod val="65000"/>
                  <a:lumOff val="35000"/>
                </a:sysClr>
              </a:solidFill>
              <a:latin typeface="Agency FB" panose="020B0503020202020204" pitchFamily="34" charset="0"/>
            </a:rPr>
            <a:t>orders distribution</a:t>
          </a:r>
        </a:p>
      </cx:txPr>
    </cx:title>
    <cx:plotArea>
      <cx:plotAreaRegion>
        <cx:plotSurface>
          <cx:spPr>
            <a:ln>
              <a:noFill/>
            </a:ln>
          </cx:spPr>
        </cx:plotSurface>
        <cx:series layoutId="regionMap" uniqueId="{10BB4D03-779C-4A89-83AA-704A8D87F1D9}">
          <cx:tx>
            <cx:txData>
              <cx:f>_xlchart.v5.6</cx:f>
              <cx:v>orders</cx:v>
            </cx:txData>
          </cx:tx>
          <cx:dataId val="0"/>
          <cx:layoutPr>
            <cx:geography cultureLanguage="en-US" cultureRegion="EG" attribution="Powered by Bing">
              <cx:geoCache provider="{E9337A44-BEBE-4D9F-B70C-5C5E7DAFC167}">
                <cx:binary>3Htpc9W41u5fofh8nZasyTp1+lRdew+ZBwKh4YsrJMGSB8mW5PHXv2tD6E42NHDq9q1b3F00dOIt
a1lrfJ61/O+76V939cOtezE1tfH/upt+f6lCaP/122/+Tj00t/6g0XfOevsxHNzZ5jf78aO+e/jt
3t2O2hS/xQjT3+7UrQsP08v//BvuVjzYU3t3G7Q1V/2Dm189+L4O/jvXvnnpxe19o81K++D0XcC/
v8xua/3ROqNvX754MEGH+fXcPvz+8tn3Xr74bf9uX+38ogbhQn8Pa4k4iBnlXGKJPn3wyxe1NcXj
5QhjecCxiAWmWH76fNn7/LaB9T8n0yeJbu/v3YP38Fif/n2+9tkzwKX//fLFne1N2J1eAQf5+8s3
RoeH+xfX4TY8+JcvtLfZ5y9kdvcgb64/Pflvz8//P//e+wWcxd5vnqho/+B+dOkrDZ3pO6WLW/Pl
jP7P9UPpQSKokCJ5PP7kuX4SdiAIkkKCAj99+Je9P+vnZyT6tnb+Wrmnm7OjX1I3mTXm4S7ouz58
OaK/U8//RQvJbG3d7b39kQjPzfi7HpwcSJkwhmj8bQ9G7IBRkRBOvmz66Lo/Icq3TeOvh9gzjezi
lzSN7YN1xT8aVeMDTpM4oRJ/UycJOaCUEkFR8vn6nmp+QqBva+bPhXuK2f6i8fTW+9s71fuHECDm
/1NJj8YHkNKIQBJ9Dpp7QVXgA44YIiQRXzZ9jKY/K8+3tXP2fPmejs5+VR25ub41919O6u+C6n8X
0VgsCJPPc53gBwLhWBJJP6ttz2vObn8syd8p5svKfZ2sfsmA9vbWK6hNg/0nKxFxQDEmTCRQbOw+
4BvPKsUYHTAGYQ/Rz0EPKsnPDvvZd35Opm/r5+naPQ29/UW9Rnu/+9O2+ssx/QOOEx+IGCUiYZ81
JPccKIFanvEYKoXHUuGrYvGnhPq2js6ePtGeks6uf0k3On/44G59dfvPaYjiA4hsmAjBPyf++LkT
SXmQYCTimLDP1/c09DMSfVs9f63c0835+hfVzfji+MH5h/kf1A46wARqAkYey7Y97Qh6wMG5APE/
+hf9svfnEHf+8DMy/Z1+/lq7r6HjX1ND1gX1Irt1ttbmH/QhAniGSCIY4N5Pn71EJOQBThhJOH/0
sX0f+mm5/kZTe+v3tZX9ktq6UPofBKUUQbHAGJZQY3/67FXYCWQqBDokVHwTAP1Imm9r5vOqPX1c
HP6S+rh8MMbP9XD7j9J9oJdEAtv3CDsRgiLtaREnxEFCkkSKJ3p7WsT9rFTf1s/z1Xt6uvw1C7lr
2/8XUe4fZJa+T48+hcrPvvnf8sPyAIAwE0BW/OmoTw0GChaEd9zSF0y2lxL3WNu/F+vbFrO3/NmT
/BqU8NsHH17caOCX/lFHJgkwTDGAMcDD30qCCQLaHuKrRI+lzB5W/mmxvq2XveV7rvz25v9NyP17
7/qTQF3dhtv1p97JE3L/+1c/nQD0dPaWvnhqy88O4EtReHT/+8uYAl/xxOd2N3lc+blmvKjqW2Wb
P+ujJ4sebn34/WUk6QElGAsWEywJsCLgYiNYFVzCiBwgxLlggPtiTBO4ZHblyafGDlyB/LpDfOzl
C7+LU/BrAnbBGEs4SLZbl/zZs7q09VxY8+dhPP78wvTNpdUm+N9fQkZ/+aL9/L2doAzvkrgEE8Qg
ASY4gTzf3t2+AvIBvo7/lxuqxEwcd8c0RNOK0HoT1BA2pAnJFVNG2SMmi8ikwauFrSvH++iNCqy8
rwWPrU+nyLWLyZpG6nwb9RFxr/u5q0+SQuryMnDj3g9Oi3ds4eZY4aI+CWMZr2RUuVWHtG6O4ymv
NrySwyoMpTkt2y6y74xq7dkw9+2ybWa8LcZlyIpFxe2mGUYn3w16JslhglSRutDN/I9hnPrkcgaP
Wwmr1WkZ20DXhA/GZLJoE307hEj90bvaN4fW2arYtL6v+GlgSIViE9UNolmPKq2mtBl1QsbzWlGe
iE3S1Ut7br2Hx1WTdyITZi5pfhg8J25aN7ZDUXNsGGVJnXZxLmO2qnrR5OdJvOT9mOY1nGeX6rnp
xy7LmUTjqh8GgTOscozuxrH247KulGYjSivj2eJSU9q8ypreLdGc8t4Qk5okjppsCpLmdaqSpaN4
xcqWLlnFh8K0mSvaWIkqTcreLuX9ks+zZ1UWmmJmq6GwmqYipkOxjaspd+eiCdERGo27RGWSp4uM
SDoO1KWlV+ZIRdGwLVgbX1cR73VKPFrSAZvxCtcj23DZzreiLav1WPd1NlezWmnru82QNNWpizTZ
Wk+bI2tDv63M0IW0M5an9VD3R8kwZaJX1aZpjF0RrooLFkuTDaqeVpwW1YoGRtKSF/bQLzK/cs3Y
vM1NFNq0yuskXaKhvahL/qayTXFFis5fjmoQV3VbDe9Uk0yrQuL82LVqugJ7sJt5sPqm9lN+Wcd2
flupNoqzse+HLBdxvhqxFudSVvmNaidyOCkeXURTPoXUu0huBuHIac7zehuVkV5WWLhqvmm7hKUi
r/mbjmNz7eepwmmTq2LKWNmRKdONE1Nm52U5Mi7mPJXBN+u+N+FonBa3HeuquCGtJSdyEapNccvG
19CU8HOatC4vV33l6o94pLxOiVjYlEIAMOsqtks645hdOr2IIzey12UnVr7sKUkpmcQpntuiSEu9
1CbNXT9c9EURn+BpsoeUyj4N5Qy67mvvrlTNzY3zk9kOuWg/jLF6izs3ZKFOkmPQdLOeW0Kz2bfJ
2TLX01XOvTo2dHKvC0yWP3qyNM1GjlN8V1qHTqLFiDLtOiKOx3qSG1q2D4Ps8kPMULdWU7WABkV5
Lauk/wPxsn47V4t+S8agWca6pHrbRUauxgo8jEfBbZHA8VqKMWx0y09GW/KsSXS9LR2ZL4w07Hic
vBxTM1dlm8La6AKXukoXtpQqZRzpS5OX0/EUtZPLbFERsOKiTBVLpjrVIfIrGnXz2o59m435qHbn
ElIhapUVEcpa5sdji6RZkZnFN1RE5CJE7o1e3HXZRuJ+YraKUyQHVKVsBOCbxe1SvhaupCcNmvNT
FGib8tLnK6GLI0m9OJtH14Fr9P56qZN6xRyyd7xHSdqOi70kuVw+dKN1XYqjekplM7YnRVnQN4Wi
LONdHdN0bLp5tSyyOKMx7t8FFq2MrYssrxqULRXGS1ZO7rjXbXHridIP9Rj3mR+607jPxzXj47RS
Q0/+iFWuD0kk4iSdxnE+jac2WdGKjz4NIY7A46hC57iboo2zOFKpRIm9qkrvu6wNWK7rfsLng9cm
T+tcoyFVzVhOh7EK0ys7Up9kVTGS6yHkyYdqbKI67XUfkyypR7nOczW/olGenNrBsNueOXsiee54
OgcMca5HZLossMnbtE+UT+ORojMhMX4948ifi0L2c1r0ZFwB+V271Gt1ZJtk0Gk74+Q0wrE9Byq3
AhNlNgtouusg573CI5+Piij3Gdy0yIoy90esauU2dHQ6jUKsM5m0yR21jn20Eb3XbRefYjH4kM1d
M6e1LNedKyNw8qg6GyeVnElSVacKWV6m5XKnUNylHaptSqfpjUXueuoWlCXYqczkTZ7qnquNxpht
kV7kVYedXUc8ViSjfvSHRaTO62ooNrTX+coZh9/qjtFtWTC0AX+/KxeTvOpiP2aqq+3rQmCIIMq1
x2NZNWvnclafMYuLjHkznFmDisNonGad8oaHLTQL7BVYbrMySI6Xerbuvpt8hNK4xTWUPTS5KXhO
j0HCeRWPrcksa1mb1hVrLps8Yps6nu0RNiHOkEfTavZIn0auECk3xm5DP/Ur2k/hXeycWtWJNekg
qvfB4w9l11bZAunxdBibok+5H9UlTbomNd5Wq6lRcTaTyX/EZKjWPZ776xJxth7o6Na2SKoNTWyy
Ii7Kr/WA/TlHImxHSTqQQruLoSgJXpeLdEVK4ybJIqeio7E/cZqqjJnxg0O0ft9NY78pxqS6bxKB
1/OCQK9J8l4l9YOrtD8iEaR7JKpq1TH4v5wJmc7QRTkcdEBHqKzpatA43sRB49Oljco7WSYMYqeK
toGZKKU+r6/KUJPj2Jd604ayO+qhIFn3XS0PCbV+IyaovKLRsm0Vq+FEN7YGP5rabhVwFK3QvIRs
au2wJsKbu8BGnYHsr3Vf4KyfFT8cB9Jlmp0tdGwPDW2qFLUy3ljM7jrUXvV9AqWDNmVGy2ULITpK
ZxL9gTWdU6W43uhqgQqjRnxdIXsuWnclkN9K322XselT1FTjCinzKolCdVzapdgY1yZpJ1Gccm3i
lCp17Je62OS0PiNNFL2Sfhq3Ne/lIZ3LYrWQ5iqqzOXstNqEBul0sZHJeD1fyaHHq0pX9daH1q7C
0poVLWySMtXjrRnIAkFYkIsoTHEKsV28DjTWh0uZ20wy/NDlPFqzuWxS3fRNGuuWQSKrFOQD0l+N
MZZ3upm7tYjA/KyPDvk0mCseDQkk40WlA+txhmTbH02Nk4elKaK00Ety3IT5qtbsPc3Fm6ejS8/K
8DvbwjMV6nF67M8f//PaNvDn0yzTX7/cDZ/99RMM8HyeWvvut2BiYAdE/P6Xdljqz3sBJnjEVjv8
8uyHr8DU38Clz0Nwf3Px57AUg7bW96DU17NonzDKp1WPWApjChR/QhnicQwoaNdi/oKlYsBZ0PVH
HKYyYB6OAtR5xFIwL4CwSPiutSll/AnlfMFTMZDRcEORoCQhIpH4v8FTeA9OISY5jjFPOAx1ERpT
AG5P4VRYiG27vp/OzUjkehhzKOosKUWVVWIcwOzYfFyCAVZrhKrwLlg6vKmon7rUS9O9fXJ630B3
GIj0p+BuJw1FMhYCBlVgnIXvpH0C7qiZ20qqfjiPO4PPi2qBBN0Ly1U2DcHKdBhp/04MbaRT1ySh
y7rSVUWaL17QDEhGcy9DQBdwD9Wv4rrGbxYWJXg7c5Y/4DnC0+b7EseAd7+SmAueACRlAiUx2pNY
CwW6ncM5mVhRrPi01G8GKhOyCWK2LB3mCZcrLXJAAIJDKpsrRLbN4Ga8coMN9wDQPM501LKVhwHP
IQ2NgoJEOFYV68KW6rLq5XHjpfIrYMzkjVfdSQV4ZlprH/Ez7dTQbL//VF+rAeg3BDAbIDHm5NND
P1GDmKNijNran5uQyxvIXhhCJsT6Nm1NP12Ok5PXbY7rP76/7c7WnkB7KIuFwAlQSDHYIvy1E+vJ
tgxNBW19Yc5NsuBzXKn+3HiX6SRXwP/8OYX6DUPbkQT7O0GwR4ImHFoGyZ6dtYbOS+eUPU9aRG93
dWu9zUMyx2nVqjXq+nrJCJoTm5WEjc2PjGZnFM+3B0OJWUwJDMJCdNjbXgiiVWEafS66it02Zc9u
K5jiq7dsafyaO2vTGYHqAW51Y5x2lRUPoZb+aJQzPZ0AxKOMjKWtslKY5g1xbUxWKpnnhxZQ5gpF
SyMyJi11h4zwpU+/f3r4a0UlYhc2CJcxBV+FmPZUUYj3zDCWR2e4z5tb7YIvoOyvgqEpmWdTHI9K
Vx+KRLan09KpDbd00lmMB/ExiGWx2awKkVFbDg/aEXE/sFYJ6El+T8XAVeyfMqEEjIgDW4kpeCew
Yk+l5C7RyKlAzkratblMVkGqZTuFichNGPo+c1OHroZmZj2UFUpkDputj127rWkbZ1XdNa/amjVT
KuqxeDuWjT2afQhpy7r2DfdVsso7k2e9LUsNsIyUQJyU3pyPbeQvumgh66LAskyjJTdNFg+qOWQ8
1K/isrgsZkOmtO5Fdx7y7nWIm4is+BDDQeo5hthA+2VJ0ZiUpzXgvnc56umx4gkUbcU0yGxEijYw
Njnroyhxc5OOcwIofwRMtZTTXeu7cN2jSChAXUFsct/1RzSP49edwmO1zUWEoaZRVf5BEuSGVJsu
et83olm1rY+PKmvaI9zJ+l4PLQe/J011rWU+iXToaHHsAKNnM5zDFgMfedGNzbSGSrfbYDzhYV0z
AVX8MBZJlw2A1taNJ27Vt/JC5VGBVlDJh0NINfGYGVTyNAmi/mNqkDqJnWyvGQls28syijeeN8tt
wq1bQ8FeLhug/4D7miZ0G/t6/OiLtmXZEgfUp6aIAXtMobTgHOO4nouhTwAA5lDKB9IcGvhqCgnI
WTjoZhBAGpWAhkQ+ilRYNi0pDXWekRCZZut4tS5oP6OrkWAKM/MO1WkJlgRUYxil305ETKe8WpY6
vwKSLDRNOut6Nu5e5SqOl3d+jCbRAPZ0EMrtXTw3ZSAu7UPft+g8VKGppmOpu2U7yD7kR43Tuk3L
uLbXCBD7UTkT0mc96CBP5w7JCdTVJMnK5Dnkw1BXY7fm1VigzNWAOy9Uh7iwh9UsRrWap1qGU+4D
AYsac4sBc/WQCzc8UmV+MYDr8CLrAC+CwZHKNxtTayfTuoPkla+nQfMsymEEnKVzjgzNrM+bJlOy
H/PNWIu6WfscqoINM0WzZMnCIGKauKJ91igHeHnwc+EvvY6aBuCPTj5G/SA0WiEbh62mSZ+csygv
8mNDRBCszMzku2U+9EAxO7VuCyWade6HpdtI543ezDVv5kPkfdNmLJ5rnYmJzfXW6U5HGag1fhu1
zYJXhHCAiPAfioBvQ5GHIzfmbQmMb3NEnAw18JaBv1r6QMimjGyMT9SovDCpUMAAbHM3tMCNBU2O
y2KJq03fggRrG+piWSd4WmSWlHM7njXJDKYNZXrrVjnG/bEjjNWrIidFvxJmAHVq4aE+MUtJloe6
IpKvEhCgAWKmUd0RRpoeFlpUPIurqiNARwJwXvq8Ymk0ulZelvlY0ozorlzSpi2X6ATlNd3gNi+A
yFNStGs8q8UeKY3HYl1JCjhi970USw30ZN8VALWmUUdLGiYdvXdmtnOUavCj+BwvRi86TQYakdfz
jm05562c7crILpyx3kBKKryoYIFsCJxWrhU27xZcG3XczU09bfzIFn2CQxFe0zJmt2zaEQUJBuPd
9GYSZO35okH4HpfNqiZdBfzFmK811t27ehyhsiiLcrj2wO58aJ0ih4MYi3ydVAzAmklyuA+rbTkB
hBvw+TIBtXflA8OvcYjgGyOPgK0JeBbTeoibUh+6KY7HIyMKH1/oSMgbg4APz0xZdn4raq/85TTT
kGSoG0E3ajQgmPUQdE8gg8kbkiCw7gaipFvBOxKTPQpe5vFl6fqqehUnRtKjiZZjfxamsCs+1Txd
MmCcJyDkGtja2mUZ0iluwrJFldg9/E70EeITyNU2+JwyA0/RdwyOSlW2WjJZDeA6bV1U+so4AS7v
eqgKCrgGMTUORl10mM7OpKQFvuZIjW7qz5pItT7VqO+mzYQEIut56IAyg5+B6YInggAySbyrk4Np
bvKYyGPgmXSSJopVYBdzwW9HQ0CMyZXzKxIm5E8KKHPLE9uaqrxOIFtsvUH4vJNF946imHepokrH
xxY6Jv1JrmwxrGYnuhEK3Jls2xiOFRiIbr6rgHi5nHqP7GGH5qF6O/Km8IfAxDQf50XuYojuarUC
HJCQtY5n5Tctb+TbCOXNBhjEoksFhTA3u1G90jb4E9lUJVux2MUFhD14CyEdVCxvgNUainUdG3CT
JcqJPKLG4u6hgYA8HycYTGo97iL2umQRnOg0LMBOADPRnWDXxzzLZR0GyLRkQFB6d+V7Jwf5Opqh
TD9eZHD4Pngz+7SBttlwpMcYbjU1WC0ZHQteHLWgljGLKsk3ix2GcDbNor4uB9+lifCHtJkGdriM
HJRTIeyXbVtX1p4ZPlGg7hC1a9WZZjgp5rFVWcJ8o15DJeLvgcWFMAKh0w9ppYBlS+U4JB1kgbm7
rosO6z+wXUgypAtUYPObNpBIws187tZKRFVxHOXt+EEVKBqyWnheHWlo4V4Bb5YvW9d3Xq/10oOR
6jiU5HKq6oWdN7ytoTPUDoifUazoBNxWOfr1qFrQ2pgYDW2sRTQQO7yv13gik1sNdZy47ZJ0YP0V
nQqxmvMZ+SxvPe/ejmzGr0vlwNYg08kbsPXGXwIbjiHAxq0sN0mj+JhO/bs46ccEp1U1iDcsNt24
GlkR6Bk0kZLhVZd76SC5g0WvW01AmwAc5ulUk1DZUwENFHIZT6jmR/lkJTzXNEXFWeWidlw1PoeY
AdVYH87qOgf5nYTGmldJpVbjhNDR3FHw+xk6oDqluRJnn6rSR67iEXl8bmg+5TKeUhv/PzMpz8Yl
nnelATj/Wb5/1ZPem7r43Oj+3JiGdY9UCucHUkD2hhYyAA9MEf9CpcC7FQcM5hJQIiHDQo8ToMAj
kwJvVhAIAzAvEgNKBSDzSKNgeImJxDAvJjGMx0p43/C/oVHIDkv8heh2O+IYAZVCADJLAi/iPMca
NS6dgYzBHhKch16u45a2UZ2hdtDLDWN9W93SyDG/Md3sZ7oK8cTUlEU2Rx8K46iJMhtPlTiWis39
qpKR6Q5H2dT+DBBICw1VW02s/cCqUE52FXFelyQrAJvhBzHZuX9Vq0nUt0nC2vyONKTj5wXXXUsg
ZAFPUGe0Za65UBiF0ayKmrkKiJ6RNQ20COYORC6aBs8ncUNM+THyg4U1T1T6aPpPe/fPWQXKYc41
BhzG6W4eDI5rR6U8gfcCN7pXXCUP+WhN2R2Ghtb0sKYDdKgPF18EPWaLbuGV1BrlOs5/gLoxzNI+
0xHMmMF8CoDuBOosmCPYXX+yP9RgieeI6/sSV6TSWbCEEajPZRx15cZNY+HCCgBjQVUa0Qh43cuR
ktnHGaYLH8lx4Mr4KrW2Iw6fS5Z0cO37ZwQm/FRGSNGEACchCQfIujPL5zJOSkexciS655EbULwq
FlGIblMnNBCUGhc4fw+VUR6Ovr/vnm52+1JJYQwcqiogp/b3bfvZChuR5L6Aqs7zdEBA//yhADEa
wA+l7vWFyeEl5gBI2cYx/wGjsCMMnrgPbA9MDEyTxBJgfAw+9PyxCzboCE2K3EeiFh3JYKqAs1tw
pCgc2UWL+lxH2OIzUnXQWKk8QkCEwxspNRzK9w/ia0ngbQZOOUvgXS2YMdvj85RQeV3OyN1TPoLL
bWbMF8hQzI29p2ugoih/73o4AiBAOQzdv7dQ2ThgTrVF7fgDrTznWWBSlcXwestudgZGamJG9qwh
cI3KuTL5HXRXDXNb27VNPq+jHOjAeTsnbgIT+f7z471IBntKBLzJzlEJhNNk7wAKuZRMtiH6oLQT
TXQ4BbVziGayCl6Q7gGOLBQ6iFAvt+kEJB4cBNNI9ddNy8s5MxF25lo2qnEGWlDWxa+aQRv/4fti
Pud2qID3ghAFjpjBlBLMKPG9WAIoNHGoW6YPkwsOjAD1FQL9oGkkLIJilgzRdRsDpAKnCaPd/QNd
5f4H+vnqsDDmgnKCYL4VuDwIbc/tNoFeZpg9tx9MzSKI4SVEr2UE0heFmZ2QnEHc90XvKiD5oLlW
Z65tHGaHCQxlDFXaKYi2u8gPEA7aPzD8MJzQqWpt84OwgvfNGt6qJ1zA/FUSg4Y538tPExlNK81C
Pvg85lGzLoNv6/6yW4KGNunYzR0IF4lmgGsWusV2XiXQZIuux7bNj6DgqssiaxZoN54AcAVaGDpb
iOch6xmK6ldQtBcLUFxEThAS46icsTlGUOLDXSudj133Azfd61tApAJMILnkCHrknIGxPj95sEzT
DWZo3wtmWcmyFsFrFF2a572ULsMLMCgqzefP0bPuKVzrP4WTFucJXJrGQHi36UfyYx+i+1E8hmpD
giNhHMNbAV+ZRTUBoQLAqH0PgFa7bk2AK6RnMVZkPiEexs26VOZDvdw0appnkfbKjZ3KIOCP/FXR
LXl06Brofd64qPf8PNF8VyBMdGhqua16tlOP9USCCc2DYMOr1pXVcrPUwAdBL7Wud0lLw+mDgqyR
Cn5JoOu33CTNNIHuCCtn+McvqAjJCsZFiN9w0e90V02FhgKj+7S9TIpoHtPETiXcwkLxAJLryOxq
g9CyprqdPDddu5GDw8M1JXYJp85VuUvrunFxk0VF3kyHBYXk+s4kJqc3AxowGJlICqgzBhiwghLl
+7FhP2rC6Qu06yR8mkUkeM80SA4MNJZt/X7BjYd2+gR9AIDJMIdj6yPSdyMEiu/vuB+NYgGxCLp0
u6oUcvf+jsANejU2ZHxHln5njGNPd+Ev9qKC5M2HjvH3OVBAYITAsQBbfiYgsICdfl+MXTn7LI0C
2c1jsRu/hPYChSr5uVMsZOi7SPLmpqGmCSQNtmfRg+1UB9FIVd7gtcth2vBy8EkBEaf9H8q+tUlO
XFv2FxGBQOLxFaiqfrvd7e5t+4vCbc8GxEMPJCT49Sdx+9y77R0xE2cixhVuVxVISEtr5crM7phE
k6mwySpRp+Z+RPspafXtyIvsOaRmLLZq8SRbn2wRxX2t2R7kLRZR3FUiphylKeUZOTZ7F2MdyrVD
dnHNxWCPnb9Sln5IcN6rrUoHk4b18vcj/jOuFeiExkg3MOqDEo6a4PcRDxnvZq+X/GV1c4wklhmT
IIldQUH0FUWSRa+AYAQs2zCAa6Gr1v7MbKNMHUs6dcIn/JmH7FjSie73yVz16KYcIVLvS0zOelzV
0l92tg3YdRwcJixYshUTdmdONLbR3w8p+b0jC0YtKwocm4hqeIKExH+Eap3O0y7FnLwUtkuxt6xq
jxuwUQqU+Nc+htpyw73xLhxbHLHyCClGaRw0UQf2C4hz7PiRBNw2fAPxJ6dXPcht+JHevMweuA54
V9+BIknOWztly3mIQBk8q8Ks6VJvOC8w3H8Y2h9ZJoZWEjSZ0TkqYkaR7/3+tCzYhvno5PaStusR
qazRWFr7uPfyu42LIZlBoZJ6f82T+Tgfp0gSPJCQTWO7nfYpA854LtPI+RdkqQbT4XPQZuabdN0R
TeY+KrHEqB/VEd0cwuZVnyiPsGaRkeCCveUx/oYai2AqppZiKqzNu8jWbHQCW6IrE4G/vc/PEQoP
seb/K2wf35Pa/6yC/tijBdIFZFd5wsDPQQvyz1SX+J1mW6ajT+uUS0SH9/Q26YqwDjUqSzQG/yks
/HEcHZekkHcmgM7xP7Km36c9Bi+XZirknxZHsELsBu+D/oKzH/MDsiOV7MR9JMMCTg2AaXM1rnxG
yoKgh1kC0jjaxzxbCi7O3FJAMKhCkvXJQLaBE2CKsPFtmHFQ/XpsrfYzpjKMxYy9gl10PI52CMeD
iERP8FJuolyfYjlJ3AkbBpxNQ2aPOvXvZ5se3Pf/jIkYPAjpKYIEmBjIgv6sbJAOLug4he1T120Z
cFXrhlTV3MdcPGTJTs120p3JQA8qk6QE/9IY3eubeHTo6FcK2U50a9opovd86vK0RrM4tN/jfoyv
PHc0a4YcJMYfVIy7eZpkNsHFCQC5/0BXEoe9KcRcMlVr5I+LO3vPivXB6A7YFFht8UTu0H4jZTPP
piSgP1pneCUDQDTwPefVAHprw7BiM6y78dsI/joTVJxBGnH0ORvtRts6DsR5d1Gl7whH/sZbe227
HJlZne+j33eUtViK6joMG3eVXpTIzmuZt2nDpijsn3wmk/7V0bHlTUptQuoN9akEyaoF+N2UfQJM
t2VjewWXC9toGfv9lpdzHF+IJ11yboHCd/FJgdxMXza2tkP0Uso4hE9Hv9XeR4udoyecGLn7wUyW
mZc9BwFcVkpK0i0fS/Am0JXsgW4AQKXFJKtykGnS1bnZF128kUkU8w/w6eUaGiyVTf+Frpn3Mfq0
fiHiyvJZswL845iN2YWD4pg9lAQI6HBZM4VmYfdXV8ypxSwHtOQNvQf1ZcWS3olZVPcxzWKbxad5
pkrlYLyh1THezSwMuj2JtbV+vfOMt30PztjkHXvic5Lq60zQri3OWCtZOlRq3WMc6+NS9L6s2ohm
2jYdN7vYrn27RF1/8f2E06YeSk8RYFfVO/ZZRi5j6O575iNe+xRpC3lwCllXWVnoBkL2YQRpBi/2
/YdR34OJCgYvqnpT76Ct67cdrcJkvRGZUW1yRUIU5Xm9CTa4/BJmQaaxYnQ9zsWYRT2G06YMh8q3
wLcsLmvBupK1H4A/e5Wj7xQJP57zIY0SdT24rSzWDxnIEH0JGl15YBK5sawbXvOW82i/pXRcMFPR
phGy7xG1dcduo5Sjl3GHVk9PxkchPEj7JxBt/dKeZA9ltKkRso5b2tZojJNT3HZbr5tYDcKg02nj
iM2fkzaZcb1JjGX54tBS1rVB6Y2ZBVDc4wSpSdYdX4L7R8oCJnd55PS0WzD6WqFjlWZn0fljxtLR
DniRS2ej53nKj5BPV9sWeV16K7EA9hn5xsWW4O+XlXofKvQjO6ZPCxCXcpwlC8fVxo6gyJxJfzwe
omiXsH+RMRzzPNNSAEuCusTgUUTzUHT0L61R0OgzurzItGoA3FsOEiQaMS7CE6ROu1crZtfPmK8I
Lb1L53ZKwn0BMhZupceTVvtzhpWFK6T4J/3Go3AssAyEfzx5Bn6TfhvL6ZiadQXpC5xyW2iPe1jn
BZetf43HmDTVbwDcOvyMgaqZPQ+M8hI8XjBM8PUq7wjm4tfqAb0K/cAmF9ExOG63n5PhsGpM/SvH
LdnOjr+lUG/cp3FvoudfUx29v/1/J/n9fUAKkuE+TxRYrDWZo259G/pM9ebSz+mGQetkh3le1SZp
28fPKMBbsL/Y+4OS+2qx1FB5O9Nez6TcOKvAFlq37EM5OYlZQidwxFvQViC4K8AcfC2rId6OpLed
INzAHs3bWL+V7zMoFXYQ4tr7mLqkR41WKzlnnlxtIHHjY/H7o31fHhkfRsxPRsGIjk8sH4/Bh2zr
sE5bYo7LoEmW4YcbtDZ597JHPXX2BiNNj+l9X0i729CfPWGQx7eQ3iz4HKSRKVbXYrvj1t8nNNo9
iMFge6SS5qcoZmjNXe+QDgV1aQ8QKT753kns6VK0B/KxeDzffs0T/UaydsbyWRgyVgzerEh2PyzA
so8vTNbjBfqaAi8jqBh4y7Sz4/5nl7Wdf3FjO7b9eW4LfG+nU9KmV8Oy5cTepu9rpRdLafPLrykv
xWpwO6FPB3wJTgCJiwvVDzjnV6L3LH5B5iaKtYFsys5gBi8tx8WZ6GBE2NhRAdscARgAssFj6tx1
LttjO4OSdQA9w+YyUZwHJIthu0nLZYRCxFIZg50wlnSc1oovLWBDUhKH93dWL3hB0sjGh0k7/LlN
Hrgdiz0BVKSB5Y8P62A5QAFvBK5Oulaur9nMA6oAjkYlVoYvEcrFOaQ6QYQpTDe64jROOGKnU4hm
Dm4WK3FUhS9xFgTiTTtKOQxXv+Bk8Kk7I86uG1Hvft/oQtP0SokO03FJf+4ZLYsRE7ZwP/D9Ne0K
6e2LTn3nsyv7PvRQtgumKFVhHzAiKBQWdsr2mCDKWQPa/9yQoI5VA7zqWOLv+GmxDB4zQFxyjNf2
fYIXgwWO9+se6CPYAOMOXLmkyTCXFSCLLZvuU0UM3pFt5KhhQTpesK7eQZadQLbA0d7XhifXLdcg
llT7O/TGUZYDNQTtfwBEycmA0neaUDvNoKwAmGC305Ad+8lS3wOEb4fCIlSmGd9w5i0bIg06gWl2
TJ7r0wMqSFwxAIsX4wxR2C18lTDKLx7pGY9uPF+M6R/KFFKTrpIOx919PvA0sx8pYKwNVBYuog0U
NK/YuEBvEpEMmjKAQNlX2qYEJTkOwxIPf4/ojlFl83QcGxPjx3IziSFYfO8zKawEEp32cZ+uN35H
9z7/OOzOR88GyTRQhV3pMvuKeIv1FXm1YwYEjY8xcDVHCP4oLw+UauyRryKzLifp1VfQRztN3mgY
s/Ehy7Ta+JkmcrHRv31PROAnnGjpyKplBP4dQYQCMdcrEEk/2E9xq0ULCQ3b0i48+Ry5jf5Rrj14
AF8WXgCauJjBrVNZR8m+DK87dQmVlcPpEFDsg4iFnDLPWemIwyqfRJnUK34Y5eCgQmhHD6b/z5G8
P0sNcgmmh7F0O4b1M9yM43rEvxJsArwg+z82b79Mxzvmn+g9F8nxM6g7I7xja7fjjTwFOjGdULkf
vY1+5ApbuUW2yB92uxF1Etiox64sp+Nffi1Z5JSIRKD7Hf/0DsEf4TQCHyBsIBNWJDFx8ei6vPWy
8uAu4UFvOzSO1x5sPXyojfYDDlzQJ8ILRVpmr6FzwfqmIMyND8AtjzsfenQav/66EDMljjSNpRI9
v1dscy/2fKjErBz9CC7WMb7hHWjUcNzBaohGfYCQi8kMpc3UTlqC7qEhSH12PVN4v/Xo4q03fdIe
aRza7LhGvo7HbbmfGy6SA86RijOwZ5DKJEebsZl9ONZkzsFN6qE6WOZpOnVixG4EXe7oSQAHPoLe
UGRHikUXEonbLknHvPgH4OuPgh5YDuIDVnCC4JaR/4KVQaNCcjpAcNlJmeGu87YN2A2QhowPOqLH
DhpXAC9QLYDChHv/h+ru99ruuHx29GpgoMMIrv9HYWtckJFfckBV76ERSpZjX6EOwE76+0v9AaBj
N4E/E+NagKzwZ3aU9f/RPITiRoOGDM3krzUSD0HKGrxSSj/ATPV4+mXWHQ/V9QJPGNxbikf2Kzj+
/b38DiGwOMb6KchhOIN2ONZ58vu98DVNAN+K9rk8+M1fe0aOfHxZQK0+7RKp8z/N839fEIJrAAcH
zR3gYvkHrjh0JiaQG/MnHWYcFO2AE/863wYstV87++8HSP4kSMcHdhuDJJoUCUE76o8LhlHQdrZj
9vQrYvhuP0D7LYOgkZ0DXYr1LBTfDaiX6Saayc1HPE8NQkO07BTn0T/c0e8rHXOOUgpaC7RGS0YB
0f0BNG5lHHnQm/TT+L6pPPI67PHgBo643oNVhUfQURBGoRVPcTggtYggfYyQ/KTa7fWqUdmf2ZRK
FlcBoWWDKlJpvB37g5MH6MNRT9b+vZ+l3sPs3w/iz8f4U12RxgwdE0JAtP9jVnHuapuEaH3oluGI
TPvPREgtbHYft6hw9O7/fj0W40Ee/x3mSL+v0zwgG0mK2D38OvZC22lRxRKRVVZmga/x/+16gPyh
lMH4ihRb9b/CQepBwgTrUjy8H0tIko+nkQ8j9sW86OPA+PsLHvHl/7etgc+CKYWFepBS0CnG338f
oN/20JudDVf5HJmB1fk05enXzGDD/NMW/O9L0RjuoElW0EMe82eom3gybQ5Ms6v3VGQFpRixJiR6
wsvfj+oXFeM/BgasEJcqQZD52ZiHDun3gcUx+jJ53y0Xsydxt5wSFg42goPRn5P/XiCYLjJQgltg
qyX04zuqxcqCo0WmW5zWoOC0tRwUkJ+7hAJ7iKG+hDpGXm3IDZh84KEfSNhqnqDl9GXRekIZZERC
Z32aRgc6dx3LOFumpjAMUNtdGohMs8fyvZ83ZChG0g+gcREd7oe2A4Ea/gVr1hNgIgJUjSsUGnkP
vmkkFB7FrwQlj/Cxrhre0wpk6AUOi+xnGHsvNQYfI3T7bkoQulEaHmmAX2FhEF3JpECdMCcOb0CK
lbn8IV3GI5mL3nMbheYodnusCgJK7bDYiezQhhrw95pM5aNw1f9CHhrHZlf9SmR+ZlDorHnM766L
4xDPNfSR16gthiw5qULikuCKH5lCjG5F39ZjmOCreAGeP4rxJUXaW6YP2QabBXUtsjg6wIBlNcBZ
t/c6rPTbAqVpN7gJsCsQmBxdhkp0tpC8jpxsfTxVGj5NLHksdalyf2p1Rpn+xLZy3eUn9BuOjhZy
QDBAH8DERBPhU6+ANrcNSEigE5w7owkR9USQdP57Q+m5FDcsCz75SljYbPEA2Iyrj3NZiiE5iRnC
XVTCCBzB1jAYQS/9NMsNzxZEvGQ3WxVHh4i0RmpGWFFvdOP+bigXu+wV2tG+RzVdFgZ90b6D+pPG
o/VvGbSfsHXgFAn3XE1Qx5jPM5CXyIGTnB0tt1+xSKMf3mZ3xYS4Lc4zPAVAzfyVZwH4PvLEbbbH
ofO+NCCsRDY45+OAks2UYMSAlWnibCKIZK3McRugcIOPPEQgjiKIy+JZQf05nqeegavdta1/ZlvP
RLP1noMCv6ZXfZzu4P2H9QpIhnzKTZaAr8u6h7y3YwzMeDWfOBb1FW0ZvDyw+7o3YdT4uY172YDZ
C7V5Mab2gmIXkFIys1sImr7KAdtx9iq7y3yvmhxqVzzdODJnkQd6ErJ3H3Yx2viErNyeii1OR6zY
bPreKfcM1xd1a2jU3k7rYk9sAQQN7kt7tUpXNl3pi4+56jT6+qr/0S+aN2On2mqj89wwXuqbYk+m
88ZndIFnxSi+uthmSHnn/OzxldcF6rE3E6S7gPfAf+gSUtohkBEOEaVg507E8llRYPPVCIhmqaJU
ti9wnyi+jdEMBUfqpk++SPpTDNnHDfSEXV/JKErvKGC6M8RI81+LyPlHgIc9+Eo2LX8QtHpQzxBF
ntZEdJA1b3N0Istkn5aVAnBAKGjghuFu0sVsMEWYfAGbjZJ3xed+TcrtGgwE931JqCAn6ZRFmdNP
3VatKSv+KiyDbibikbmZStARGkqs+BjWdECdNMlbtlgCF5Wik99isUATBfXj7QIDDqxQzo4earv6
m4B09h7K7fUa6Hd00w9plzQFot8P4j28VPa9IB3KZhV98Ur7v3QUhTrpyf5tWYRMwChQoA/u+4KV
241qrMCYMq5Ru4fOJHOtbquYqP5hI1CJbCipoM9JIfOGv+6obqCFMudEueSWjVA8Ael9ZX77HjvO
HyjB9lkXZxtAi5BCtwHqmYZtMj3R3M4PqqPmy6YCcrIY7e0WiosBHIihhnkE5PeRS+k3dKZllSbj
fJEACqoknuzHQObh49JtFmJTa9sX3W36swlqguQtuFBzYhSMCXB/6LgWwNyw8cJBuQ6FfyyTpRvr
eV/FNzGpvUKTZ3qdZa8rpVbyEeK34lolpqidifkN7Wf6bSmycCeA969oO4BuD9DHVtxFoMq3rr3L
ikj21UiG8puJkNQ0BfIzUTGx6MfMZ8MZgT7L6hIOJleWyO4RPB1wO3xnXhJoQC6rC+Qi1Jp9Myl/
8aiTX3Y97cVFKwjXhZ7avzZMyKWzuXMnpIHbszUlA9WfanRsh9ZWcbeu11k5qItGHkqqNl/Kl3K2
5VsK4cMnYbh8A3V9/8thgTdrLhOQokUKmUGWNDpA84X8MqqYn1f4GizD1z2W8yUdCQczC3DyQ7fF
FGdZQESKRV8AD2JDdpWjMVOrZRaXgTnzAm5XivtfkxsSz5DIZOnyBbicfiznzlyRbSyfp8nst+0i
9CnkCLkog6FmnGlsb4yj/nEG/fyTKQr6PR1WBIdEb+sD3SZsHmBaH0hq3W0wuQeTPqQSuE0xX3g2
0QblMRiWgD3K6z0y/A5eG+bjnhTdSwHo5IveC/sJB357hc2W34PybsFhgiPAWHJ2hw43SWs7lWNT
7NDXYb2b+by3kXwcAME/tgFa5xrMkPhsvNBflHUU+g2273empO4WRKUB6MAEZ4p0LyfEbKja0nwo
rgh6fvWqdvqhWNsUyLyJfkQcdPf4bmN078t6mwJy3SZ3gLSLu4Gla25PsTTDaGG8ofgdBLXtI1CW
8SGi2/w6WvMNn2kB9PbkdZmQwQiXi4dQCtAvmSL9TSlV8tVF8GOqx87H96D6uJc+WVd96ZIRDjdl
R/JbyqUpzmU8zVAJd4Vq0MelsD1CvxtaIwhB4exhy7WaUj4/yAj9/tst0jnmOou9NXe6XNHoIcEQ
iFOonj6kgUYf87nsVZ0FaGRPXanMk2j7FRYdo9y626kfZN9EZmYgIXJOogtMRpb9aStm47rLkXrE
TakDfh3EgFmTvh1uBtTkZqxJjsylZpPj6z3QErHUqSPtJ5/vcqslSPt3oOtxAncjpIi3FoW4fWU9
qj+DOGKUZRkSp3YGrehqtVl+w8D0n8WnPd14slYbBJ2lu0kQ7OLrgqIjcNGHJA+uMQtzz2XUDgIM
nHYsTQUjjnYc6oiW4bmHZiKrko6OHyU8WvaLR6EpDhFLEt/5UoS5Tgxw/Pt8RDhtQJDbGwlk60bA
RqPGb7MZbmy0hUV8GLcoK3f49UxzHKYGOM00HCwtlbDpg7VUFBbiApGN0Da5RWI/FGhv1o5syXSi
xI3dHYyeoIicZsC89W6DhuRn2tD4yZ0YruaeMnlq0Si8H3rApI0IfbhKW0qKBm4CXQ5ITBhyPbRG
oR3pWL5ViUf3O7OJfYhYGfJ6EpwuENYMKaA4YHavREXmx1oiNYGSeEsuUnIC7SqUNS6pkcJ1EWxo
loOK5qE5y562iMociZkroHisEUkt3iDjqA/9dwQhXWQn6ERUxSBPCeVpmCD8hqQvCZKxexKtmXtB
M3fiV0IX9Fu7rl/3vWvhFKS+tqViAnJHPz17cDtOvODwU8LhESNIZAbtr3y/HbdkfDBp785rZ8pa
abWrKgdNU1XTxKZnM49ZY0y2wX+np4ivq52+25bv51wespY28Ht0GIu4JmHxutlx2NDHcunS5xwE
ItP0K7AerAcsmAp8OP+DSDV8VHpeitOS5+3dImf57PRi25ML7cqvgRrDRSaaQnk9SaEbqFbG86A5
e56h9zmVtpO3A2fRPXzM6G2i0LSU7YLmdYmyqEkSDltWl7vLHpJkrOIch3ADfya9nBTJYAc0FN5e
K+N5VS4+DrUeWrijZMuqqpJAUFVLECLdNYQ2bThtALmfd276Hxx9b30R6K/BbMDEkGhtg3nAKY/D
v8+GsekF8gvcAn/CqdOfXV5mtZtV9yr6lnwF8gZh2UDKC9ykpnOucvEYidjU65R1n2NIzyGwBKCK
wu2cJ1x8kT6xsmKplF/SmMPKKUl5gJ9XEEXdAxy94SrBoNsYCHcf1hrFbvpBoCy5WeFn9n3o0vzr
wFvyeSCpv4N1GwgKSsvrFJDxK8D3ZDhiWlBVKmJ9n3GeIm9FcDwWIf1Oh6MY3ubpOLVDsrzJtYj6
05j1aIQCTJbZ9czmXtaL6YNFr2mXAAtzL0idjogjVRb1gt2PakneIAi3Q5WMuIdKjDB5qAd8bw34
C2ui2xS7njKX5I3tQOQ0yLWgtJqUtP9SqNq6elBpGn/FwetNVUaFX69gRZM1VonoCp5IycvBGziT
fR0cXPYi9YGxIN7cWigcD6g8z9JxsKEkZ+kdWnfmVm0glVSHXZ65C4tTb0MCPWe9AGaEeHsdw3dr
N+wVbErUaU4Bxfyxomu1VujIradZrOkNQOoWlKk+7EjmQRv9i4JCys9T3tlbuqF+qyKkI7YZuY7Y
KdITOL/xvrJXu4zjl1zBAm9Y0qUZ40jHD87n5BndtaIEKwg5XJVZ340Xj6TqBtFv9qeguw7GaqFE
6gkWRyQf0s6TqHb8YOJtU8zUyagVCgMwUrCIatpNnaDDem5B2dDQ+tViQJIGtRfKWPjebbpPkFOn
M98/z4ubhw+JJH5pUFXwASGtzOQOT0Hi2nG7QB0qZvohcym8Nwai+/TbCNooXHzWqAiCn9EwG0J8
P3Qyk2WNajvA9MxBZL24OseBy7amQ/8KFokObG66NfO68Wm43QoIKeN6cSjA1OO4Ah1KqwCad+nO
xindf27bgcq28dgqaKNAjZPOplqDlpk9t8jV5mvXOYggF72ElZ068J+m+cQ0em3PEKih93KBM1Nv
58ZsNIrFo3BwCWSvNAJdygkwmdEDgMTUYPh/TVGZx5jHRcxbU8I+kH1m6DJ1z+9gbaSOhgPcIw5o
NCE8qFsYJhyte/AFjj4I9uGe/2gpj0N2Aa96x37TZCn7L075DuZpcwGgK0Jly4XPcEQgHNtX1wFQ
KO4sEsrwEIsy3mBG2S5OD5cd3S08LRx5Qoq3tHDzOjVstG6bb1OH4UGTJ8GyWGqQXqA9fYYQU/XZ
KQNRFZrr2Dm9SfCQ4KiA70xpq89KFQLxOLKyGcBCuk9A5kLqrkpEzK3skUQV9NLbfNo2BRR2BZLa
16BUudHTUzsH2o8n5cG4gR7QzLK425H6FScejRlHF2zlsFOqCNUlPeXbntIL+n7Tqyrc+BKBXWOr
REJ8VsHXLOwnsE2mH/E8IMsC+70zw0lmsGdpVgOeClT6iUbzcc/c9pNlD4l/uz4ysGOvgAP3dzLm
aT0kmbsXZNsgYUwnkLXWEo1gFUEyWgafX2ukcHmVzmqjVZj9MF+MjcFiDIXy8CSL1+GH2mM+ILRS
CCoznKOusem+PUFx7wMShGg8IQNFhciFYuxiMmqnhsNm8g1uFGGD71rrNXkqYGTFGvzawfm7wS99
gxmdWFEazHu0ohoxgnQnpBNmuXIQDK8/2igciAsy6mSGY1/XnqHTWnl0hry7ADkn0dCcc8hZ5YlC
+nlFFpl/gX8mJQt8FpJW1gAUe4YKNd+Wh6nIYtj0xMzZz6A+gDZRGQWWXQ1Oh16RIJEEvCKAWw8t
Ku+pohp5+H1Awy1UPh3yE4Tz403ULhJUdscgrgC3TsE7q042tzTFzEq0pCLbXaBbwIPJA6yyUnDr
rrQatagdALO3HYQFrA1efnQRhMqu29U5Iyo8bnjYDcwQivIEc1L/VwTyEsBDodq7CGF4+Yri0ncf
czGZI+tKk/4KGUx2Y2jO+jeEyHS7pCsVT9Kn/B40yfZHa2BzWRV+D6CrcQdkZN/7UKk+9i9FYO7R
m7HDECBjQ3c4nySi6WEhEQZWPhHAh3lTCumvCUCLvvHgxvzLpxQ6QjYsFEZqQoCeaNiz5q0822SO
P2dmIVWZg4fYmXEHQ3+BcxokR9sDNJVJ3yRuWSHqGmcQ5Mt+LdfrFvYzCPPzDjpoy33A7ZbjQY1A
NVyrOd/gHcfg0VvFKYSFTbvC7w4YDfQOfWVVDnph2i4aSQHk0vepU+6uhfFL0cSsVfkZRAj1yYfc
gnVsZ4wSbID8KzUdfCgmJOCwTTky3qWgsIBDTn14/w28BB1l0H3X4EAXYF4BLnncJyAA1Z4pBRe4
FQS7Jo2n/rTrgM+0DHQ60EYm1ayp+reHO+wp4UuovWXblxzRYr0NFqZwDQwviqeFGQuL0YgxjYKg
Bwo0JfI+HXlyW3TjkIMmxGGxYggvb6OoS95gPzEc9pzLI7h6ogYHLPkGVYyb0WfIyw3edoswde5p
vzXOb2KpRlNYfnJdX4yIvyYdbwVJNna2mWevEaxQwgOQKzh9gshxeDXCJuALDBzaDbYPxDxIMEzi
Uw4RNYqCMoGqQfOYHTYFovs0sGB8jXMTWR3y86ZLjS6Oecs++NQDhk4TCWvfcUo/a7As2mp145d0
meRnY2E1hF/sBOwRjEoQpaDlp+VovrSRj1vkViGqI2Qe98ZB3rMAd/k6ty66NgKbujH9kH+wzsob
yzS0HiYf7oAL5FcRj4tXIMZ9jmXQZm8qgRdOoPHytJoN5jKLhAOjWAt/ZGvxBOrMDIgnX5biCr6f
c9bA2BeJ09SX4TKzZB2foJbtGwNwqzFY6rTWKXMnpC/kFn4WHbiBnnzu+BY+l9ySSi0uhnSSDaep
GPm/QSuOG8qofSmQ7l8I5eQNrgXD5xgfgdNGwMSB8v8ZmpviPqDJf1Grxa4r3DcQlO2jcvBEhUeN
jAn2wf4If2n4PhhCpwvOA3gyuGJJmyIHOQWfvvM6Mf8SADuaIqBQ0bC63qvQEfkaFSN9Fl0K5x4K
VP9aqZmgFQam5ZCm3zcH9N+cBgU8yLzhgBqmtUEPHCqmz6ho5aSeDF0kZR+s6DSi/ILfqwBuktHQ
P4MkEOApqNFrQMNRfqAwUgb9xCfQaiRNKuNgu+vYdZPYr0Hk3uwL74Nn39lM5XAlZDFZWnNqYhs1
xcrg5YPgNYDNgp4W+BGiJH0WNyDekR1pYxFvfW2GzMTh2m0BKGaVJYGdKZ198RVmmhZBBY6ZI/xq
/4e9M9luG0m37hPBC30z/EmwFSVKlKxugmVJNvoeiADw9HeHnFmZznur8q95TnJQLkoUCSAiznfO
PtJzEt0J2efhUwi12Y1jDC0QEwV2ZLbxuKpmstDcNNjYbXgzImnq73qrzV4fMpTGqLfpGznnCRPL
NM5xCzVxpEzkXIPgC3ZgZhe9vROWP3CESa3J7brHGsiIyEIGsT7nPiJD6ZTdZFndj3XYS3h4xkZv
rLFv38Z8EQZA1ixu0nktQVWxAi5NwpNhHxGTzMC9aGCEC/IksR4UO2jJwmufRi1eTGeVRn7Ov+GF
99zpSht6DsxX2QxF011PeuB7Yvs347lfAyIM/whQB2RlGXJi08P48OtwrtI5c2RTE7zrGSmS36be
pps7jJ86q4xxe0pfQJzSS7szYRuBEMepUjBH6deDBZTla/Y56PrP7+vX6TJvC2acS1yVMiOGh8yK
fn1bqTMTTQJm85HXjRq0lD+NH2UeFFyIWs247G8Glb/O5NVvJMbNp6Gyw4x87b/YPxAN/QGgevW9
/PkbxU9XjeVUHaP53kvsEROc0CfA2UmaMaz8+VX8Q3P4P5vh/qAyoKVw0f0r9fK/cA5/1LX+9TW/
UzF1AJc8JgIuFgVNUAS836mYOgUfRCa5sLmW8LByHf1OxTSgYpr0EbjMs3Cj/AnnYMGGgCkQYInB
euYZevDf4Bw+Y2N/mn+rRjtflQ4Sl4Uewc3267Wsl0mj42rXrli02yzYgpHw5/G5E4FddcdMLz3m
DHng+0m283py2s7JgmfD1LQk4e4NK6ee7SY+qu1jbl1XGjczchRb0VgH+e0XXdrvxjwbpmiX+6mT
picnloJt08L/Go17PJX8rq+cGmS7xNCiy3FKToYo2QCgj/ueBk5fgzgjXJS0I/F6UD+5JYt0ZmcQ
Cf3FrDqV/nQHJL17smwkqje+HUvvzk+mMQnOaTpsJDtgZojlJ6Yf3hNjpuInvx8GJDB/xo4wwn7e
tv/cNX9z1xBPVEanf3/b3P+fzT4Kg/LbS3+7ezz/i8OPIuxJ/Nn5vA1+u3l8C9oJqhwrJamnz3/5
vZ3D+cJBikG5iRzx2ePyLxSKpe5FH7cVGGjDMVlk/5t7x/nkaPzp5uF5zGkW2w8/k0gmq9SvN8+I
RlN1WVrvWSYNuQkSrksO42mwS1RW2K1MZm9VnPl3AfgeAQG5Sm+kS+pYFAmAu46RwEMWpdYT3P75
FmNhdS96N8KgbEy3zWIBjfZY2PcNqx2CKJ/RVaqJGqdPVbPFn3K3DDn6sutGTwysk18AJs+NWmMR
xN53HJe2aDctB3MOnPMsjXUO2HwKmSVWP/pyZCLLJt4mEdnbEFOy6TZPIhtYC87TDRsTC/whKiOS
s1NlIZYSMzmIqccQUM/utcncqlkPZmQdRpQfjMIkYoMp1avNxJ7iRS95UwSso+E7v8UQ7PgrQknR
WPUWJQocc/jBxbwJZsc6TFHldpRlDHW+4WTvYBkAc7uxFr38kfKF753ImW7dygFwhe8k+lhcB20t
RxV7ahaNwo6Id/YE/KV/qqSeX4Jcn27x3yRnOUbVQ9P79XnoOzFfTS1TwRB7MIou4COfM0vJ4HCt
G8S9YA82/h1wKNJyLhLnKjOiqOQMmKLv2vhJ7oC8Na9G7Pu3UVHjvGVjrBthxOJdhUEh663nl/3K
WbzD1JTNGUEuuHVAeNB8wiZr3/P5bUXdBifkWjjeSSJPyQgUfAJvW3KgQnA3jNa/02yulixPSvzG
vrMvjbhcl1FnPER1bh/QUq2jVqQg2uAGn/OuRfZa7HLeuF5mHMHUy3Vb5CNER8d0+v2ilQN/s2Ft
rSpt3+RSti8K7/HUIGhZ62Ahur3Gv9F/4OL2N/hUBmiVcg7uJhCFq3m2g3sTnvbdZC1TvAkmojhr
R1ivZgTXlwe95uAeTzT5zV9yNOTeCE4N5/t4i1OQ9WHKqnQfee2wHMZxNuddyjz6ZEaakPg5QCBa
+uRXmIitIBsOaDAOGQ7ZjBcPNCPofmsKbhtfMxiQk6r7WhmzfZ3grJExkjbSIcUq8M8pYDC6xdrF
06wHEY6lTJLI1vgguv3spLX/0grIw9oQ0PaChmFFfD+aFCvilmMrN2q53CJeLCYrU91pw3FwORQd
irad0yezwQ56pALIwfDB5fPsRbF2T19ED9UwuuYAASNeDP1T0pY3hIziUzFytHvPHI0Z88q0ytrW
jnGpe1XomYX+1SFAtE2XmVHfMiybCEfGluUT84OlF1i1Y/mYUncQakFSX/echTgfDJdsNOhzKRrg
NF5GAhlcWiIfXTeK3T23t/ZQxVYETb5bgHA6FhhJTLYNExCTQxPYgy0VCn384VS8h/2spxOeh9Ec
w3mY2Nf7enaoR84xc1Bd6gXlk3aMQybYUgfwEY4S1+/Gm9AZ7YGDSltPOwlE6MNZeNIUUbduwa1N
vpHt5tQ0GAgOHmmH6X4AfBRiVd/5Q+Y8Gh2+p2wcRwY1Y32Wvn4xiBPjNFr42pTIGNuI6QKvPI8K
F3591a970CJXOgrO92z2cK+b0QtBcLmfZFvcV67wz5moiXQrwdIuenELtdfatiTemQUk8852l5u0
9Wewt/qwTpK+gHpDL8yE2rw28jlfp11XN2HuLy91RFnIXHjnpemuByRhZN5EsPOoGT1EFQ4jV9Ov
aXKQZ7en9Sbt67eAp+2uSg1/k0ZEG2iTgvYZOf26Jn2xX+o65SQntGNWpsymi1mA/I5f69REXTKS
FBD5DEshGOtVMdQdHN5W7vUyHr5mYzdwYUhtF3fTj7Fzi92cZPNm6KTxIAwzerVyRytXU5TYKqhZ
guIFzHwY3Vrme6u0nauqTaFX4O2nfIO2oV0z5vbRRxdeq/zk3dgkwS6FeRBmJSfNwbFLrgp38W7m
vsW+IyiCyTZ+mw4UCLTRYwDScWMRDNnggUxulsBv36oawiPxmDR/xgZYbo1RdCv4Vv627Acma4to
XtAf9SeqH7TNQBxiXZOfBoJt1ldMQrt9aZX+HWyH6rp3J+0Mu4HUZUtnCjIpbRD94t50ZmRMqxEg
pXFkkhSfgrz0SaBWKFrFkI4ekrOFu6V16QKyJQqTQ2hqLUBE3liYLPACJxNjrKZKd14d+TtmffmR
+CIqD9wcvMyj9jg0ek+lUV+1YTrS76Jb3cWNsvpuWgb9xsryKvQHPumx4DKw5VZnBkfYNrH3pkmq
WfQ2yhFNOt+t3i6/j2UHppU8HN7oIZIO66A7HyuPFXudza0Tuk5qfK2hwV8Sqnc+kGPiTRMwdGgj
81ULxh8ppWDPrulOKw0ZiVmY87WymbFyT+UIOrmgNofn3DK30de4s0H2Zq8RNi5sn86OyOWwWiJq
uqx0fp7FHDAQrLELe923tizIW1v6Iaf9Z9MZZvM9jpjk5NBiCZ1a2V6YY1WvzWUm9ONGxm3Ruyg3
vczvKsO9oSi9OpVLN27KwdSZwMe0b6wxCslm0xvlchPj3980Zf8xIt/BW2Urxf4iXSwEJksUe8/I
Fsx0OuOZQD1ccwcfXMLAZT3YHR1mrHKbpIrSb3gOHzTTrUNLtvprYnrpvibo+R3N/jIK40dUAqAE
kYub1XupCkOHyTSkuynX8YrN0XJq9JE4lNW+1DHC94J7QlZ5xLOzaTaiapm3ovDus2mGnSuag4Oj
epW5xtcUQeZE5BcQUOoaW0YEwc7MhmTd6NmuEzjK6mG6txeQnsaScKwQznpMsuWDoY6NCjHW9xEJ
pHVKDQdjjNKaQ5waYuO49YAoCJB4GmskV81/j2Lz2WBy+aK34ESswCuoU3LuWmPgunLeS7M0DiAs
GZUnaXPVVKK+Glvzu1fKNfuCj57oRkJ7WdGQNO3l3m+ibNXbDTSvlvGk8N1kx47FuxjaHIdJIbMt
Ith0ZpgT3WK4OnZ86XVBNDXR8U/19trxGi5Rw4/DOZnMsDMy48Zqsq8kYdxLNCUk8WXqjDSXIawy
6YMi32srT7j8dTHlOizpJ63t3RA0LpnfdKc2m61RnWtviNe2DDAI1D+cNN635FhXiaafI9mflwJ3
WjL0667H1NOUr10RYAvspwfZj7eNMVDyVF2zW2Ms7C4z930Et3Mec/aAGLLnjNucaSZeAMdKsZ1h
Q3ROVYZdyS3bap243cqcPQcxPy+XW5Pp6NXnaeafg9/fHPwMzvz/6dz3/0Av1X8UVqsD38+X/Est
QRKxyTVwtOIkyBHlD7WEehHAee7PrEyAJvIvtcTyaGrkVT9bQn5VS4Bi4ldnoEf3AEyW/6qSEQoG
B7o/HfgQMR3eF2qHqRu8vb+mdcoW5Z5DlyS43uBJVxvkoaTHzedm1gEJCx8SFP1Pw0KvHld0qT/h
rEaBzaEh9w9maQ/syZTEZ26KDoOzzNYeD5/Gv09d9jUumDH2yQaAZDlhNbGhmZWcKIN5n2lSagwM
yX2V4sC8t+wFUyEmMUNzXRVzVpGETznLUI1VnRzVqlZrpdAPWerO17MdRQ+Z1TZYyd1nra/FTtbC
U0ANoBcUFZ4+l/0ym0Zj5Ti5+UD7EOWRaULoU3WcMQbwEYU2xK2h1Bbdwu3tFu50WRjXf9MbkxEt
PZfiGkIeNgYzGeSIHUnhdtkH68WumkSxmwSgpZC+hvQAILlVtX40S657NqE7XL6MaNxmHnZDl4tx
pSmmWlLa+b6JOrnNls5bGHJW/GAGgNzxpYjE2XSi6mWQs3GRQCvFrh4yQBR9L9CSsHhN6z6el1Wf
l12YOa14Jj88P0ZL7blUMrbNdJhqgn2Mlx3+UKwBo/kMF7EFgWHQe2Sy2NlGLjZu3LTGqje6k4Tj
oazmJAdQBWgKSXPpHNyo9x6DDDqvOShofvoJ0E/6Duu/4FLn8KwQ+y2wfZOHV7mzFIHf/YTxi2zw
2D8qRL/ziesH2wi6n/UKLAsA/z1xyiTEfQXk31S8f6nI/8jflADMOMP5oOOGcgBD9QR4tLx9WwjK
bXOHu3GbR2m3IRs6fytVAc8W3AONA/XU3BtVl1xx4C6ea6Ikq0gXhlw3WjxAxUG9C83OOxNops1A
9Rrgj4TiwLCAugP9s/ogjouW7kZsWInXBefJoSOhVW0JIzOPY/JZoVCrNgVYO5ijnWQsPnT2FQcS
feZhKHGSQ8CNXrkb8CnD7QjeolJQ1jD3g8h38dCaD1GRjgfZld4WgxIVD0EV9ffMNN91Sf+DUE0Q
8BGZWHIHpIea5arE4jxRGxGrBonSLexjrlolyLKZO9EnbrRyeiTC0FENFP1nGUVPLQXu/e6m9fXl
rRjKKIRWMD8ij5T76LPSQtN06i0a1XQhVOfFXE/VTetwvFwNn6UYpkijtYN7LaQ3tP7qxnRqSi2o
DthL46ehVVZzJNbikts0bvQLxme8eruhJl7UeZE9rsiR6/S6trRNECcKtnVlmxDpnMiIrj5dIaMz
NGeo0sEWuGvxHZz0fGgDUJWTCpuJaQ5WVTS8Z6D2oe5z/HfwBO4VSwTTmPltkvMTaXZnXeVxMIWB
MCnKDBkv8j0CSGuTZnRvJbDsmF9LmH2cu3/k0J+q/9+tikDKmNj8ezmUojBKrMkA/jFEMH6+5rd1
0de/EMtlqfR0QikQOJHpfxdCnS/gR2wTQxezCoKBf0wRLNZiTl+f3cQ6cikAT+LDvqe00f9G+GT5
/HUdZHVmMMcP0xVXjtGbmpD9KSMckALwIzgOe8uPXyRnhxUT/RrlSX9mfbknnLoHUtc++6XxzJVo
YLectzjAjsNMMnvRWvNgcTQ79AU2JXDSziEYycZ0s86TVWOLhk2IaFUk3LBGoAtrv9fxohTNKwMV
/aKZeHcXbRhDC+bTmgphWEVaNW3G2LtkrIK3ckk5xQ/lVSVhLXPUBCSDKXDTa6YZztLujjrJllaU
ZwCSPGUHjkhZMR3YcC53Th85Ye1JgC2zHB/MNGA+ME8R1RM87m3NuJOL5ezwxD65NmR1nskFfrIi
uR50DvYZodi1rlfpreH23cYBh3BL2naDNetxnLDqWhSwzK2LpOeJbzWBd1YIIcPObqa3tAriq1wi
YFjBAjSqaF1s5hLbm915O4nVZC3tYtoUlvUBQsraImNGYZq79gri1DdTzIxKBuBIHIsJZLFWU0UJ
1G+o0Oy8YCUTr7qUbb8dihn+lHaO5qzYkAyZ9o2F+2TyauMSNGbxPNBV9OSIbFsG8m4xhvKCQ9A/
pYXfjURVKF5EyS2uu8aK5cb0BSkuTlHP41KndyR67IMFbmCNIXDi6RKL7r61aIQ0bTRsO58xfWml
0+3jwW1PmELSm64u5DPwgv6DBFLwOJVWji20HmXo1p5/IvpIi4JE+aSzyr/zJAkGvBTsSwpTOPvB
8psXL81Y1jPAAo9VTkTMKRA1dLOgh6JadI/iAHz6+BKb7oThHR4o2A0+vMBk05OMqMm92VTHro84
Ny21Xh2pNhoxzvpQmcA25OwQjJr4h46ZBHOkZbAce9mrZwrNDacoxtloptHjZ7MNbgaAKWWKmJvX
nJpQ/a9smQWneJqyV1izCDGBQW5IdTwa+Dq0aTOoPlWYYunNSN8GbgtwojRHoMcsElidRWAAtFUq
ZpwQ+Mlb0myPczrrb93oWQeNFp1sHfcDn2oHcatLxHTLB6itWRvUPkzXEYtqpzpOiornmUB5Qh3j
za0Zc2k6YzTne6eHFAY6MZ4vHu7XdFViqLjk7lhf9bXjAu6b+R4aH/rvyhhYedjHphVtHOUcTkPZ
vCTcf7sURLq3mqaR4qgpJeaB8bZ4bAwE7bm1+4+Uod8Oak3zHUMPKj0oo/PnO8sw8flbeif58QU4
zTuaxalxxebpri0yanckovyTrQ3lj6JMbJq9q/Ghz2x80bAGXfQ7/vCBGMFlZrn86k0l/8dC7Tcc
wUMk9K163uhBL3aZtDOYF1xpGToBZRoxdZfgLk1GLBPdtz5UuLNs6NcjHZONa+TN4tEOpPkkKy2t
NzDdvbvOie1DnUfTxZhkjRMft48ZjzAo4aPx1Bvt6qiVC9+aGclmS2Pz8AGEkQARTbRncprzVRsZ
5iWi5PsiW0K4CVckGhru5FfMT3jjnBK7GYQefpDw+Y1IhPm2iBNF52jFbnGz+r6NW+S1Ygg2n99W
Kcv6Po1n6mL6PKqGtTEIf12r8++sTsIGpkuslJ8HZNBH6QrjVrz2iomrfuE/qc9+iW3y2vw8YWfL
TV8lN6Kdb0etfxAtW3/h1K8V7SpxSbo/8K/NYTwjxd8mqmi5GJJ9mXU/HM73gVUX+M0CKpO8y9Qz
fRDJbkANiDtkAVz3nMmVVNBEVNijHZjNXK99JScMrGMjmjnpSSM13IuN7gD+zrihOwyUgBIlXCVP
GB6lTfSI3qQcZeSUhT1KhqUkDUOJG8Zkgtmp45k8jBJA4O1kKz8QNt3ZOZOtpu32Qkkmw6d6oqGj
VJSEC3SVVgksOHWbq0yJLpWSX8CZvnfoMRW6DMukQr+OkF+VaKOh3vSoOOjZ5WpRwg62nWFVKrFH
U7JP9qkAmZ2JZdh1iVUogUgoqahEMzKVeOQoGYk4+X2FEfoYePnOUlKT4yx8wUp+mtoxwkaFJJWj
TblKpPKC9pAr2UpnJLqXSsrS/bHZTEreUimhRgleHK5eWiWBTVVNlkvJYp0SyDKYeGyG0ZwMXP8a
KhoRnR/W3FwaJa+lSmizleTmuahDBircYPTZt/lTmKP2ZZUqsU5npgeOCgEPI4DdgnBceB4ogS/O
lNYHZsKG/Ya4Hd23qIGYmiNOJf58M31qhWBS0Q2pK0ZDrJScuAizOtUojIWSGrmsOMQo+RHnr72R
n5pkOWrZPq/yJrR7TXA2Q7zsHTMHn2oe5hIp2mqab6OSOlsftmNmiGddyaC6EkQDJY1qaKQoCy9t
QrJQiadSyaiWElQdCxAkFjTtukNtZQqqrxUoi+J2pFhasfo1U0xqgHX/JJVeyybB/8AQKy6YYo2v
udJ160+Jt1dqL2EBhF9hIgWuY5F9zbwxX0HHoj5W6cRD1xVHjmYe3W50kddCE1vWdLnNe14bl/Qd
KeXZUxo0CNQpBDDBzgrW10o2nX/TiAbDoj4Xr1IJ3a6SvB0lfndKBi8+FfHyUx1PlFBODzmaOfyu
+CQ+lfT+U1VPlMBuKqnd/1TdB/T3QQnxrkG8NLfMqeVLrHXURgR8kWfjiRiRzRVTRTEIXqehPXOR
LINImjc1bURHW40IIjUsoJhPjQ0YIMjPWQJpMOYKQ1BpN1AJnQM7hXxn6HW7SSeOxvR+1vYmYdxR
laZ5Jtc8fJVdKvcUKLZPbkv6plDjkngJkrX0yEZodgNkzVsOuRqvlGrQoquRC2iOdk++pF83aiCT
fY5m1JAmUuOa2S7ePDXA6dUoJ/8c6qjxDgQ6Bj1q5DOq4Q97huupzra2xgzGjN11wYwo+5wWZZVg
iCJbEvdqmARMgii8GjCRibRR35drhtDzrlNjKOrdVcsXo6lFDalyNa6q1eBqViOsNlOqrZVrL9YQ
3Bhq0CWV/6aFeLAN1BRsVPMwzVIxE/CKIQ4WbvHPuRkDNFbQ+owxf1wRFwBnzRn50Wqm3SSnOOyt
5R6qjHczqanc4PvM5ypjR26+XxcGzd2ijr9jKUaYYMkTbY2tXk36JugNR9XjjTLFHFC20SmN24sd
OQ5gJj87zAs2wCjzk2AIyV/lxsa1FqbvPF2NK2/U3FRsMqUbNDt4FFkMf5TYGLdwL2OKCSVMPoJD
WAwfY8KMsJwCnWoOLMXFjDjD/nc5OWxVSMjEZe5sZnz74eQ3JsmnEVZEsWLdxupYuilQgp4s3/ye
5OSQ7BXT3drcsxo+TaV9xwlebMmOjuvYHuV9RD3nxpiX/ibOnHpLGMC+JlX/3C4W3mrk7TSoqTlY
hoGhTGWGBSrZufUa562nhWadmdXyZvTGcC1LT9umhvjexbO5kY4prn0hrNDzPZuxN6cfRa66DWRh
nqTntpeYrQoe7dEKYY+9MhCJVm05Zt/kEGMN1TrbYr2PjqWWung1dVJkbU+UR6REHBo/YalsUNIG
O93hkHigOGRaObl9tVhstIsi+/BMNc9uy+7GNfJ1UdvvScGEMRrS4AgX0q025DHY9MdzN7zpthw+
vNzJTlJW4E987PUWLi+Mz8G9LsZAx90KZDzMxZAflgXQGpsEez7ZkC/v6Mhango0rus+Kd85gMaU
KpgtxAg5LM7VXEV1mFbJe1uWrPrkrD6YDahnVjQM27FKxRboHB5sYHIb07SmCy28y5o90MUin3a2
soWIvUEE+KjbQRuSWOFOIxL06EIBvmobqzrRJOEDHZ6H4pxXLTNbxU96q9oeV3eUpdOW7jKWAmJA
1B5yNKzZBxSB/+HjcE3WInaMC3Xt/tPQec3LYpXV25JQcLISkWVrPPI91S2oy+qhYtO/cYzFv4rq
od7ihZvoSFwwYkTVirBKygK95DdpPMoXY6Ce0W09QLlOxWC3QyiqVya//NySLDnjQk44+KbB8ACZ
pqMFEBg4pRU4pFkHmWhMqSQxF1o9bv2u7cWPpC/LvWcNtP61uIIgMX7PJ/Ar/RzRDGf1p7wbS85Z
nX8Btixu42RoLlYWLGGOr261ZDZh+bjG2BFZaZgFPn2USfqVg18UergLtlpW+oeCzN8/qs//X6W6
gUP4P5rgrlB7xvd8/kX2+fmi32Ufgx4wzJ6KOfer+y344nhIL/RW49zE7IZJ9Xf7W/BFFdEaWKYx
KcMUQ7v5XQRyv9DHHVjwFGBGKUPdf6MCGf8L1MQQxDXpebdUy5T510JwsoBJ5y9RfBQ0gSWc9A3v
ThrxsmVoQfMpXIej0N+YW0yHprVtueKqD1ikxLDvvFLsrNZod/qQ8oT7k3h2+3Me8wt4/q9zGizj
/HGO7uumi6AA4+lXfWrqnZkZhu8ePESM+hzgBTv7BNV4D1rk5CuDoWxq2BqTUcb1Q2wFGAJEvybV
PEYfflUZdz0qWkteavZK72lBFr+BXSkHkpu98VKSmWUyQGHCsl14ovlh4WSmfi57x++10HYHzd+z
bcCBoOfVkIRg0u18CoHa5t3XBNF8X8NczeQ6cIr24kd9MYc2KMOSkSR4AyQWAvPmnG0oIH9ofWpT
xg08Gut2MdwR3jjQE9m1IGCDwixiDnBZ+1aSM2VdtnjCCRueCMMbKptW9ItOxlZEZlIcB05j+RYB
gXB4xvHjjuckD4hY0jkaPaJgaDtmBt2xjTNjN45W/844p4M17Eyhm/VXRlwfYSj3D16VTrdGwHbB
68fhCl+FICUktDD1qBuHA5G5Ny2VYqcqTrZkjalgS0ajvhD5fdEt/Ioafpk6XPIieTajqCFkNZL0
1+Jau8MYHEzkUmdaGFMxnWJvudcJup47gmq47YKKFJp0mXD4uWa/dT1uF9KgmAUgOC7kKPXUvdCx
0FyoY7KwzPnlrUPyk62c1RlAm6uit75mcUfwxdDS84JxCeSSuaWAWD7Muj6tqsSqDpPbODvaXapt
4w1JvsZ3Nq6hTbqQsz1jP1lRs/HI74Co1qGD6E19sJdBrpngu3d86u2V7+aKRFToxxgE+DEARXoE
gFXEYVTpxXPDSeqh9ursRytpf1rno9bck/NYbqzKnE6W0EmrEnPa2tEALoxMJZRWMawxDjFhoyWU
oU0i7O3SygkYDIXu33Iue0JQ3bQeuNIYmcfyontC3lBYJ64cxuebwsafardJsRm0pUK8TGEpAia9
JEPZbUdcVbCT4WUz5Cs9KpAJvc3rpbXdZwyyeDemQlsRFRw3TiCNb2acJXAWKGRXZ+DrFlGGMNDU
7bEd4Owbssx96c15AYLqJcbBFEAbQnKCcwLywavmnaBhLFsxjO/9FYw3Dw4DNqqaXW2AUQIk87Jy
+0h7cKYeScnWigGLaWdcgU+gzWHiczwIb8EqUhogJWIix1dTIvn07DECoCOyTdaLZAtJAdwCqrX9
Xkpbush5sntYJLNSUhsBH9/S5teOQ1raqoNobfqpuruAddmruLAjsROMsYrQxDl451V66uy8nJh9
PnRfg0Qub55YJsolevsQIMmsGLoGNIwbRMF5EsoXtqV+t2p8Tuy0cSyVEeZplzOmkpWk8rDvvNcK
DNMYOi0MgVVtGL64wbqHvdNY2DuU5GuylUFaqzzRYDdAQZoh6NQxI8Sw5yHC3Dnyi7MDnpQEdhqb
576w5Z1LIS87tgotUJlNirPNjUFYCj8/PUE0xGy73mhgVHcc/Wg46mm9CrBfjFFBje5QteyOrKHG
0Gta1xFQO/wcQ92HGGn0c+pn9QNoHq0IjZGpk17z7y7XaICVaE6OYnG6a0mE+VbVKnwl6Vc9+M5g
oKaPZVg2Mt/weObhy+Asf89iBqPQ39Mq54jTubd9OhfaM/ryItfANoKLaUk/3XhY4vhSGmizW1sv
g+8YPtsjKTT5EhNiXAusxhckr3YPBSdcNAoGiRXUyZ6YPKW3Q5vYV0mAsO1JVGkQDhRQRIab3GEZ
N59qUaYXj6SXse+7Pr61bWoSVoLYP7U5XtK/1jM4iJXN6YywsdpHY7TKvyVtwHzYMSZxPfglJUMx
Uw1ss5afE36dh+SsTYOWo7T0/LoiHsQPnu/BJdASuW09t391NfBg6zjQl5PNs3mbUUR76IB/b1rp
tEj0zKoB5EfPIhcG/+Gi4znPTU6iDu4K+CPi+0othZBDZplht3cyYieIV95sJuyAe6M9BhRkRwfC
bePV4Lvu59e213xIN3pHAH60+COF4W0YlL5nlk4frW83HEAm6zE1Bph7jefdQrmls9Yq3822D7gQ
ndw6ExE9ZRGPfvrRTzHggPeprw+Bx6bUdQhnx0ZJ3A7v5qZp7OxmdmpvZ9dawwsggZwrbnQbk6Yv
bxyMtWvTHM0Q7Ji5GslRokjq2is1Ru1dxynhynZau1jTZVG9UMQj3oVV9Fc5A7CwK7Gjqn3JW6FR
Rc9V6oD6nz3ymTZzAX8Dhy0BaiIEQV/f6q4sv50wa1sJhSe0FXv2Zpw1akvR2wNrO2OXBD+3jPqj
mw1DhSW8zd/swYvzDfZYa1rFdsz8BdfTTO04o2OmvIknv8FPKag+zlMBBALx6iXtaZBgC8fXlXzT
7EycNd3OL7NOIcEUObssA5u8sRjyUODdJ9Z1n0p3WMECNs9RXtkHtlj1K7SAYTuMGjXeg873hW48
19wsWfVqEUzlZ6biwwQ2psQyaHYeLcTXftsbp57HGXdRT6o2RlsDBZDq9BoWzKS5QDwz/0ajzEsP
MzykMggcAaOK5kgQXCOdL33NXllMwJI1AgT6jla35UUm+nDD8Hu+s10jvZ8KoVuh2xsW4kRhatux
7y9xIFmsHd+5poALD0PNLXZKTdIZYYBtXA2zUqI4TmkznlKGLQKb3jvYxvaNxGdDZGDRgqOHm11t
MB2z25RZHWxmYxnsVUdE9eBnrkeFCsyc01Dqi03GvBhNLL0LMxsvy8SJICf2A8lzJFt3QLId8PlZ
92RmJH/IUtqlvRtZ9O+4a6G161wD0SaoC/coso6VwMZ82e4h3AAIn2SURCytNvsvOgr8+2nC2lG3
ntZzfc3ulY9zZaJayWp2fk1z7XWXzPmECdgrb7LKnx475DWcztJ7bRFPdrUbd8MKNIH2bhtQ3n1M
FtWu7btJNcqVurVKjIUlo/Xw2qUEpG/NNE7Ko9+kwZlBQ/MjqHQbW7Ee6wfQEbAUK8RDXPQULYTT
iLA5XLn+bNbuz032Pxa3vxvmc4Qinvnvh/mHWv46yf/5gt+OdIH+xXA8zm4M8T3G5r9N8QP3C1kl
l/MUcQbYt3860NnWFzVnRy0iRcjxUIU/fzvQ2Uz1/4e989qOW8my7RehBkzA9WP6TJqkE0XyBYOi
RNgAAgj4r78TrLp9j6hzpa7u1345ZSUgYQI79l5rLlCeNM89CHPLHvHf2dBhGv95rA/5GQ+g42GM
CglJcpwlYeovY/1Jtm1f+mlwMmuJEwCC42bI7fxudNz8uyz7+UjjRviMihCN8FWL8mvHkc0zRR6e
oMjXxg2AbhoviZr6GwHf/jFHpC8uaqLJ35I2zeIjWLw6Wkdl5xjrGj7ProM1sI3Gwn+c3Ha47Rgo
a8xKsohOSRYU3/t+ci/7ugseExqwfC8ADEgamEAFCDngPWmd4ZiEIj32bl9sMZ3X3cojioqxmXS8
70zZEMuY/jEuivka6kj/tU1rcZdHRjejllXROzwReY6ND1AbQ5gJ4v3zDLrnVURx/3WkFw5nQyfv
TFhB/IWxy6i4Gf0bxFkUeePk6JvMjcer2YcttwoZnb2DlzFuCX+mFef3Mr7uDRt2llA+PT0dIHIi
qlVc2kmWQ1/LZnC+49Alr7OKywOoFr1lJJM8W5PDLMoJZLDXPm5QlHhecT9ZSXLu3O7oVgBtD8AA
4z1t8ABGnOj3JtouZzNL6d3LJJ6ZHcN89THwJPZIXWl38yrJSyve4IcPv0+WOao1talvrpOi7y7I
KyBnL8rrUxflS/FMLDBQGNaPoh7Di4a2FKDIyStpqakA1GEVIr4A2HfX+7I+xFNSHXLD1N8SIwpa
GJKyqNYCesV9XQztyfKDjwBwLk5YMB1Dh1+cLT/yMfDEc3ambq7o0Lp+/1QAI1h5nWiDC1p4iL+S
eRrHVRTTWGAXBr4ppp+8LXTZnEtAhWuobDXTG4BKCP/HhD1EqjHwZBJmAK63+CZo1bvmb+kOZjvX
2GoYB7/D7Cv4ug0zKqiUDdxb2TiecYioph+jbsyOvQOsmaSEzDkqTCavCoHojTc0/aZSpbsLqVVR
KTu1s7MqtI6rMbWG80z2ZfZYm8yG+9vZCFL66RaSlXbvW316N0x+ciPBrVrFd+6uPQiUjk3KtUX2
mRj60pybqUJp4PkyAgpThxtpgT61RNs/D+7gHYPJsr/EAcdgsLIhk+1eaHxZQ+lYhKRYVl8eotJa
5n6410re0HVPN+k0tSLfaZlLXu+Filc1axXn0O5Kq8EEJaqtNpVc160VkSSV451ir8FEJlxEhg6c
6dy6YA9kXYGIYMJfiTs6s4cChtTlrGBrEihNJo5ZTgdvrLnuHWh0SZ06RZsyaHgCIV+b4PnwD260
7hy25AjaSJhoTzY2iW3K9/+I12u47Bw0PEMt833tdl27quRcX3i6hnqYdfKO3F3BbqHy3L2Xle2d
EerbOeHFzNlP0wP+sqBcvSLIvwdNJTaZB0+xIsHnwehAVRQDeEDsHQlQKNe6b9DeIXCVlNChFqC1
vYxme26T/TnEAeYRBoZ9l984onwMBXRHtiS4yCr8Am1853llwuQdJHTESGudpSZchZGZ0oFNlVwv
Lk2udjU8MKlJNiYGDKJ+xLy1C6/fB3Zm3+ExAzZWzFSVonGPPu6brUcW8FJf6u7KpX+1rcdsvJyk
O3/F7yaefAnFMMnJ6BlVkpz8rvUffN/tLtTgFSOLlGZN8SvWjhUSeOPNxNtDEyaP5/PC5Voxxsxu
6F0VP/JYBYdqFuLQGSFzAItsyW2s43EX2XO3buGWrAftxoCA8/padug7/EYGF3ljv5pEuiBToZE/
RnJesXVvtwiTEQE4XJTboUjybTTTcVl7qEUhDTpYmaBMhOFbmk58RAKHvAxuQjuuEyRclyCT9DnT
wfC9BzKOMSOf94u1ZGsia95kwoc8pgP5RIpQcJO0SHzXMbf/iUCMne12xrWbj+XZQni8mYAqP9ih
XbzrSbTPvhWLex9U2G1dJzElZG3uCiW6q35ug2NmCnCsRW6wJQ3sgkU3Sbv7lKDfU5Bo59XRPNKO
Uw+XkOjLK/x0mia8a501OWDrkQ0Vb9Uw3bPP8QLiPK30Gg1be4kLsYdrV0QHM3GzdZ/pnC5gwJJZ
xGcr1NkhRQl0Y5Bdh48PhQd7YyfeMPW3bQLIkpl8RgX2Jc/kdWoX0ZeEwElCyrG5vuCvA/c3G316
adOlOTDExTwzW+M3SfbjenbU/OD0jr3GBwLwqijSllq/1l/qeLAv5yQaLmktMH4j4SvjeauTO2Sf
1j0mHhttWKZQytUt6Q1sX7/CntRM373xJtEVewYWpvrAF318TfK6eEDw5UND9qxxO0CsWps2rTiG
3Nglm/a27RjbnePGsdr2yawhMNpEXAxWbj5NyPpKuqF+k34Vrr3IVdrK6/gS5WaQnecqwTlZQsLe
dpZXbyanH9EfkTf5PWjxmUQ5xG1moSzB0GYWj/GCjiRcr9sPJvTscaz3CLShV8ZsfLmVxaYry+LW
QWe+wQF56mJDbWqvSf+3Pv4viV2xYgvqxv9/fXwFpfv1Len0j7bVf519/OtP/qtQ9sJ/hHToLRqf
/8RcUPb+q1j2Pypix3UZPniLSQSmxr+mH8L+BzwLAkz4Y1j9iTT7f8Wy9Q9YLQD/lgDlD6rGv1Ms
LwrXvzhB+Kstf3GVMHvhYOYHGuAvpXLoTJ6RK0MdgrR4T6o43BskDCyNiuEP7Je/O9IiBnZMBL6I
N/C9/LUoL/jMiXm0OJLN9lSaZK1T9jJCTbp/PrJv43/EP6q/m5v8zW/iGCGAGd8WsNF+PhLtN3Jm
aCMfsLsSEdCZZ93TW/eIKf7LDf+vHYhAIxvLDoczOdbPB+r9wgqrZlaHSefveZG/swS+Z/zrf+cw
biAsnzv+yz1qSV/TCaGPILQR9OFQReCZeEi2xvS/cel4VsGnsBvzA+szqShWEIgqgHqHPpJgS03E
PWgPgsuGsObf/ygme58fvMDDmWRzn5YR46drx2YiWNzr6pAsClhU+nf4HR5x9D2qHvjc7w+2zMk+
PeUYIzzPAw/jgbBZTuYvT7kBs8vxQQIfQuinG18jQs0CnJCVkb6aATyCVDRLRjj8ld8f+G8eekwu
jovHEdU6IX4/HxgyH1VaUqoDlAiEck3tUFsY+aOR8e9+f6jlgv3yG10fMyvydIrWTxCPucu6KQU5
djA6pICyU9AsbTO6//1R/vYH/eUoLFl/vZLwy0RvdAVHCUf3ggHNYy+H8vSBrvmfHenTpRtymVR9
yZFIbpw2aLxekXkX6z+/Xoud4OcrtwBHFkyR5/t0KD4/9GpMKyMQXX5IpBSnrtfyvUKaxGChHTQx
K5BWEaojSSHgObPa62WCssSXqjNKYButrnyVY1WecCkHm4mEjpVOFX63Au3uhUB2fwldpUHoqEPc
4jWwkraL3EMcYV93Rh4MQhkWqKowxSsoGAArIf/YA4nwb6clnnEFJ694NNM0e0k1m9GyxOG3Hual
sP/DRTd/uRgByWlBwFvi48aw/U+vCrsslzQLDEOqt6uNMnvQIbAPxpt5YXKEkYl4MmwshoyuezAJ
BWHP5oRbp0Yi3Ncu2uWh8lGUjHG3bqpyeEMmjAoqA64C9XZxUOTvE02lYzxb/ZXyNbRvNSOttkPY
zpVa0u0TJOdmPtjrznPcgz/W8nZqQvtr7tvVEUtg9IK9bNoMcnRBcYBXqqYy3A+U22R7j16MEY/e
8iovx2CDzFcc2xacJM6MctvafnnfGpk4meE8vMHdDPdW63HunsVRMlFdDIHGy4ddA5I+qjpG//mi
3dacj2GH4lWSBL7IiNSuCmN1jm30oHAGUHb3GPMZbnVFOK5qpG97L2rUrjZ5fDIaPwD4lbEmlU0i
7WQRl5nfronjsJkpstAmMQJ0tnegdgiF3LVA9Vo2uxaBH5K9StbM1YWFZH8TyDrdB6E0aGCZ9lfS
lNyLMbaylzioikdvyDEhakc91560v6JQwuzhIwh9VlJ0M+fUo+NOfBUurgYCGFejJxDIE/5XPOoh
IJHG0PLWMNL2JeLSXCRZrc5el72bFve0yzz7qwzS91EP0T0K6OoImo6z1xovQWFjTGgKEzuDG9II
v8G1Od6BvBdHvm4tvmaZ7vuY94eSCG5OgQL2lMbkg60Ele117KjwnBGA+84Yybq2qoyL2BUuOAlj
CALcDCwBhY7FCZguZgqPS5YzAfgaYVVfzyKZ1rJW8UMw2/yk2E/zF+jjlBuEwG8iN8nY+bf0x9fV
vMAn0tI21RV8BxUCNoh6iJTKCLe21aM5BwOBnt4zy+aSmJH5a0CWzQNiZPnO/Kw68RunbdnyFTFN
ALXkzISPFa3RB4fOdbZ2G9NFMCVceiGI7/tq140yvCQsxVnhX+QWYPbO2V/bYCxW5BwY9M9Q8esa
y6QS5ozdQfC5h5Yc7FtHIep3i0Elj8Syx/0elF72iorf2IUl7xGzAyihaYg3FePDeDc0Yf80N3O+
d1XXFrvBaOyUAD7HnbdzhkJ8xUxwoLEw5ta3OVT6uz3zbgmoqdYGyar+0vuteo4z4V74U8H3ZKw4
2aYD1uPRqEflMaQGrBHuhJvE+UtN5PfpwzrSjIAe8yZ7ZzYbXjKQdE6cCMCBGGuFAYVj2CTA6K9j
1BHsZooQ2j13qEOnzD8Wq2xAkriL7/I+65su3yRqTH4Q/uQeytwjMsJLkFIKq3tSekJ9IysJsZ0U
7u08BOWJQcy7jhaxqdFCmMD8CqXjR9s1Pm5a9Oi1fWir/luXTCnQc+K6ukh5F5QF/u2HdcYqOS3C
E/urnqyXbZzzngumSyj6/fwr++X5wgxR481o5uN5VO0aUzFb7hww/wozLA81qyK7y0LR1wWFfHYo
sHe1wVufd8hjejq1K0dDPZkbVjc5tFhIlhpECX63LbPXFPX9ORgy97UY9cIRaa1rAr9AbKGKOY0d
T1TOgvpC5H2xNgtoFH3Jz8cPymskgzo8t2U3vGmjgXMfa9acROTBreXhw4DO+eq6LJRNw/oBZGfh
QOEbtuHYbMAalfhKnS64hc3UXFpDx0r2UXV2YVPvC1MSejLh75Wkym28gUM3VdUcPr5KtmUNb4lb
0l3ESh6Dv+UJxiDepMXZUUgNk8EJuAmwpPQSrJpW4FKQ0/IwDXWCKERaAnQMVyeFH4wQFu3Qx6o7
JOlzmwfWD3NgteqXZ8Q1Z+s6Rwp6nbmAgHooMqxxVFUrw2jd6yx2d1pkcEqqBiEGHbg9037cELNX
fUlHrtDsR+VmNH3CVg09rDvuMONss/lwcpUPROBE6wAs6imaO3mrO9YeI2b1GEJe+ryXXHNmdTuH
8TTMFpxOTmSb30iwbi96gqvXedWdA5IODnhcMekkVbiXUGiv2iY9O6nTP4F00udpTNqrKJu/pqYz
fA3yKdgEtEv3Yrbcw0xu0bYEwXQm7SO6KfJnvwbAkjrJexVHYCfa9Avv82PTm/EBTaaxJf6mXmO+
UsBkNakU1RTvWdy/0abEgeLz0SO9QhyNNCke65KVtylZcUwZWA8pSVPVeuaWqn8usp4A74XUzAID
5mCk9Wg08t1GwAtZtTtI2xXNvkzClW0lCvewDjMmDkXBYpax4a15RLJQri3o+ccS30UI/shnlJE3
ONinvoYfUCgnlcCn65ag4YgW6UpJ+4uWtjwNtSNPyENMta6Crj4xGO82nSUnu9hE5NT43sUEKVcy
yTGLhvVP+gNhp4iAho2ZZ4mxF6TfJCemvzRaVraM+uAk+q4qV8gcoHVDmwmbzsOh1Pj01bIkWAV9
Ln8ogB8rK42BngW+staAwxpNdePSuNQj6/qEYxCUbtu07U3p+cyIM0GOwBrGT7ZtVdKIzQwOrwe+
bOmXIDdzBPRjcT9kDtBZRbg7FcIUCfBF/tSfyiLLN8TyfRNBR744JaYxoZ7Dr5HAwOX9YuHob9Hz
GFeWUxrZpvWZzRMDMO15T21nVWWaziXz7wN65ZYEh+gVo3i+9QccJLZZYTr1a+uJ3uN4zSS7ghIV
E/aDKRtDXVg48zWva/wWF77VQaHDulT4Y0iZbRhHespmsPNjyfomPJZvEVOdsHNEBDmIsIARzA8+
5N0A8C3A8Lf/fTVqLTX+T3savHz0QUzigh17QSr+vNvQ84zGXZvFoeYDuvHsAVVK3KGfIl2IVW5x
oE2Ogc7fnqkr8rCpLnjh3YsWqG66ssI/bVp/5tfSIVnOh26Jhb1s2fh/3rTimOAd4HwaaT0y1rlo
8sXb5qevZdHdkTxv7X5/BX7ZJbM1AQTCkRin0vP5JADVondlPKji0NcUYWWEacoq+RyXZVJdEEtV
HX9/POuX8n85oO+CBlmmqGChf77iZUOBI8iZYUGpsYmySqB812WvNhnbHGKDSAfS7Hw8NxhuPj47
Q4WWk3wr3NGJVRiMGwr39cPTN2q+6384v+X4n54I5EtQhE1vGRx8ZhYjSo+QgOv80HoZNSYEkFWL
/Wc9OOKpTn3jYFAqwdBL7J1LVNsaWcLp96fwyz4b4bEX2C4XymbG/FmT29Lv9VRqpQe8KeneRep5
ocTwp0f/l44FR6FRAebaX+JjP+9Ju7TrI49wvAOzVmflxbyspQKrUtshtbVHluxqIuHrOskp9H7/
A+1frzGfZVRGAdBeJDKft4Cg5AR8kyE5IFchtqtgvnppRFH4IjvKQV0N7nQOSaZ6hMbxmIdT/W4o
d9i2U89wpa3Q4y9rDHqQuugCYqlaRQmFwutAzRleZlWpv+MWjdqjEWk2ax9n/796jj/oOWzaxL/V
c1y9NlPxWn7/uVX98Yf+1ar2XaBFSwuECt5El2qyGv3fVnWI5N6kjeW69J1R8v9np9oJ/0HuRLA0
fjwXh5bp/GenGp7R0sS2EHSAkSGN3fl3OtWfl0KWXvLQ0MLTASXU/PPaC4eBFSjJ54MfW+68inpR
4kGPpy8SseI6jl33D727zy86B/QdH8yuzZkH4nOkMgE8CcpibzpgdG9uTaPv1x42sz984z5pVbiq
yxcFqQoNAvGr+6B1tUnbJBkPU8uunpqmvs2rBswa4qwtEebFytLNsBF1ZtzpwR+//P5lhx31aUVl
HfNMONwMG2zO5nOLsuumACG93x6QihWEh5HcviM+yzz0hKozJUyaExPbRhMc6JOdqyInQteiUgNo
mem49xW+DkyTUTBdoW6juRVbJMgGhJgC9cn5/5JASHngFAaNrZGkPGRykZ4Y7gfT9M5cLsffE+Sb
eQzmA/nrpEbhLjtJ5nhP7OOmPT0D9vIqtsDjLKobEqBtfz6Y9Wg9MGlQ182QWw/2CCUASl10GhDx
vAZSpmz/qn7CcsQvopPYPxYdQm1NOCDbUjYRTZQGVHgk41wm9LVeknRSzxSs/MFhpGun69EmO8iL
7kI0Ie2m18qsjlwqensxhllQvaicnD1zRn6m6WsbHX1qP0wVdbw/VsnZrWfcvyJkul3EFORUwM1t
RQAVRFAfEwbAJAyb9PevZmcEK2vKYeMAOjrlnV3fatlGp7nzx71XW2BU25nTcdr+MTNl/1hns3fP
3bG3s2aXVdrsOjrECm9TNfA+IM9Yp3A2viRtVD0jh+fO1Ko0D94Q8g4NTXRy2jK89LAOHJgkT+8D
LeMvZsMfQfygv3pMpi+jkf1CHbfWQ1fM+mvWDuXlWPE9kDLgioRZLbKVkAPdNq+bMT0WBcBExb6U
QFN7W9WorpTHLoHMSIgWdtW8iYj/GOd8eZh42wSbkVCkIWF1NVJbXmfGAtPeS7viSMSvup58NSAA
zIoE62fZlChCdXFUJGmssOblAKyMcW8AG7hjh5zvvCCprwUVDuLIuP+Rm4gOybbId7LAkxn1VvXC
/q9/jEL8rGQW8Vc5ybRXuCtW1sgvDon9vI7y5WU3avdMSG2/FkCGtp7IwlUbJnLd5zmPYg+l64eV
p9PChxXnWHAnoj4kc4oQqI00EGRuCtVxXREmvPr4LjHXRhkV/GikJTyYiAg/M6rfqDTmq3JIpi/2
QBVL2FWOZ6HOd1hoWkhTtJQQk9M1iYt5ZxlcWx1zHzO68NuPR7SASfaDmJh8N+cTNKh65k4Ir5r2
DJKnd6Sc6rmI/ehU6Px5MHR3SuhZn+Pg3cQXSRidQT9mpSPs5ol2X0ybUF/MLN1jbPNsrmyDhuLH
TkKI4kWA1fyBeE5dq8zloRyhAIwJN8ojt2kX1YKuuHTEOWwH99zRvn4oU62eO8hyL0YreFr9nMxn
O6peHNj4UGYM934MpgA/cBaQ3FEO1Wsc+FhFU2eC2daE+ebjxwWUl0ddaeOONKyy3Yyoba6GYIKb
rQ0kyFULQriPuT4Wqp/TWGRy7Q1mSr8HteJ6hOCxd8e0eVPoBLhNEq3CesIZ8WSlOXWJOfnOFlFh
fd16dhzY7MdDK/eee7rY7VvadOI5tUqZE8XnzKU4YHA0yq1jmkN3BfU1cjG4O524c/IJpL8Ypy9W
MC1A/w4tngUgZFOTfLvjOXRR7zMaAwsztixNXXndVQjQCRsNT8LIb1pToyszizvD7QhhV3KHGNu9
nRuXtdMfnWt4HfeRG11LMqs2WMXjA13o5Cjt/IsGRL9F3dxtOzF9SwNJ6k7ffc8TWx6NMobqIJJj
MrPLLa1OXVbIqbeFS56OjuL2OwFR9TZONVlLdQTno7FO45yHG2tq/HVBWsgmVlSdAufslRGqfiIe
LDp5WXCiyQVktsD9uVJhVB+FbeIyMUaSf8zYJRkIj/hKFsV7rNCprIj88PedBs5BQMPdhFpzC8Ms
vMiSWAHNzYadl/DC1hnma5ypdArDID7OEzeS7qx5NEujhzuEg1mBzNlWA4khahEJ9SXE5sT01do2
pHkxuGl46GLr3lmAY57w9SUdPqfY2lz7N62GAVp4HZJwhyxrUVzQHj7YKvWJFINEUEXNZUcrBeyH
2R3jIbRgzoYe0sFoEXFE+s2phm4fw0+hoVunMF8SPnNIFNttVnr1HUMna2W1uSYhsYMvleQGLq9g
fAlAEoGOzceLEiIe3PE8fya0qvLX3uhNe6K9AD75ngrAGgYJdEXhUCE69S3VWQAtCbHBUbG+mpuJ
RQR+da5svYJfWF2BjFYXA6RcrHemfbRHpTdOkvBW6S1Bh/WqJMp6NbWWe1JeM36ZBwdFeSZJ99Tl
YSg2Tm9UJ2xi8yvJy+7RnuT8QEhRFa8tHR7G2Q2P5AFPNySez5s+oj+T4/BZe3YhedyBThSIEbda
OOLW14LxDF3lDjfWAH8eLE5tEExshMTHDy44EZDl2ZPvsWEnpGjAJLbwpAk/3OHtqhBlydvCMviW
pybp06kzMiro+01sxOFjEcTWHnb84tWvkmPQj0jeh0hcVaSJpytAR3eyHYNrq56nE+LQnkggN0wE
/odG/iCn8DqJZv8yHFvbA+NKoN2qgDK/kSLJrxR8vaNKJLjAFNTqRYGU9pkYbxL+fBdeEpYz7BrJ
FIOJz6zM/KGklMVG+KU3bszM7I8zZp+1kkaz76zCfR6KDtbBTKeY4PtYv0kn88wri00+gSEWUlb3
OexN8zAkuU5XGGE03SD24zs/cftvVWYR6lsMS12g6ttxbAus2X1ZbQOGKhfGWCxY3snPUBDZMjk2
Tt9cMu+uxJqWPFE+Q+WmhxHrmEbaV7nnyY7SA7AW9c1WjHzWxI7ky70xiRSkRMoyh+9QYc2HzNW4
y+zIZXFW7feA1G2F4WsZ9Zi55oOjWIXfywIkpiKE5E7l/vIO5JQJfmSqaBO7DL8+5oDQ+dzznKbG
nVEpxc+lm7nr8A0Em9gM3LWkyEvwnY7q26i6WW0TIomvLez6q6mjKvxn8UWoKM1wa9LfVeZnNM0R
21Eny6iAkTtBL6AM9e5HvA6aOVxdEyWHw2hDU6A4Or5XXsL9nA+km9FlrgYW4yajKyeVjYk8cTUf
91BWxl0Zh91jajvxOZZUGqXrqWu4A8tZhPWTgyErXUV1vSzKs5zeW8BEjGCAcBzDurZuWAbL747y
qn5jxMQHw3RgqUR8Gq0kQs3NpNW0T5B3Piapyb2zaiMoiYBqpn0MjujC7DN+fwdRjbjfaV9RbD0r
zaBAT0v5S3Tqs9+OxdEGq0YXVVgPgRyn92BS4KLnqCJCNg3pZQ40CKcFTc101SmOOc6N299vIqy/
20NYno/W3qcbzAr0c9cIM0hexbHRHmLDrk9RyGJIOeyX6zqrm9tiqWjwtjGM5ca86Ik5RwnfBzxl
6/5pQwMK9+cO0bKfWc4EW4LF6YTLPvIvWo+uchBBZHV7EBBMkrVHzuTZ9xD/xmDHTpOgIExCrmwb
k6vhx5VEG+46h7mtXuKo5MEk5PCknX6CuafqJ9hX4tyn9vhloOLe/eHCsTn+qZ21nGyAFsrx8J8z
c/90soEf5H5vOPpgpAQh97r07icQUpBJM5x2HU8dnyIeMAvu+0PeMrcx+U6dmGxXrxDGllBwiqDf
n9Qv/Z+QbRtiJoQkYILFLxvfmEhYG9qnPkiJGnwdhk600XThUVka/b4hMX7D0jxvJ3SkeLc6KqgM
fcveT5bXVPT5XTaIpWfvzQeEDtV3rEyEGIGeJVa7npExNUuMcwv59Pdn7v7Ng+g7dkDzgk31ooP5
1C9FOOuogiCLA6JtevV+qrJtLcNpV01oAVRaDpswcfz33p76A3HsZEhY9muQKWhosbNNybnfGkSz
bDolq6u+scVzT+bfFaD3/MI0JTEhAkzklYqhll80SRIcI+gkG0ai8y4deaGJYM4OcZi6Z5PByBYD
FPVqweSXAnLelaMzXYiEar6pIQKit+sebdEZd33cePeG60/vEqKHu7JLAenC0ayxnvCoe4eqIHCE
BQwsKzU7m2X2JaQWG6sZWlOJql2yEn/U6mM517dlQVgILXAGAAKI01Mo4YQLLOVEiuZqa4+Rus4d
K7jMupoa1KLlAHOmf4xng5gUOpPFC7E+uXcidNvHfBYNMRcpTWM+Sbodt26cJ+a6U05UGAiKcXqS
TwwSWIsNP6i0H6tIABquHZUffW8u4iMmwnSDiJr/IqKgjzYmBhJvHYEDC+BUUXFfhKiXv/uFg5VD
DNT0jZnAg8aVzy+OyxD7LoswqoGRUh6NhMmwhCKf7bR5YPfNEhsI/dXM2Gra5DSutWvgC5ChAl3U
sHELEqG+TVmHRCEFGcbYn/cpH3gi4UpCWy697rFNixe/WfgraBWfg6EAM9JMac+mkmsX5jh3T/PM
xeejY9w1me0cLT4coCLRaEQ5WMo11uDi2LpB9Qr2v3oVmCOo98EArnht853TBs0NO1EodjVUZYYn
oCGLkrgfyV4GJ55zNEdWo3ZpPzBhW+DRLaZHMRdESE/F0AHojyWMTyiMWekv7eHUv5VO0z2aVmdv
7dKuXl0i0/emYIelLHbPmwZyJFuMytI4Bmko1XWhrlsMpbzBgtWkjcpgQyAjO6NIiNZfV+7MO6Ih
ojEysvgfW3Ou36py5KrIuVhpdodAHMV8KBO+ibWq6coxgMMBFC6f0CW4cudOqKkLaddPOEUCBsq0
WfC7Qo+0VHNKJ7+89ECm7Rs+oPvStF3GfWX/CLSQ7f1Afz1YOkA42dS1JM3k4EOg+hIQtvEe8JbO
2zSY1TO+hJt+9NU3kk3ZbpNbe8ZUgZN+SLy1Bfd1XYKauv0461GENLGwsfBgVMVyD4hgO1rLqzou
67uZ58NG0Sx5ceux242NBCmdmQM6gT6lM7JsXtPRZAOfjKK+RRzCnanAqH3/+BarMmaCTq9nwscL
pm8peunrOB6XamlKVLC+LubYm67IrERWuTyG9kJv4PGuzcPYGdOViOl4OHqqbz86PhhhyHsbkBt4
Fp2TGj7AsSiZPwBAQGMWeMFlF2EG/WgPGKjAv7WiZmdLw5FLvzTy5jSYdrmiITQkyTusk+lq5nUr
1+MUU4wMI72wIKZ7Zaoxv6uVGBlAMlhgn0JJ1iHnuqm7nuZcCViKMCNQBePML8I0YdPEmXkFKxgK
D3bkITWKc9Ndq86otrhTaWfQuBu2peSNiUfpnu3cc+8peEySq71ef22zho7gLPL6iRhvGmWY5+q3
OKPjos12+lIavOaR3RRHY2muYPxjWWNHH50+OjVGwPc8oNRo1uUMe55MYpo9NVzqrWNx+I/+zcdH
cszp3ZYVQFfDNH6Y5keKhb/ENhWSYgnQEoaij0czpXWpBK2hsrKiO7Qg5aWqbBjTDAgvg1bXT5VF
D83SMT21bqmVB6xZ516w01rHZsviboB/rYqwemEQgtbCrEOYWayz1ZBwCRPgCG9m6XBD8hyVA1R3
WjmkpxzgTIQIBeVN3SzLMAhIfVHogo5kmPrUvHnDH+cjOl2kuAQekqXrTV2yfAXYoL1YAY+EmDti
Suqoek2sKD77HXAXq1men1ywAWAlwijBz4mW7tdHeRuEdEhjEIR3EkzGbiYTFialZT98fBuslhZw
F8TJ2WfJp+9EExWNgzj7sQEaIBzC4LIOKUPqKbcfhmbq16EU9M8qKmHBdnideJn1oDz8kGnHjUTU
XhynwgR65XQw/m2KWLncg4Ty8FnrAdEcYjeK88FiNRNx/zgNlMkqpz9nVoX9YEgwVRHr2FOlA1it
HiZL+hfe+qMl2Lc0LQNbRae4TAAHj5SfmtVEYdjRcHPh5BOmNFKctGx2PoxArePQBa0KXorJ7KsX
fN80qAd6xuSlsVVoKZwdD+mSTXMZAvLy8Hwss+PC/qBzxCi4EvFXdvUIKCZbLvsJPdKFakDhNjRt
vkAcmA8GRpVp3UPyOPsmy1vS8x7locNXy+sVezyHZ80wo7txoF+Gf0emRxJy6hMzYJqIy1LpMJfc
NrmTn+fAxuoD5Iyul7GIFPCErmCo052eG7rTZetPVz4zvgen9rsfPtjHPYjYYgVakxc3DdmEqKJS
39BDU3LUYD2PWclLlirS5hBKvvS9y1WbfcM5oubiVelzrkGLvm9T9kP9RFWSgU0cJ4JKCrMKqVs6
N70eDJNFFlFP/1hVERUkYT2bvuOG/x/2zrQ3biRL17+IBQZ3AoML3NwXKa3UZslfCHnjvgTXIH/9
fZh23bHkGnm6P3cP0OOqtsRMMhhxznveZfTS6To1gNQv/3h5Mcc84YjRRFd/sQfO1IpDZV9MUE6V
oY2bPCJvhXw6XuiYqjIknBgfC5uVjQp1IvjXjqfrypnoyAbcuRVU/M6aSmeN3InvNwPFblN9sgw6
02GuAkYlaclIuO62AAl842HvZsmw6zzrearDaDXNk5gWQGXd2S4Xg8vjHdoAp8ZLufqfUeUfRpUE
3dFA/s/Kmv9bpxhLvDS/Tip//MzPQaXnozLHIJ2GycK569dBpW/9hfrcxzGMqhc/Bp+p3t+OYs4s
QEccOqvCzR+y9b8dxUxyagV/m67BnWNR/qV8ldmG/lVbJwS/jR7EdoXAq4nB3useVMbSsCqjs/Z2
5nnLztb6U13A85uCSB2yUELu0igaiA0bxq922bhXOB9ihokiY7jF6lpfdND2XjL4vdepbfmnqQjM
eydJKL+dysEttLHcEzrn5nbEae8ev65sm1Kh7PPQEZ/KKvDWGdAIlHSHuXwjP/fEciD0I1lqEScD
wWENx8IXvYJ2GrNxQkFWqXFXN3F6INq9OAaumW0xzlqYqi2usbuIIQsFpIEnsKpE3wz7IgbuWuaa
YwLzhu4BXyfcJIJMfSix1d5WmedfjWAeEPMcZZyV1vkn+LgAXmOsX49g+6R9wbPfAM5nW0TB4ZPw
Y+xCAcCFcrrrgJZ30qFACScgKkVaWFTpeCVi6kuyIKawztJDHmwsYZS1N0iQrYVIgPBNC48lrDvi
bmtnevUVHZ/cmDXmMjKuCXDpyvSBsZUjFyqzEkY/Ktn5TduuBmvIQdNHge7Y6D6WAF0f2i4azi30
3y/+OIxPRd2ZZwA/NJRjgjGlmaiz7XBzdAN+rQzQrerKwcPM7BSszNDdVH3Wo5VO+Rohqm8rLSDz
FIMBYGt1XzXfXMS1PS5NvzoaRbi3AvzTuzhjlAYAuGrs4DpPK6B7T9tnqZuuiJWfPsLPkFspe/t7
6GPS1CRtfGyx2d0SsRDsQf/yGzG5EykpWpIecCALNBJIE0S11pg8hmPswyV0QD5ipzrAfx3uKrbz
eyyP4+tJB5RE98BZ0tVmDIHcamgS9ezOKq1qmzNGxn6fhNGdrTJQ0DQzzTPAfHwdhta0GV0XUzat
8tzbIqbmZPoG8BMDqFwxPNdvYOO6hxK7/ABTUiv7MgurT4HjkOCoOvPotFW2zSsnfu48N36SVSQI
Z6vsc44RzU5FozoxiTePBra6O3I/ww9YBDf3mDP7S5VTcORaBwE1AMr3C9s7GbIynklrda7RAaT7
WCAoSZLMyhc57MzNYEX2h6wajkY0WCxHlDOa3q67KGxfog48ejHCkF5TS7gv0hy+0RTk+3Cseuyw
cxsTiMCCH0kbSSdjPJpW+gUz4yrE88Qynl2vuC+ZFT02M9I36YV+LiNE1guFRPgAd4ncVh8K1inq
0acsBwIWXpqgTkClkKIuLNNEXRx40bbo+SEsELIHL0bEDAMWF2nYikc63Xw9ULvsIck7K8/K8jvX
bNrPCAj7ekG24D18nH1oDM6hHMh0LDwHkqebo5uGeHg2hchu7SDbOSOeBk4wFXsrhdvaVDD6OzbL
5xZbBHTcebAZMchGOoVLa1Co5LZqdOvbxFG6NOFbLif8YYg4s9MnV9fUg1tUuKoaebnkgeKJUEcp
7tWOqG60Wm2GzJFHWfdeAri0sXE22AaAmNeQTLKtzM49edhPWgBlP3VMcU700NwVwtNx+B30HtP5
vv5itiOfxNJXg67cbSkGte4z0UGCdU3vicpHVouKIh+HCncEC53G8MMEnLLFvwq/0XG03WXdK4eJ
o4YvWRiM666YGnTHZQda7fv9QziNTLez1K+Yx4aSba6JEdZXtX4MkRFfYwurr4XQnhIjrfGQD0nV
iTMfOwFHUrBDrl1mWvwRE1+CV/VGX5NPJBdGkpafM2b++K9G/tnOsXdEfE3PNYGgnuPZXcsFRbCx
TX5xEqb/CZFhN3rj5C3DBFM/9R7W1R46dXyYvcxZ5zi9PcJG1k8IIKKPtWfFZBn2KB9aZ8eJOC1H
vONOqCZogPohuWogYSzbUWOM31n1TYvh1TU9rnzUgjg7XboRcIKQEPUyXE0GvbENkPMxHXJj57R8
yzrwoHOrxPg2uWF3Pdh+9WKZcj5cusl6ivIsfmiZ02UL3Ix9WNJ+uMXTK13DSCbXQwTRjRAw5Qef
aKg+lApjRG59QXO0GseWZkgZ3hEUAG8AlUGkMN1kYKER7ORrlMM8WZQsI+NWYkpVu0/9qXrIumAb
CwA/DF2mmxRHpDVSQixwR5CLZNlphQXKpDYO5d9J9KGBkSHKhQGOwmowULv3guM25hU/NoFBYrXw
VLlIZe2DMDjxKieO+Ylg2GDHzhRhZEUCi+HYNyjvtC8VBKhD1XraJg/d5oOIi2xvI6cAvQubM5Ck
9xAOXrARutTvoj4GZundQCPtT3M2uHbVp3okebSZRhwOOrZ/klIn+ndlQeE2BwF+DrnfaLSjDUzS
t4uihsew6CDj5aR5FJ0Ofx4lzNkzsZhHqpaE951NIYI/pszGZWH67Zl8hWxXwkWHoIeaAc091KJi
gf21/O6jmN0T543zuRo0vK3y9egVACtYF+xau3smuyJcsNcC+Xrd0H1OW+fZjqMXPei+u9n07JXq
thATfk8T4yFAdBCqwh3XtYzv8VSsDhieuxDrU+MxTYbiCyxL9bEO+MG+cDSWejySl4bJP98Cr3/Z
yL7dkszGzPyaUqsIIWsbYAvr2Chba+2UBFErA6+0blCddyNpip0nQse/dzFudbusRwPzrOEWg3dI
TxMKbLrtRqqebY6y6jqupFY+V2yg1F5+vxIqoCtMQUQOnpbWq2ZIjBVFXopZ6Fgcujp2n3FjlZ90
wpITArmj7MhcTtT3XYQFwRbTi4ygOVRRU9kswtZOvnqRarQHWwbKXouox14ZvWla7qUbm6tC08dt
7ZfFhhbwY0Og8KJWhLdCWIlxcrU+Ks0Ydk5cwVHABuHE31QbP3MpJ7PoENfWFVnbXrjQtdJepCGn
jMYkYUct8lBMmGJGkKQOnCDaXaTF4ZVCq7wMSZs+9RETtZqnecDkc9GCRb9YkDgPte/gt2VpxFQU
pPsU3VxumZPRAQZjMBfH+zTYpK5DJ4d7287LMFdLpRdvAS70JYz2c07owyqRGnN6K2z3XYD7d50b
8aHVQ3hGGWIVV1RwrZx2NYau/NSZqJg9ZROiLXvkSYgI1gA2hLTFWblmjlvh9IM3CFKpqllixu/t
Oh1v/jYz8q2tB/p3zDEpo9F645kDXGWKr45XON7HGbZ0my+d5crUfoCVQsWxjGWGi89/mrj/lT+C
OevR3+viPr40EeYr1Be/9nE/f+xnI4fW9i8EjKhCbYoJWiUYrD8Zp8Kw/kLuzjTnV7apRa4mlht0
cPzQT8uEv03E7L9otfCfNQUtnjWLBf7Pf73yDGje/PMr7+VXHRyeAXC8oT9b6IHh3wvrzSCJtAPZ
wZRycNPDG37JKdOd6wyzdPytZPPplxtz84O+/uvFXo8sLxfzfQj+OgFoGCHab8anoa0sgNrWOkca
DET8rIz7EdeVxzRuawe2o44ST3etF8w+692/cWk4SsgsHEwM3irjYy0VzBqEdZ58gP3Cr5E/9uOA
gtfFBOXe9JQgjUDHrhKC0ARO/f7lX5N652/OoBFzb0THjBHF28sbZsxYBwHxOcthmVGK9a1c6i2T
/0NczpdTOZjf+9c0Xk+rf16UpYLiFN9JBoavu/OC9qALK98420B49wUHKy0TANLGNXz/sWJyQyqA
ycU7MKlmGzFW+OpURE1lGvSwpeTo2VZumKgdEjs87xkHWS9IBhoCSexeF0cUfsgoiZAlKaOpBIwG
lRWm+Qd+8msxyo+vgTzApr+0OYisN1INb/BoMt3IOFP1sla6DI/drEvVxmtgxmbxWB4RmDZf3797
r/nKP6/q83rAjObCbyfW5Iq4ibJrqnLRw+3TZmmdW0Tf9QTmMn6W6ta2KnGyMeMnHQ5Z3x/40q8F
KpfrM5U0PZdWlnXz9l3pfb9IZarE2dFQFsfzCzP6nboJeylO73/VN9Pkn9fCaAUDfC74m9gEMg2m
UXonzlhNq1sNn9Z008cC7W5gms1XlVrWS68789upg4VULng1LEZX3Vwk4+9/mn/64jiasFviCYNC
7c2qNSy0N0jJ9XPXUussLTfISkJaCUnAAwv+4vtX+6eXZHZ35L3k/1wc916/JNTReqyZvXGumxa6
xsjAn3mzIqnb1ctjjuptb/ZIvqWMWeWQucQp7301p1YLbQCJQa2uOb26Be3Czy3VcRFpUxyVkZSj
jo16gOQCKWlMphLRegc/0kmhf/9LXFQy/60WujxA1+D56QK9ls+Kff0lkiyEnTD64owuX5ebyUXf
eVk3qiXi7SKBzbyBfW/kBuYecusQfBxi++jLXTXC9SQV15LZdsJWr16JQG+wYSNI7v3P+Q+7oIsA
AOWYxYe19TcfU1NG1+NzK842UHu8uNxm5qOQ0XX4szKr/7SyjbeLaY6fxuXBZ1iAhA811esbk7eh
kejp2Jyxky2PdpvbLwGGHvyXiayqm/P7aoaWGLPHATHIUJHgsAJW+ncxbK1qYRZj+9UsodwnMMu3
usZLwESKjXNeE5db1HBqONCPGPY2vYs3gDAJUdfA9glsFSfcC8sfaeWvzvBfj1G+AR/71+fNYY1u
BRYSU110S29NZSYYu67Ej+1c8lNLv8KvfZW4GmklZjYSdgbBYZhzFYlWNmwtI2evz4No42O9MKt/
gXSZDlT+Ei+7fq3nrbuBmgetKXKajnkKnYC5IHiBPAQqYxyp9WjQHiqNTCdwQ0bKiwHfSBu+OAbb
K93QeTOSZujWHAEOc4QEPqPlVcW5I0vh6GH4f2XkXnnqE5TXK6+siUCuDLzCBXPmD6Icsy8Q7BDk
UwfAwx6nCYtL1UdfsZ0eYWaMUbGKW85vzCzs3ITrllQ3Uo9KzPoin4hg2jVC0Vw4znSbrlY9duhN
Z4mB695hFh/NBFus5mc7fgmkZYc100Ws8GpgG8P7LDU8SpdF3rTpblJTC2gJHareG3KMtX3gCZw/
w44JSQWzbUbr78ahJ/TbJQupPmsDik7EwG1hL2VjpPjrQ+6tQLfyrF4q34qClZcM/iOiUo7dlDXi
jt2sbitHH9ZOhNvZxVvEFS18wry07ZeGmVW8LDx2G0pANuK+4hTAYJ0fg2qASCBAJQuPNcALU4kk
c69gWKUdJ7OIhMcsi07ZrQ4wRpLxGtKovNKU74lNOJaIizBdVt7eCmNiAlO//eLhOAA2ZET6Vo8x
/PfRlZ4gBdWbmh66lGX1PDBJfhINrBCj99SKcbzxeSRiZ2nHstm60CY3BoE4n3K/sZ/KOehMOlX0
lYWivoV0L+1iisJipXc8HqwD22JLCDYMVOH2pNjN1snk/xRKwazSNFIwyvarJXVnqew4rO41spHT
Y194TUqIZJH5+b3b0+kChkYYA7gr0qlpZxftaLmkOMzs18Dg/wtjMGwM0a1YE3hHYhXu5CsvFX71
pDGTNPm4aVIg1JZj7m2wQaX4mWx1W6YpdxrudXnUIeyY7PYaAZ7eAO7eYE8xEgoQZA9Ka3hi2Clx
KIyj2S1712dfQXNBpubIqlxEHu7eG0w0+R3Eh0IFrRuerAPVM2NCUeKGoTM5H/yB5UWWHI9+ljHU
sRWesRic2uU0OtZLYA/DIox16tU289iN8sF+UcHkPw4GI/hmYtzvdFAkNIt9yLVyoiXrCHdBjKix
+IDgxq8n4o4PR8eBktMNg8fOwYAKiUd5ZCRu3Et9njiOjPOv8BVmf2Y7CyB5wCQJV0K0/BuMIPhO
PXj3ydB1/gUiB5g+ns3NqQ1OalpWk79RRyI5dYVki8GkyrsK4aZd+S7IiWE7HOqxxo562SOp4VDf
2ByiLhTKHSHFiCb9+Vb6NYP/2XK0o+Dg0+Zdx7DZlBYhqZSdOM3b8XhDVgN/TDPHwlQ2R3sZhr04
dRNPpEc2fBzR6973YvLXxFaMt11Mu2FmCSP/wOB4bhUclHGuHkeDe4/wni/FK8mV0qgn+LRkMSTz
n/p6rMA7gNT3etrbL142e5TN5VGVcdpKP5TPSZpT/RKgOt5eCoUplcWIqixzXoxZc5M0GY9W8mGA
/ZKvlpnNnGsongDsmn7SI15ppwz0U1NnaXnFMuLZGfOnLUrJwdNgQUHWsbqFdU0RXpbSJ+EqrZ4J
9uU0h5YAYB7M3j1OM8F46UkuA4Zpaj55z8/05PMORN5LrUbadSlwurlUSaek/fqj+cG/mJuW+LOB
jI0r0BKdBmnlboWxL/jniBdNblsvgM+MmDh2+ICVoZJpgWsM5r5VLgKs/CMuXlxeIRHYidr0ihSs
VcHJ067q4exZQ/M18xueERM8ijv+0Q8FBzAcAPY2XFDNfRohEhIjU322AXPv8KRPRYMagK9THqHu
O7fx2CFB0SIUMIzd43oHs12c2nl52gUpwnqYcDIxf+I3Jz3lquUlY3ddDaEW7XKGE1RphETCTYuw
FFl7/OcK+jcLuLVS7hlCG/9R9bELIcWTBLBIHV6C4bNGsgj1d5QD0wMxwgD7sQkwI1K3Y0yawDJL
UdY5o22S+c4bVjnz5TFBgUM/v/VZK6pnmO7l0Q95qpT7cicDk6caG7BfMw5y7gM0sqNfEFGsMRC6
gcbkvNRey/uqZ3m+NmLCMiCd88bXNfJK0qdZiZZKRHMcYrYAmzmhWouaLBBqWhk2N74KjGHvlfMD
QtPG1mSUgdzltfAf0fkolF+0o816ctrZqsrrqIEM8izvRh2bFjOB32JoaA6XkLQ5mpQn7gez5iab
BikepJAkfrZg7FY9w4LlRZfMK24u35CTiBoZxQtOEiWEpUvDC9GWEDdh8oqGtKgxW7e+GGhp7zvJ
vyyZYZtrjD5w5fIGntOlYrwcm+Oks6KqDMaG6c20STID8B8zPA0g2MhXddfRycx3ra56gmaTQWTT
CrtvXvqZpZPGgfVSdfBhlkWEWjuDanyrTyMUYNecTMIQIM0t7CZkO4pTXi7D8tgdo6a28fhnyTOp
nXOEozhwzPXQu3I3xnaWr20fG6dbBd4MU4sQqWmpQTp5QSbFquFv+4+FItc5y5iap7Kc6WM+7MtD
jttavs66yJB3JGQNLBFSP/PlNB8uBDvOex/RuNq2DAWbPKVIOLfkFrTVmTdZHi834MdeNDfufWKw
L8wbK4NITpzL2g1CxbGm2grisBuPn2uOofNlfWKTEWwTgIBtzwQ6vXY7jyXi6R0Lyk77Q0T6oPdz
QeRD7n2vXHJNlnndM0mETLPOxsp+CR2wlMuqwHCJlyIlpvTkWJCYhCwEHjYz2kBscMy8jNAu4kTt
gp1onBjPu9IAhKjtBDOqeP5CGirBap4ao2C1hlmYSyFUr9jvMcyy+AosOXFvRw4MKkFCi7d0sUy5
NRAhmxskAOqmI3vikamh+AAPfDrTqbOodZjQuCQPvCqXHdBK25R8DkS/WNMH2nx8twl3yXQHXpv5
AMLvJTTJaa/wQmsWZVj3AfoRz2e76uZPm+DlrKAlwRPfhNWobnNcoZ1FRav2SOQWhZ8d8r27sfdY
3XhTaxgj10osamqh6Q6GbKx2bdcX0QeiepHeFmyjp5rJJ84PHkwmTv6S1a4L/D7vmVFQhIRaiqPN
gASiqNT8fV1/uCFb3r3rPJV/MEz7C4bu2jL1k2ZH3JC+cPGwO6LRTL6H0K0XLiKQhYmvWIp5kMkL
rDgeE2B4uRwJM1wSQN/6VCijwxhj5D5DMZ8WpT1MyFC7xNzMacCwlWXZLiI8fvdxVSXXptUIseTU
zPd09oppZlWMy6yCWh4gWPjuM+WC6W1gHIUcihVWN0brrRVUa/0g583/kAQhQCRWYtRUnVXSwWTM
mLQSlkQBytYtJZEm2h2aWh5PjZgFpMqf88fxCFI3IIDDwjNhxpv1vPnLnhonn0s6GXnqNg0homZK
kvKCU9rx0iinMLqOg+nzqvrRbAx18bVCLwXYZJTUB1Yw8EnV5TAJIvbtyY7L9FtJjcnp4lf+GjoG
9GgtCR4DL2AFXRrDUA+L6oCdIhkEdcueVuItFBzB0+odxmow5WeToqHC/y1UuEwIrZ3tydBUO2Zq
MX3Ht2SDcxfnZ51wuHV5yG41OSiv+9kR67Jv+knK5sh0ncRhWfBOZHO9WQVwFfMaluQqqICvBmVB
H86wKSlb9r1a8gq1GYsHM+v0wGRl44Tzzjwx05E4WkfRDtp3/M3qHb05Yq3GG9dq8KrtFIbnxR3Q
wdvq2MGK2edp4Vl7WH9kNtCwqXbX0N8wPOvqbdk23SazDMOjV2ntFz2dxL3nCSA7TNKhkwSMmSj9
UMktgoB8om3ucLA4/ejcRyDWq0m62PjbivdhmmmoP0pmW8+/OyHu9KBkuQ6lM3e9NbbXxoYrR/dR
3akHNdunRdYYP1RdCDGSN4TdmW4HVS52fC50nVw3lqNVaTe15uCaRTldeGsYNGpnhLb2BdK//TXx
u+lbRlX5vcSljHKb9IYFdZVxFFADrhCSloTOecOTxcetVwyDMkSKskjkGu6lPNimik+xC3UiTJz4
Y1614Z1Dja+WXY5LWtrY+nb07PFEBg1u4ZqbfimZ8NWYXROHQKVc+OHNVGh0rITGDAIjRb1OFvje
Oc8XdOY/NL0/0PTwa5vR3f+Zp3cdf4ni8OXVfOfnD/1N1DP+wtMC5yKGGj+yP///fIcAGQvkyYe9
BpPPthyA5r/Nr72/KCDxpHDQ8NB2zbDe30Me8Zfj2zq2HID3jGiInnkz1HlvyCNeQ+jYkJnCnJmA
+A/rlqWbMzD3i1ZMKsggMmvEsYDvTVnWhzlHTm3PUo5ILxwMJyL6wKskBdPEOI78KjQ+UQV9zudY
d2PoZwIBbmJiMmYnzjTWOBnAKjuGBuDJAgUgZ5UsGk7pX+70P4yMXkOGfHKwwplphcTJwED87Sf3
mm6AijAR/DXXj2LukGzMzq7G3tXh347swO9f0HxLauSS4Kiz8xU0d4en+QYR1uLMrDQYV0fH8a/K
FlhtmfVM+LaJRRENYU1qcidqhlX+QIocL7LVu9bOd7Ay2thhJMp94GIbsph6l7tSwOqbtsaMBnsF
zd66LIDxZ/P7+8wA8dlaQVEeyW2hScEZFTxBpAHlg6wl5yDDYPZzUge51xeYOZugmRlEZL20RUWn
kkiPS/mYeobrmrx5rPvsgJZ4gGvgLR2eCBZ17MLdJmgQXYzz8VHjriGxkqKFqU26rNHSKGamlr6p
9nADXboh4CJpnj7Q1AXH1iOL0ktGoXEPEWiu0NyG79bUiXy+VNmhM/AxlBF7VEI2pafRExtPN2vI
6IOKcj6RPzdD4yQi9VDjBAM5SWoc6kYS0a8YJR7npykdCOd23NGpngw489GhrWnL3bChytUM1+5v
p5pGQTMzQ32sPKG0T6bRcufiZq5sAaRUua+ruUPpa4gKy8Ch3MOBb66lIHvx6QgVpORUk6Rp0PQk
iWaNEnVhSU+MJBeperxM0sJ+IUoEjGTEObDvan4c6Qe2hDJ2zhEstGlJC85N+gHzOBbm+U/RgIHY
zpoYkqy5jyAX9mW+xuSA8k3ZiALvxolgFBJKbEMcCQGi4Lmc6O58c3xaDZ7fDFX7UptHa1mrucup
74frKByms+bpaOuxmVW7WQjroW4i5m/d1CMvYYaLA5WG4w7uquyNbI2FRUgXL8Us4VbjPVhnS5SL
j8NhngQIhya7w4Miae3rkdbyUetdcRr6KrsxzTR8MbAY3THaszx60sJ9KcK0/1iZDMDQZbFkIxhp
N/3QU3hHyeyMRwRUOh4M5djI5jhuHyH6Ne35R5tq9y7Lpq/nXoTm1Kk/6K2yzQ1BJRpxI/nc8NFF
02VNJt6blmZ8wfeYZxeblTV8H2ncq2f+mCffKzUwEcvpohJnxj3KC2zGjLNbUlaJe+x4eDxkg0gH
FHvg2aJ9o7maXHBM7gwvl5sUvJRpVQ7BptG1qnm64CoeW3y91iaXGxwbleFsL8WhjekEeVmqAV7q
EwrYC3iEHbrcgRwAqJjFjOe6ZcdVfnQ+grcNmEcl3Bf3Uul2Nq59BfzA+j6dJk171Dqyd69ao9bq
m5EEHXwoRpPtdyKXxH+ILT1Pb4N5Eo60sgbY7akxp362zZ7GnHuJMyP3UukDZZHvh9yIClH1Lsg8
7I0sdpUIdhHN0PKykFOl8eBKCq165fTzS9HW6DsY86NsZDNnFh93GmY1nvAi50llXmd8SAI0OGim
oPWSzTiIU+R4c3mbzZ2ZRi+hdrCE6uRTLWp0kwu7w1vDJEcq/QiPqBERbiRkin4o8wK2CiW0RnaY
m4XAVEYq+E1MIpJDI12eeTuPfxJYd+qj1wUy/WZDNTVwch0Jql0z/jOMDznnzwS1sIMQug/o9nPE
3qWj6/vIMHHaZKSISzY8IB33G2hlyDi9U2Hq/pPddwFmyOLO7UNF5m9edg/4F2lrxMbRioXRLM0u
jPZm5gfMDQKCWvK4Z75nitFeRaT37PBPdQZcjmD+xJhRY9i4sbDRLEh/reZM+YxA4ary9MfGroyl
meufNAxTF22BhobUk3YRR4PydiI1ws9ZE7jfVGgCk4m6+NBmzlU31HJcp1mtzk7php9ssy/WOYfU
CoME8xYb/+KTsKJ8YxQ6pq3ulNsLvXVr4JUxXbpVKuHNQc6C8RVmD0bSkD6mN+1m0qCygreSalij
JMTGvvrQZxN0MKvHPAXB3ZltvfpEoRvd9VZ2M7i6Sra1bKyNHKVa6DjZbfu4jO+Ab7KHIbegTNZt
gVcCBxgJU3I6ZIShbrDeihfMO4tZj4cHatyb5T2HTvVU2HkVrZKpKTYwe8uPsIPnW5sjovQcuyuW
jtupEyMOk1a3z1ch2XTfyYipV8Ak1s6YkhAyrWGc7LBxrVUETW7EAYFyYNUw0znKJi+3XibH2Tff
LPdupIxNaDO8D8pqq6uoW9V8xyd0ZXi4YuXj7Asse/r1mLvdSbZWcOdXkbMFzk83tuY7Sy3RJm8z
jo5z0qJWHtmwx51eFON+0IS/n9p0WI9NXS9bVMBL2Y0JssHGue/jfvqq61lyZN48Heui9rPV+xXK
b8Uc3nXMxefgQbgkqDjeFHNlbhIcierrguOk4JdLfZhRd0tjkgDKWx4D3vI/EGjmque/R45zIUYa
FUoTHOlm3tFb+zQrmCI3ggB7kCipnjFqYmOoWrDKP7A9Xk9sf1wHXwOHctnAZU9/U331ET5CjR8G
Bwu3afZUvWbPnsW4tpo76/dv5T9dzNV1/BMokD3/LftJ8A5rIUXg4YLml7NospkTR7S489fvX+r3
QhZHP5i81OI64ZBvGUAy9N1KU7pzMJ0Rqj8alq09oHkm56A8Ni7y9X/5etCMDKg/yIYsIidfrxLh
lby2WQ77ERb+448jqIh0Tgy7aKhGfswS37/m67H0/Oz4cp7ucahYPLy3xfpIznPr1611QOpKdeUi
QAUp93G/RBGONzFmXfwU4z6m0eBwCcfH+x/g90WKnb7NfdaJwDV+IxiUhSV1lSHm735MA0CHlQDn
+Teu4go4QQ4erXQmr29tBoReBHHjHEIUo8C+wJuuN/7JAvafvgsNpQfvCYNU++1r7rSmIW2N74K3
DZBQjLAV3e2/sUzQjpm66dHt0G6+WSapJGOhAq87GAGgfIx+Acu+Cy/uMtVsK9VPf2jpft+/2NPZ
Tfhalsmf3ty+Iu6DEWWEBe4UOE8CxS0hBz2lSJfhuguqCM70Y371/mP7/WX3fAPyneDb+sZvb4SP
Zl+fKtvAdJC3OyBMHS0R6OCUMKF8/1L/8BVZHPAMqcHJw3m7WboYinGp3EAWOwsxiYI8Tk2LO53F
gknnDk7Nq+b9i/7T94MK4kHmtCGaviVO9Yj1TdgQ4oDqBOfknOyRTEdVQ6PDQ33/Wm8YR/OrDjWV
XEPLcuEb/f6mRYQX6OwnZB40KGkTkdvDwnb17Lbqp5qYadKAcGlixqrmmRwO+mNzgnyhgg22xhbN
RYntP9YKXwX6VarOqSBFw0sdZFHvf9TfN17cNEwojexI5Ii9JXgVsT0w98e1zmA4ixo4iBm8KY3z
sk/wB14kPmX9+5cUv7+7PgQn6kqT4c3M4Xu9Q4QZeAn8A5a4p1HrKm8ev7dYWcGqgkOxjKpgXu9J
LE6yy+Qz+uNJrMyZfQeDBB6WDDt4mlRJCHSx1Yj+5cPBh1IIGsTLwLMz3rz1usQqFHWNfcgnj6Jb
t5NPIiTyosnMAiGR1P8E4/y2Nh1kDrwNQDksUTzxXt8QGTdz0T9Oh94Cf26wLkmgI4BXc7LTjb9/
+//pYuBGZMo6PlvNW9IXmSi+HkIiOCiUiDfJTBrEgoUux9YruqT3L/bbo+abMRcG3cUUmO3MeP3N
8lQTVRPoI6oym8YyjFtWFi8iXeL7F3rDVOSVc9gu5+IBRjpH+tvKKDOjWDlwL6kg6qi5+THH0oDV
04dAgypwrJIeJMQKoadFQ4R9fla5Zr2Q85BUlYzGInLL0SwONEvLRuAocpl/XEhtPqgXM51sRj8G
mdIcD3jA37QFDnP5HzaP358PnGS00bCMbRM3kDdvR1xggunmTXO4DDsGhKpHLEzibajDh3r/pv32
8js26b6Ohbk4kN5vNu94Xxltr/B1qGcOAdmt80hopk1oBtMwq1B/xA/n0+uXOhk2HvuhwauPfTSR
hm+fUjHlppC1bR0cqaxv6Lf7Q20x9b0AIo7bgOrIKbMfSqWMP+x0xtslArcJI3UHraCtM+HjDHi9
GK2MpBACa5IDqrM0h72XMFFncOpMHbGigwq8z7g4pRbSlkY0p8tgvjDrMN4ZLSq/xYUjo3c5KOKU
zniNrN25sUAVNMH1YR3VudMk2PyJ+MZFWVfwm4bY3vkE+5D3kBLQfLaThrCOeXllGofBFrmTqA4/
+DOG06gbe1BAY02QgvuhtaMWRBYTuisvJMvh2tZnWZIu0vw8gDacaqfVtsqKnZtyFNq0Ld0Cflff
YsCpMzPWr4Cl9WLZkKXrLyKrrqDfWthnulk14Tw1yokGeooPGBqJJW4ndgffQ0QSW9JOxlBCF/hM
4cWKbnjOacwg0034PYlMfB1qDxpOomF+tPRhCgGG4oIY3fSj4s+uJgmFckogyi3urUG0c/qUrqiQ
E//rZXB1KT77NAB58bO5rpEVBNKogFrzHbQc58tUhDWN+1grP92HnqZuKzXl0Q1xP9Ce0xBx2Lkh
RSdfGZXL212KvEpvy4lcGDgOrZAbxk7MNWfaMdP3Mr11KwFlmzCJCYQ3sadvJPvC3amlmKGoIeMx
4+vDD17YsDb+dNMdEdkWNCAjsa5+8oQqjDc3MaNxdIQV5lMrcBCQq3aKAMI9NOnmmhQwfmNHnhTR
SoNZ7P8fe+ey5baRZe1X6dVzeAERuA56QpBMkpnMe6YkT7BSko37NXB/+v8LptUty1Xy73kNylZV
iZkkCETEOWfvb5N4PBhPc53yq9t8ZdcKTPI32k1SSCXuqml0+kcrNdCM5twuCR5ZtKAhIlCMdBc1
2Dh2Cu/3gPwsXJuK2etlVOysYJSQ/Y0UEsKbUg/5bWSRIg/RJ2JftcilqbuCnpbfDGq9wu/On0Ua
0GWMB3Punq3KQa/kpw43WJX4rrg10o694XIOoGfP3QetiFYDagL6ZpbrwS8j5HxGUbou9fw7Y8Po
HhYZw9ZLC84pBt6MTHAg2Jlw3tIoSaKdGtRE+KJW9DC4ZW0x9TODaDDz3yon1eoFh1m6NVtJSkYj
ENpQ9Egvws51uIta36UyQ1nEdRVK98xlpobPxB1OBDanTBDeRzOWrxWBUh8kMHvTj6sxzZRWpjux
He35TaPnxbPFtDW8bH+eO9BkTOhdQWDwmEfguk/nbA+wkPkugT08pmVjMGkoFpsLa0Odl/ssEHH6
oKqWN2KZ9E72TSHUY7Va7fwrlgwJ2QBWbp4/+nUwD2d88paGN1R2OMAcX35DkcktSwKlsLFMNIiV
koWzseT5m7yS/ZgxALHvCe0K7hWbaQ75anYvvQ8czHPCj8kiRsixKdKxAScbRWtJb94onOxUdIpu
/VLQlAT6U60+LQlio06lac602uiQ9z4NsnUYMdRe9pT/zEn/Zk5qYdn6qRPu+q80k/eX/DElhVmC
/Y02EmdPrG3CYhT6zQVnil8YjgrzvYDBxfB/U1LOit/wJbjoOLjigOekBTPvn1nfLPuH04E+nnP+
YDjKTsnO6f54Ko16v8ji2b0uBbOkUMCCYsWxJmK0QzpDCNiQyazRQCwU3vPotq4Wywk7dqgu2K49
592nom5Nozwp5cpuZnIws9kf/GgA+DfIETKZ1xZrc5snNkPePXKp0p5ue9owzHEW1jI7tJXh9vG+
V0Xp3ox2q77kMSgOO/Wi0BKMf+zE9dBQBNAdVRtroM/yZPjrat2suFobrX6pTJrigciYM1odqoRq
hsMbZkg6DXQ/KlWHogVseZ8ZUf7UtVHwiYGaTEKGg+j9uw4C67VbdaxgSNI/GoRz1vwKjg27mR6v
doF5ZrWRS1XuZJ36d+ha3U+t501bI6inX9PRJpvewUZQDwQe0EUgFCUbgUNvapkYIO5qo7nK1xLu
Eq7eX13lQF5XUtQbq06DL3Xgfynm5dZH2UAHOS+XI/+IziO5mHepk5oHUjytXZ9p+IU0S/6ODNqH
IQN7FZrLYm77CWTUBlBSwHY+YFAo7MhdNpPljAe8W+U9yjb1yhwSaki3TFfr6i0PgRLLyUDJ2CFZ
FLPBAkNGAGrS9Cv3g/OQ5ePINlcL4y4pK/9qdlz0t/Vs3Uzo158TxkRXqz/U9/Vqe+E4x0kdEqEn
zoQ7iA9GXSibMGYh7yBmDdsABFVYep53xFq1Xhe9s4zbdLBxTYgKGqfOTZ+MaN7LSa4HZutzjdu4
XX81lrKhbV4YV9jcV0hjAqBNKTwg9lbztJpLdDsYbX1TG/FQEqlmLHfzsLqMrPfzaEN8zjff/t3n
wh6Ts+GIphlCGBueDhAcQZN3pwzmLgm3JYSKot56fdRmwZ7h1CP5rD7k3REK9LTuTLZ788t/VtSq
T/vlb1ZUoc/p3xU027f+7b/eXcm3b+Vv//Pf51TxcJKi26Tfm4v/eN038QkyElP7gDnyIyKh6fu/
y2qAjOTiHhbUYN/wUPzx23pq/oK6hA5xQCIKq5vzj3BQP1Y+gUOThTWPFCfdA/Z+qIQHs/eTHtc9
58BqPTOKXK5kplUBdgG0aGvGSfeFUMf2S2MRyvHdZflXMhH/h7WcetLBW4xj0pUyoAP2w29PuZMd
NNv5scxIvIAss+6BE3K0Wkuapk4P0a9vHRJc0FzQfLCA+GkQDpkotV0vL6zyBK4wSQYuW+cufMbA
Wjic5tomgBsDVsmitcpN3q0YhTP4H9dRitpsV6lGwGDsidnw4LPyLjmTLok95yAIiM4A3E2106aA
c7tEBig2KPMfGe/DZckg1fkTmuRLWEQjSegAgB+dcB1w3dwK5CJvE+ptNFXNmwyqdc+UASgd/N8j
4vfM2riJbZC7jfw2HronFKKDcfLnZLLw0fAtfR1jGbv7KfAM8WqOUZzuyiGeUZAR9ut8SsyAHEbN
NsSoVfeSAg7iVNtM963whmTjxf4U366Bkfj7Ol+s+HGKTZc+QV629ibFtuPvhRp7c2skKJyOlq3/
ZgzA0/s4d3lTXYGIoSuC6dnZuEvS5RiUgEBsrcmH9EGwqmvFwGZKFyEgmpcq/lxqgs2oWTb1BWuD
mBDEjRW3/sd1mHtjVyHi3lG2kKvgrtue/6YrOKB6WTveej7WiDDXJJ1CM3XIqam3k+bsdMUDIzmg
S10Jm0uB7vKDfdONwHlGzenpymnf2i3GMs3wcS44n35AqWwsQfQwusv8kmvuj6kJQF5RJaFEPhH2
ae78ZmhSEJ0Y4pCDud1WgRHsE9ilx16zheDK5xuQpCTMeV11TIOqP9nAiGhZFI9sN/nDCHwMPgl4
MTTjLTEvcIwUQKM5WJ5Bfo7dxggC9dnRnM4S9u4WyS+cCk1FMqe+vKbvqoijscsQWU3xUmuOUovj
6Qo3R/DFvWCWOk1cwjXRvuGQccgJaRbzNlj8Ndn0WFlP0G151aLpTZ3mOE2keLxKUTxnBmgpFz1/
jAg+/5IK13p1NQvKnqS9h0WPVjUvR7Y6VMAd8KgoUv7bqnlSQVODlmJN6N+6Ve2ylbLE0gSqvJmu
xwuTStOp5LiSBekSFH7oNL0KEYeLXtizPuEYJdXAq8Bciak/onaFVmovAZoraFhKc7GkJmTlspTX
RMvMt6gf1kOpSVpkNuIEGpvsY1sl2Se+0eJq1uytoV6Lw1BVHMs0mau5QLoizetKO7net04/3pSa
5oXKwRo3UQPja8l6ChbDkCwrKDrP/tLJh2A1XcIteCQOxdxFxqbx0/RUwb6/G/xB3YyaK0YpDmIM
/bh5bvIxPfdJ3j4P+TA9pSlUMpQ21c4ghulTrZll3ej2171TB8ZuHgDbmRe8Gb7K8p65V3RsSHm+
6lczprcT+PtOs9GcEUoajanlA6QiyGmBcaw0S60Hqoa2GbD0gANyCpDlWKDXBAi2xTGXEBPsptF0
tkFz2qQmtpl0TDeV00BxsxQM9LTy9rgC5+06Q3uD2A73rZ1SjqNkg7qVPT1ktUO6hCbF1ZoZx2hn
+ThojhwqtPGBCxLdzXUzfODAZYWjJs/xnPTbWtPopguX7oKoKzWtrtHcOr52nhZjaveBlzdfJadj
TlklqLs5MuVudmcbhxYkPJKfgOKNmo+XiRFaj3LE71CcNM9Fk/QWzdSjCnmG9jueyVq/R8Af3ApN
4CPoDbOzE7T7+QLog1FqnmE4meegz4Nboy7FAw7UgY0Cj/RNXVvkK4P8Ky7wP0tzALGjEYGKOa4M
o6mfjymtnFNTw/FmokwiNr6B89D2m0ATBn3NGjRcClfRUjW4QNVEaPZGFKrWXb6gnwJVOF2whYMm
GCrNMsxdbzdTd5/YSxhYtbX4NdPsw0JTEFs7TZ+tLlOPsdd7t/TvUHmAOKe5teTti4Jrczs73noe
FYTFRrMW2T6nxwIrwYVv5N1UmsoIuRuyDI0mYqcrZzoZcTlCKbPG27Hv5EkUQms22vZ1chx1D8Mm
2i4EeVzJdE6AMCHKcoOh/uz3lff7QsMIFFavEMsF8dcpnzPNkA02EeHSEwG318usnK1nmX1oUCrk
UK6UcfQtQEkbUxXjW0NGb4E6Dm0iiQYGdX5it68RPuJd7aGv8Z0yjULHzfLfK5selgrG9oMfV667
A31TfpZx7F9V7RydByvyr0e/Iud1XrtjEvgEWeYwgRfB/kZ90Be3vW2Swu6X6pxbCzQ8X9UnLDlE
Fff0KjI7d26nwkMmOFbDB9926D41wahCRRYXeWZyGh6aWPk3qxEsv5lyKGAIDSnbdcA1vi6m3nhO
EodKKa1ZenKjtjfEOmVke019A+ZpjSLcTX4NcLiSt6kZVSxLIGRzv1isTRY5/pXX19DGaCulRPkG
BlpOiyqDYGD/LWfEuDdT+YaKoT4bceU8+XGsaNXM8mbqA5tlcBH3NEDNkMQH3HuOQr0hrau1x6m6
VKnONRNnMqEz0HkkbXZJRTETC/ni+f24mz2j2Ldt7VwZblYhMqPpRz9ZIPlJ1daoZYOc01QPHqlA
X/qkK/qN1TcroKoxeLKcrNlXrRJ7k57UsxNliQ1Fs7Hv86gFoytwZT0UMelItP7rcDLljR91E197
aZvn1rTOve3OpwB/9o6eYftbMqSiB4Q/BYeob70DutwmVIWC+RUt6r5Zi+Y+X5r2QPyJOMwEL4X4
NIxwmtZgvYogQ3/gLCCeZxlkC+ZR0hF8IIqfSoL99lHefHTawtsZWfAgMSJlfD6z59wx+eogWPLi
TdZnBC03nXF0K6EQydpuF7Fpt+uXtOnKdqMIjDkJgJgOrpHrJffhJMe22pdZ7txDdsr3VspmPcCn
zvaT33nZVrYr5w8AG8OtjId2q9rutTIJLUNXaTc4Ekz7iv0OeJY9kFLTwwk2Uss7iLrw7zzLo5lu
euknDmiuQrPkcwBZosPQZFEYQzYXG8/qrBw8a2yF3NmIu+pmpO6358xBW1NzfB0VqjMjnx7dDvP9
tMrp6JoLmjQQyDwnDJu4OQLvKwffZEe8qbjKSeI6IwLhMD1zUsXFJczpaTSL+MXM6+LFFpwBwcGt
duiQG3PX5H1wvcKWK3exEx3xpQ/lBmO6REtds4ORSB0dCYLt1i2SuOyU9bghUY9Z6cARM6gPZSti
9ZssM08FaOmYiPqgGVqMwyPJIXT6uhPOoRZUipJn2+4wU7SdtcVgQk4r1L1TUlG5xhz8P66uf53Z
7nPskk0xiPSW+bDFp7RPZe5Zv5JGKTbkixZhG7lMCLwShcI6iuNieBUlcCK3mpe0a+T61iXkjnnG
g9/Y0ARwk2+Bg8Ayb6GY1301XZnSAB2GfW2mRLhOCwt/Xxa/8LXgLyRfOQxUMGxlweHGKFK46qk8
E2v2yVI2PfqxJ0oqz4ttnvsdQMSCC1NOASkDS4PDSTYbur7VKU5aXEKDv8ddv5yIuLxLFhtEZ4fs
EOYYiASTzs7eQi8TrsaMIjof5HatF3ozdolwBVPQmmby08JI7Ao7W0OQhH8VRI53N7tJHoLhpWfO
7fdmKG+HBjt6Rk/uHhojWk6OUOY5AYO4HWN6Wavfsc3By8IN5iGfU/0aMh11cNnQRGvqPr6t0ELv
Md0vd47Jh8v8YpeufUmd0HR9yHxTbX5eGv61LAXfg/vBt/E/+NSHf56JJZG9gMj102NWYqsm1YOA
wG71WaUdYj+ebLOiIuUsVbFlw/v++S//YdSpPR/ChYmr9TXSvfhMvjderGnVucvapEdrJhJyzTqw
52mR3AHwyB9//qt+GETrXwUwiP/o6vevArO0TTOXBhe/ipiOasczsqDrXeL6t5//nr+EletfxEA1
oOFAL9b9MS82rxfsjbkXHwfwT3uEIBo9QIRHUaX9fdvljNtHKDf40e3yDes+FfW0QtU3okQX1xEe
u93lLf2nI/93/SNuqZ925Jl69cl/hW9dXaTV259aSO8v/aOFRCKy7dAAwvBCE0e4eiT/R2fet3+R
glY7KkkbwYgteb6+dZIAjePV49b2TSl4Ga/61lmSv/BXcTcJopRN3E//KBLZM//yHAG6oa+DVgBO
HsKjHwbbXj5z5C8UaG+aTOzKgS6CVxUzLhNjF0DFGMms3aALTBCGiwVjZSVA/HOIVMiL4QIzgpXr
XIJmdeq4PRgFKN1u0+AFMcHbgHEoU3hoAP5t4gaxXNcOpIfeHph9LQKXS9EgIHiHYk1ZgYzgYqcs
V4yWmG/qT3j+m0+AeBl4jRkdvc1UkbpiJcJ+o4DHyxqURhXW4D1daKbCb64ELLyOTAxDv+QyS82z
dLkXbR+8DsjYaAc3WkBJGhbOee0QLVNrfo/i0dZw7LvN7DHhFFVe0zLqav+EOAEaiK8N5jrBc3Mx
TFH0aXOAjRl+KWaaUfmgnatNYCNYESLuDihkrWd6jFhttDW3ro3hIMdEEpkIbKSSmjshTZQAbgm0
4d3zxZMdvb4bMHChYIwGfaLUVROs6iuBKFyBd1OBZl7ISLttZtnx1+wZNdwFcrPEvI7gQ96AY+FM
3kwabQIIRtM5EnauQYIP3rjBzKe2tXTFzyWqAmKBoV4XDk6IgXMjBvO0xFnhJbeS1MkbThNYq6d0
PmdROh6BBudHjFe85l2Q6l6ExCWuCnfLfc0Vfv9CsVciPIi1RV8M+hseF4xafKVKfYSjgc1juvDu
AMgzD6dcydMHoxR8hPrC9+Jgxc/yVcH4m/Ewl3xCRE5SxWVKPWFpcULPwFp11cKhGg9NXibmh85V
jFphLxo154v19yTSVhJzrIJXIpAe+1U5+4XejA0PABDEKlT2QI8wsKlrsDE3VgkdxOYG1D0/7tqS
Gz2fQV7s6Qjyk9ZI8E8iy3hvib6Jeo1TSC52La8fuRs47fLNBrLHm3bxaCF2QjCAhF9LvGPFzWcI
BrTRCCF5w6y+/8rugMSB8zGOEPpE09YLZr7gGvcDM/ggZjSeZzi/T1WmXb55UGCMGblFAWXxWN7U
TeDaBy+L5NFgTgReZ4Iwv0/XAZ1JqbkKEvM05oip5I6JmN18nWebX1lREyJQ1ffJgiLjE6BbbHWy
x4XsUIr6luKHXVAHyMuxmmj0wDKCOGlsC/QK5+LXyy2cGtiTlhyGV60f9guYJXKhuE1SA2cu2qeL
eqxcBToh0rkgZaBZpyGm6R96Ki1D0P/cMBeIQAHal7G7fiSIK06vNOQXIz01C/JLFo7UStt3tVXr
NAyu3UGDEqYasgeCfRpHKmMQnrWkHha4+CiiNRtqFWBni8SZxs2F5+GZUMXenW4tYx+eB6BMlKca
BYWlmOsTaWjOKDC5LyhEYBxzMsENgdmcXLXgZm11clF/wUjVDey6TUHPAdSupxJ5T/8UHYTRqYX1
FG/a1kRAdkCZYNLwxXMJMdrYSqJLOs79OZ9Xzl087VeF53rH9JEnTHQAuTd0doEgCEKAHhc1N+c4
Q3CbLqSNyIVnOde+d5BTGKQIeeLn2NR8xzxHi5uRePRsahpcj+ucK1jaM4oYHDcbQd/sU04G7CGA
2X0V9Yl4vniS3JwTNMnBWbc+KSRnNvFSpJXJlQ885zl3lBEALt+SdWM9RyZwsVNcezTDZFVivyuj
LAU9DrFpsAWCCXjK3aHQeBCVIoreWahYpU5A5wZnIsrX2imMkybifdxXlWU94/7AiubQ+drmXQku
oqTpRrGn+gCzJ3fpRNPApceNsz3VBrWytHg/WdlgbBrBEaeUaaTHn+ys48eLOFJf4xyGR5o43N20
bZ6ZyAavHaVKdm03MDkGy4Pzd7nnbWHzIrPnM4eCelvybbo0PjXpyMEQxee8oJrGyWr7h5EpyUzX
QLG+dQriYZFIfT8GC2qSpoV3Q4uTL/J9ScOVCkIAzSG3khP53XDMfNUajAztqds1lmHd2y5PF5Gs
AeTxicsrMZ9dnrhy9O3XqUKdE86t0yX7y8qKxwIB0QSp7dVKZVW9TjH2pQ/OxXbJ0JZrYY2oXu0E
WkCgGUtwvcsHKxkEPrTqa5XMwbFrGr0Z0CRgc2akQWtCcxmnVaN7Cs4PQ+jXfkOeW0IXnoifJVkO
LD+SBDorHjhCbOKa0CvsqWtwXVaqpx/hkQHPJUmD4mHNit/AQmoINSV3/HoBSxEKVvIVVabmmgwz
ay3PZLdNWGJqNJXCyULZdu7XuipfYbR0pyCaB2AUi4/rK0Qe8AxChta23oiUWxXPWGyba/YY/96q
PGDQUTdKGroSXyy0rVvHxAaqhiIORzKpXlKvdWheVdGvLRmfhoDopqDhhV3vhaBKeQY2Q2mVxnTo
+wUXy9CAVQi6MrrHu1uHQdB/qNph3zSq3RuuF9w39rjJSu8xEpAaPyxu0Rjawsgk5mhZdcmqyixe
2i4MBmkOYtuYDSI0VwD/Jh0BRrpLuEjY1KI8WFZLiFdqN35o2Lnc55UYgw36wb05gLx0siTPQ8Ob
4IWIqkmW/eIuhXcION10YawGZ+byJ8E1ior1zp9776QgUD3gwmwP6YwOg1w468W2RtpcVLN36Zr7
J09E3L0WNlY38etdTLhlsjGbGUV37g3X3TyaZw/XuNwow5nfCrvOXhavfEED1RY3RavshzZP6L33
avJDe+2CvT/K8XdiW4PPiU8jU000UFYdQ9U6Xrr1u6XbLzSIDubYjtsFtuau9Js5CW07I0YCld7Z
7xJ4e1wv9ytqrGq/DlPEPp6aWLunlyCgJ5YzBLryounXMZrxB2feZzoUy2PiLBUYm1bsZe5h2O2d
7kExM+X4U7k7YhPmL4CNnqGuRjSllDr7abKCIkdvUXtDucfLaF9FwejdNEFq7+JWPbfBgGqqczkZ
7VTZ1mc0bCxRCEPx0BN2EHNuOA2wn05CdQaTy1qRMDDYN7WkZchFq3bkYDlPs1vXm7lt/Z0RYK/M
NECdOyS/t9sM66R/MtbcumMTgKZujxXBY4Z7LDq5PMS1DGUlqwOREt2Vr3cISagIbZ5gODCupVuC
Nv+TihiaZU0XnNfMeRjSUmyZh5mPeZf5N9Ah+xdBRNYNOoii3Ri+x+smzq6f+7EIOJcIsZ76uWrp
XvT1R/K7UY6VQ4kgJCMp/lmQ4nDwJmncmgwjESxaHh1Wez94zrLHzVseJ+xEb0ZefpyNNidg2Su0
fbxTe8PjtgG4iPxhoWl6ZRJ8GTp+3oYs/kRG0Fe7iuKkP46V87VBjLcTzCNDqzF10mBlHZesk28R
rIB2S8Td/BGb7Y7TdcdJMDUryHNmDlWMfhTkIuuWlb8rd2ltpXhYhXcw1Syh+IMJQamy8KUV1nST
DIZnbRo5YNhkIfE7rl3vmI/47QuLBlvRLVp1tDKRTCMLTpWVlXZx8FY1xl9Z/ON9kol2i/C/2UZ0
tonyIxy8Y/Yto6veTQwWpi51Dz4jqleD3GuIjC5mBiIvrGTbNT0VSNLuPLcjXEDxXKSyn14b1y+O
KxPeTdARr72u/Uq6jA5+ybwU4E9hvkzx7HOLo2y1jVPq6IMfCyke0C/YHGPNCCQgplcfjCQYAO/6
ZzevcOVyGngqB2F+DCbldhu8O1F/ylvQnB+U2wwm/Bk36E9Ga61iOLBqkcMRSPA+uwyYBYQiCrfo
LuqBNYTNWFOGQO/xP0XExmKWzrIJmKMxLQzXsA93q7zyALStDtw92zA3sTLMKQ5jxxzkJz8p2XVx
H+tIplSn6npT5JTXrdnxv+fMq5E5OCUyTBJ1MZI7A2fQ5OKpqibFQcRFVonupiW792RqhvQFT8hZ
FAN8iwyA2RXns5/3a6Sujb9XpDMsxeqh3Wq+5ZoXysj3PSiPaJCu7Nrk0LgxG2ZMxpweVMDK82YW
aamqpyYpfPsI+pEPMGMlzU+EPI6Pgz2iV0jGCdSUuXB4Z+LLcd7qOVVfLJIEIXGaSGPyDIpIU8Ax
BWlMk4nS1YA4y07pdShDUVL0X9/PyGmJeX8g4QIyxtLgSYhS5BhjBrtJbytvF8YzATU+sR0OruY1
/PnlED94s2wuB7HZtotIlo7GXzyfiWVAzh0940omJOptRL0i+PWJIUG5PfPuL6zKRfij8VSJlVpu
LhPe1oLi42kOXK5WLLWHx1mJEwUHyR+5WPyT6Al4EJdqVYqGzzd1GUXjMA3o6+uYghzWI9i2HQjv
7vDu4UePTC3p5suoNnQQy68//7B/7dVZDnIcx8PwZprMA35QxYxBDNza8ItDFY1lB4JjHhQxlblG
UjmBw0duygpkgWrfSuKTH9ueDsMF85HWc/dYVu3fXH7rX92NQNyR6dietNg8/9yONZzWWAd2+wN4
Lg57rqabXziLisYMFwEjAVdOYAxDaQT6SfO7qgl195VFXx5ktWp05UQ58vNL9Zc2sWU79L8EfSah
scr6//8OkTMkUZE2fZqBIMU8vS3rGhDBqjNGP9oAids9TFUO7XXl4C/dTDpk9edv4F98VzgwMcZY
2DiwEv1oVCPE16pX0ccHB1KvhuGSu7odAisSZMWpJKYmi5qrVKZJfN03ZFjtGldFt3HVg9QyQXTZ
dU7x9fN39S8ui4aHoVMjfhvT5g9fVyUH0psyO9YqSmrZmUPybk7BSFC4YDzvU0GBMJRYFrbGGDfv
SKp/S7r+0WaoLwa/Hj6ST/oDF+cHhW4FH5qJ6Mo1WXCMHjJkW4TvqdYvM76QZHEIhJUEBDznhAwd
LV2lvnOJENI24s52lzHHJ4KWPDn0utHUtHGV/X6BfUyVBtBdLtd/OtF/14nGnYaa+98ztG5/+9yB
Lv5zD/r9Rd/U4c4vfMGoFfUkAy24/nn/qw63UYdj1He5E0mupDv8RwvaJtCSHh23h3fxoX6P0DL/
CTJL/IiBMpnns1naNJ1N7VK29bzluwWhkAPJRVEy3kiavIhm17yjBZ5TErXZUt2As7EXRDa4mRNm
0wZGkTzNp2fH78g5W/voqSj9aN1UvP1zZ2XuneiUezNjqrChJAPBFmC8KYjAp+7xJw0fbVWW8Jc8
DtWjCIZ90PvpLdxgyQyxi3t61aug5k5ICFocedvHpRNiUWn35uiX93luVvf9NA2P1Asi21Bd5q9I
naeTjc1m2Mx48j+i3aFBZSYGTiS/Dh6LxC8fO9Gj58rXo4KnRISjF9+7ZJzrQOjuUTNKOE/x9gGR
InCfJIcverwh3BjIka417+zEZmiXEuX3PKTZ/OZ5JWWbqiNkJiuelbZt1D1m6eRDW+bDEpp11mxl
PJLamHjWk+e0yaMzu9luNO0xhslUzTf0lcSN36oXRouc5mmGe93GHjGxmbJZn6t+yEPTmj/n89yR
3Tnm6kBcYnrTphWlWNU46ldQWhMkPr7Dl4JN9tafxmRv9MlKVpO2ByWLhI40+p62yBCem9F7uBcB
MwajiO+mPMv2Xjbn2zWhsleY2Q/mVE83c1INN4R1p7eJVcK06aH1PNHsG+i6BnnYo4+440yuDgtT
uLPXmtONrarlwNlMviH9rE9ZYPVP4NOLOcQ9mu8q0fQ52gvhH8vGHs6r1Zr71vKMLWiP6sGgYfsE
17z/xCZf/A6n2nwW0I45NczVHYmoxq1MPWgnZv+Ra9UsIfrb4L5VfvlRdum4Z1hebStm9Igmc3yd
pmPsDNwKX1vKyDsUG1jc5n4OAznqGDVuHOQ76A2/SJkNXcgknSg0Y5VQmuaCbDvbrZKHSo1mTm3a
9ruFhD7d8hr3PrZi2r+EhYjRv74wLoAkNbd2Z8XhUBHpaIgVSJMinW62DMY2I/L7m2bFeFXEjU9h
7dJ5qeLs3myYvqd5vN7lCEka8PqR8cUHDF1uolhZwaad3GLeMAcdrqvU9Vi/EuLCcia8rOrZVruE
PqZWSYN9zuYbN8jNXWKr4cwRjHZD3bTjQ2fE66e2aITD/L2Zrwlkjp8B7zt3PuLWzm/iq3H0qvsU
jM4jCjOxyx3iGDdkxOcl92TlbZy6xUyVQLLauqr3cnoGFakggIyjI7Rk3AaB1R0dcgl1v8pCKECp
S02GcqR8ZRlp7pcKvWIVt+ZuHEpC34yGtkViIR9AutiEXpv6O5QG7R2M/PiuS2yxdVvA9UVaoIXg
2Z4/qCjxkGL4w/LkurmMw6YqjN2aWcnBcaPyNKwj6tKSBkwUjkbrjPsK7SdwJ4ZMlPlVXt4aiFVe
PQtiO1jMOmpCu20jVpIUOc9a1l9pqpHkN7jlfJarVy58NU6aw+kajdd4VJz/M3gZETmQ8YyP3crq
EDslzYyZXLsSXWQzP1ADWh86FVVDGDeia9p94daOOZ8tpowzImAZl8yR993YxGUQxtPi+hw2zEGZ
T5FaxOK+xF5J/dnLZBgPtUZXVKe1EcoAV0tzYW629ijy6anL5tj/Ysd5lFRh4hXm5LyUGMFab+c3
MDX2xjD02dfFaxorRwZsdR0bF5vbf84Bf3MOoB8omAL/+3PAC3my38+h/3jBH2cAyyT3zCGji8wl
0CpSb7rfzgAWZwCkFPjGTRvAi45Q+3YIwDuGu1tTdf5vAO1xMOBowBbuOVixxT8CaF4CVb6roTkM
BFLq7CnKFnidP4pISMBIk3rxlzMSfLpdIWE6C5HtLpVxqUEb7EN6dBDT0UXBA9RiIfT+4ti8UA46
DRsWTY3jVLNHLnPchGjW+7KxFB1K0LIE4HK2mEwWl0NZujCHHw1voasVDsHImvqSRHNQNlCA2dzd
eBpZlM0iMu6C0h7LU91lgDhCQevW/102HuXqYYKNMI/H2BusNIJJCQHuhG29HZ+akYv8ZFS1x4kC
QxH9wmzq1muupS0Rp9CZNPm1tMkbrd4vRdxuqPUXej8lInOYnOkt5l/YIvjjZDjBuHyuSpE8r30t
D3yoGi3UYHyGQpA++8Cuab2Qb/+AXOy2n7v2iDKPPlQdDW+BRQ4kZs6II0veISpGFxYG9UiDGM/1
6onqlOHtcljhoEMiM5lg7rfXAv5ZZbF1+/NtApjQOM7szrq7acTY4xZrWE0sJzngMOIVHeFdCQSr
0M0js+7Bd4JQs7TvIB8J2Xp0CzPtzs2M5p5vAW2uKMfjf1aE/y+Pk3R1JfvvV4Tbi0Zl+5bX/Z+r
g/cXfqsO0JrQxtLtK0mdLv7kHWVlwD4ZmEB9PP7FAvRtZdAxiqYLAIaVg4XFo7z9Rth1foEFhJSE
l1FuU1z+k3LB9qhOvuuy2fhatb6M3gHmLDpLP9J3WLIaBd9b3KzUNvF6lap46aNtLUwitNXZ6DHY
N6WHRnb0capskM+sn5iru/hOU+ugcDjfRLx3MN5GSUwPgdMeUI9zHVeHpJPDyW/hemKlcq/roTKe
wAc0Wk5iXPepTz/YLt2nkW32JfODHrRBTVSA1bT1plRZCwdWLQx3VmsvEGsgUB4jeZW17Ni873mT
OPEBS+rZlWV3Ij+EoIM2epjW9o5HYqv7OBubp/rQKtzYPsUCdAX3ZNkR1oI82CZx+3VAwrEdMBGG
5f9j7zyWK7fSLf0qHT2HAtjwg54AOJaHnkySOUGQaeDdht9P3x9SqluZ6nul1rxGVRFKkocgsPGb
tb41yTyUJGdd46mAIos5iF0MOHqHzVbZazuGrsae/bQ6UD4xBkzEQavt+sVfpxwXS5FFqrR2OCpu
ZbFaJKUW2EfEgEqCkJ+wtUH/m5XDz68MElnWzmJb4PnHtR+zBxcTJqFChkJeIfxwbtYYGU07HZMh
v5WrrxPRVKgdpYMRMJ1lpKm35g6goInyg9CimRIEW1jZn9nTXKcGU2Em1g++Xs27IXYPfjUe4ZEW
QYwwPlh9LGIWS6ZIxDoj0dwI7XT9hIFkDadh+yXQvkbDSKpEuY4J1mHN2UHW/Kh6PzKXpTq3uISu
WpmtIbj8XaPcPfzhdm+rro6QJ2oBJ58bdLZz9GP/PKxbInYh4KCrWPu0mqweWTbZux7pRUBM4rIX
VuIjWMdCKxjcPLl5S2NneFOEWxe9/GLYGLY0NgqLbmFUQtNue0Qvjw6uCrbMO9/IP7dLa12RcHBi
3QiJwCYQfezlHJisO1ITdLrfsdAoKTKLvHtqeueTt6hLLmY3SCbH2ms1Cy9DV+nBbat3BV0o7wbr
kDexRBMzo3/3c+3cCf8bbtU8GibfjrZokbJfAmfmlvBkcu8DsNtDbl+3hXiJQ2FgEWoQzteTGm0M
9qkTufF5tZQRFrK/WrTiQ63WsltSr93lWb4eyVImP0PVHuU99wKtIcHuSQvkQeG6tXALhegauqgw
5KvWD1VUuEscObQ2YQ835GB4/AUb3IZ7J6/kPjbzZymc5LrWoXCa3kfi9zqMIbcL7dbRnoBOVD3r
pdSK3DLLHqqpIFSsd3QWkhj72syXT/S2XoQns3hQoL+jvlfX/SDLvZfDkxRx6uwVK5HIFrq7w8Sd
IK3W9LvMkRhvaTp2DJ7TcLTR4KeDCXjUzZ2TwYIrBHQ6HdFyYfqZxBVLizHSkOs8o3PnKnqxGQkW
n6GT+HNk4/ALdLthmGrn+jORxnowaDjWq6lT+yElihnoPRoqVdSPhWauiNdH/WywKLUxATgpyiat
SHdO60E1Hiqs7mVd7MwVhTsfdby4Wm3yD7VLDQvkgJ3yhrXwRzY56fbCLk9Tx9t8ZMIeuYrr2aJx
OroY4WD96t+XOAWPBh7svA08gtwZHnXUu4wBnbOH5TqwpP3gxPD10X41uxTDXaDgyUWWhd9cdP6X
cSgfMsRu6IbuSqwjEEwz40CU27eKGmZfUuiwNb9kM/++d+vD7JAiVFt1vXeBVJFp0rfRGjORJ+XI
Cwwre+8aYqsTD31JQ6gFySdJUBauFszeOISG7q07kTUikjhPQj1x5DXW/j2V2rvfodP2kFfjU+rt
x1ikCR5wfzeumJR41ADbdN8mEsUCV+HjtmVuHvTSMM6xV4IZLonnw9PQA7Yu2mj2K++YmvptU4rP
jtNf8sTKT729fPJmaK9u5gwhCGHnREh6/eT70wvodEJyWvebk85zOMXZEM5J+SSM8cq1BnnTeoL8
WVnRxzYlii84jbq8K9MYz5iZeiHq/e9SjnqU+UjSbTU2B8ti9BDT0e66eSgvaNTkwVrIhrHN2D+W
eY0vJv2Mr9B/Wi1MYWVtXCknH/eTWLs9wAW2vx4/sVbqCRlJdtcXziU3eAktmN+DYvZ5no2k3MvR
BnBb2Y+bTi5yhi67Wrv+lEh6VHz5GtnjI2TvlNdLWnXOW1ksr3M8jkd3db82o0B4l5TpfhTDfFjq
RdsjKGPtWk0+uN3pTk9cpkOWtX3w+brt+jgcsMWHVfzQkOm5m51sv3TZHHCglScj1V5Gv81xVS5f
zazFLleO48mDdcdZk0mGILFz5PzNzinamEOiccrNHoq/UTKy8EhgOmTKtPcJi+i9KFtiwqzWOCRu
/jJT3Z6U5pGF3F/1BTQClBjfTa11zySfxNsSWgVW6xh7GFKYYaxKP3stQrvG4k2uOFX3kmVsNHsr
Q5qPkhXV8AyfNcZ1yioe0NFxmcmjbENCALxm/jSwC3J5FDtQTuCwuPsq7za2pY/fg5zdYnvImryy
e/PYiQYfBnRhaDbP5sjInAnousqeztzuiYpi2tapds4YupGc9WBaFYvhNwIza1WfpTn1rh/mjUfr
FtR5mZHVxXROKimv/1Ne//+U1waz6b9suI/v83uW/dxy//El/2q5bes3ZNEUwuaf6QFsi38TbH1A
CzAM558Y/1VYC/GbMFknIu4mgxxRNuXwH4W14f3mIzxC6QlbxeC//KPCGgTBL3X1hk/8sRHARgFl
j6jbX8fwFPclopBEPLL4a4kNVRWV7GTQAIQw3f1LaxHBmWal/NK6hBimaaE9CL9bsU1Bng7LzLND
6gqszXpcwiuh3h58rUVRM7Vvva7zfRxt8yiQ9Zjd5XJpAYi3NpF86VLskQRuM3fWSryHt/18PUdZ
XqyHRqy8w3NIHX7C9Jut8vhtGw1IAEazdYuhl9iDmiEdkWHD/O4zl3138fdnUZJy2QA3TWw/Jaaq
PfMpYmKgC3yMIs3fBwZfdxpe+4iMwPVt5WEJfaS8bmiiQfk2ycTAhog4PRG6cZ+kzj3RPBlPbNmL
59Fc1N95WH60Lv8eftC5sF6BTsNfVQeta3jcBj9vQirGs4BjeudRSdM/2Sb1ZivYJ2BzpOoKTBTr
bpCJyr/DoymwlW6aagQhDSiYQp8OCk3UDixQc/LhMV2r2E5vBAbur0DqNFRpdv+QrhqZAVmeX4/2
gInKS4fyU1nG3gFqRLsfe7O59Tz5TLykfbTb+eKyIHgSqTigG/vKSdZ9/NSD/jdACf9XmQC/tKW7
2w3MKIoEkv+HUtvS5SSx3taPVlPFb8b210+wAb8awlruNFeXJ0KwJLSJeaCUZPjBgJVood7M1fUy
LvpHW2wkLh/Y3S1Cq+I8NyYFwMr/6zBTfGMaRACEJubbFEXSxUQEdmd78afEggvoZ1n5qQCYFiJu
1Y9ZPdcHZLfaoZhMJ9rUFDtCJrinzUGfrnRlfq2d8TJLYRyHMbaPq4e2M7Co+rJlLXaLPYsdE/V0
b2cYGfz8bFnN/IWRFmytwZy/tBIltrsCDZfD5ngnthqtzLgfqJEeeCiLG3diY1X2RYbV/isEnlwG
DiklkNxyZV95FpU2E6xljDKgZltd6h90JQW97ehFbk24HqMsp4OGn+XXVWp2l5WX4stKiMk3r8Tc
gdab/Vhg48k+MvYx9nXa90c03hmonEG/jrcsP682pmsyqPjlBHbbatelKj+uiO78UFmJeNCyYbnt
B4MLKpgwZcpTx9nenk2tQC03zf2Llfbdh4/K4IJT0KdcW5a/yVP/05llMwqnc2S2AFTc52/pbxqI
n1aHIpniOEFi8kBxou4Hf6wPmtGXn8AGepF0Rz9k3Mi9Ixv1ZRaeCvuhZ29jzWv6FfnaRsIX8bkb
9O7F7awWjW6pA4drXxe2E1HHGP656vguxUQ4HqAlsz6U/O0vTYyxVke6vSNVYwFu34iHRZeATlxE
jeE6EgBDGnEWclyt+8myxXagNsVZ2u1g7OxBE7tMHzu+5zItN7Jo1P2P27ZlVBCCK1ivJQyVi9E2
MXFYnv7qaVX/4udG/4I+oLvJ+gyyCKx/KjYTlOxHrReHrpEaM8OFfAFa1NE5oKco3F3hpd6tp3fN
uvvrR1dsooB/n1fb5Td578DldnD+MRLaHu2fLv/cGVDdlYwfWDI4GoQQ9HKr7LTHXPn8BkYu9JBk
Eu0pXzNmnDZJ2O31IpEWHzyU0SsrXrgTgSi7+OwVU/teTI5caXpnEBgt8Jo3aaF2DHRRGqeO1Iz9
P/8FkKHwsTbRg0t//esvUKuilwZMwocSvfmOPM/lpmuTZN85BCAGlHdqH29yMSxdHDF1ykLP8QDE
kKZmX8EOib/z7JkczCtYy8U1Ls68FOdUtLhCutKLn8idRfqQ4gvy/k4vsr2P/3TxMQe6bGQFoc8/
QG6/XPxKZlJZs/3QUL+Tpd738XfuZiSYEvvlJ0Nl6jpfelAK7lQfBlKbkfaTDnLy2mw6N5VHc+kL
eSrtWZ4at9OeBqfyD/5sDUAVurG+VV6fXVzB7z9X0MkC2tL++8Rrgj9RZn308TyeGC55U0gyBSGQ
TGvqgzu5mGjBYQaLkBxD4xi/CFKKjxCavXOfdWIXe66zL3tUfW2ZLm/sy9VBzps1GW7NTtVu7YWD
EMs3I+k5r0RlaQwKWmHslNkiOmyKD6PCKJWadQdNo21PJZjKt9rlUacmIPFwe/RiUKlfYYWk0w4f
OB+PGFEY/VI8wFZcx6giYyv0SU36qre92ufwtt6486ZvVlltJ8h2adAAn0f229eWrrh8VsXJBzsD
kaqoiicdQhyr987JXt0q/2I2FRnASbqciln0oZSCwG2rFJd0mXtC08vlJjcU75K/vokpEv98JwCD
ombYCPY/ysE/lQ2c1dWIK6UDcWMgUocsA/Pux9lczkt3gG2Whn/4klSa7CnF2ndHDOpeGZxJu6Tq
T6nWufAw8/LcZdDHgrXSM1QHWp5hIE/q/dAV2+OKGeIDvkr5zPE/fIjZmr6NOLm1yHfsyo169OHZ
AZhSeT2h4t9Vrr5yH1g1sZelWcblvjTIEg98xXDPS7QlwrLrnharemYOQSQOGdoki2iA8PzO0e5N
HiwCFEZ9/IqbgiOyqBHGsiMCuan6g8VTe2QCtJWc29+V7mh4IZ7qyOYRuAMZWYrg6PXFaNnLmw3E
JT5PWgGV4oHAGsPNmoveCjEzu19M1yLMdpqKc2Pk+pHAKCYHjqm6g+pE2lyLJbb8kGSr9BPvgewT
eImyDOjImFw0WZW/9Ky2sPkUnZMcSRfUER2YnAZBn5LOrgEHe9CmeStw5NKcdW/hVdVXTiTVNuRg
0TrsBlzFOr9uwZFXNj0Xqp8l/z8e0I4HawohMfRwsVmb/71+SpKhP8W6xVtHGbn5kZqgQMPEcNri
SiOyiPLHRxk+ICLbKfbeHxWBIvj0u8qLVk52lOcQRi+JPRdnwrIKL0hmYpI1awV8YRum+YpMLvO4
n0Z1T/IspBcDocaDpLY8DltcYsBYTX1Hq+OdvFFpu3JEIszYOmaepks176xp8smjdLI0ZBHvBrPc
pIhZR5VJRpGMBt8utMBuYwYf2Ii+Mzp9GJoO9aFN2cpAuXDrsJzZm7surF5RuWAIRelzZfxV3f94
kP6zSv6bVTIvQIM3918sjr7N/+v8Tfbf1p+72z++7I/u1jVpRjE2+5Zl/ks69sdCGc8zBxNwfmap
tLYsiP9ra2T8hjvaBaZt+4KsnW0L/S9fM80t307X+S86zHf0Zv8gl9E0f+0yaGy3pZTtwSj30CTD
zfv1TS86Qufop+TRpx0kilqa6GnABxdXBPrZVxRvbGsTuwcJp2fpiAG5Hu7Tlvn+ocgNADpSTmUV
gPqARxKPZhCPFGCiXZCsJ7GV3eM80w8bXiZI/C4P1aLNN0lhwLEwGFk9LaK2X516ei8NnlG+1dPU
xfbjsFV+vfSfeDJJP6yhRAWNU8Y9Enm6Xbk1OeO8gem83DMeeodGYmgHNPqkehG6hnvhoa55gHs5
Qe7ZXuo/yA6z42o7Rg3LTbU0fYR/zHiIldB2FWlp33shOVxahLdM3SqgPYStccJAP4J9N5Fzp2ZW
3Mrq8+DHhSq2IA3pph/8/bNQ07ajaTYm9Da01d7BM4TfhHk1nlSRW6FrQlYKenvuRSQQwLBFx5Pt
vyA975Kw3qpZt4Li57QcDrbwWcPrizoOcy9Pk8Y5qAxQfUyxKJ37bGC3lDXmiPbHl3YAjElAreqZ
B+BZYYIv2kR7G0daPug6FXAzHN0X6fW+fphtgxd5gbsMaMZovMofNVCxYFsD7pEutx6x5t9VOm+w
U0rQIl04qZlh3LQIZQ4/Ph8ljzxxZ1OWUs3KkwAnWgc15svQdcCl7XVJ0zESOR1ihFN7ptParveA
HBEwydntIty9JJ7BtiIYh6KYL9RopP7GpVGoI1Imae5Tm6y+A2HouH/yWGlBrdEqKKs5TRKsKNS4
Hx1iIl5bjVp8b7Srpx+4VdRxHCruBa8tzvnY9xE/PQN20tvZznJt+5EExPKTJMTxkYjR9bVr0/7i
1ab/lKsJkIkppBOh7jHPNYFyV3FnpS/5yuYRjqR9peFv4n2Tc6QXg52RXs0vSROq7Wwl+voAJg2+
nN0NM/K0wQkWNmBvqp7Xg2f1Plm9wvw+OybIccw2FQRasABplIg8K/Z+rg/pTVE2fC9y3Nu90zhi
Fqz4mFRDnZU0tsiwi/4hrmglMjUXIXUfC8tBj68rh1RVRCCzdzAG39hLvJWfytErDpUHaDwonJQw
sGXIKu9QGHr/ODTWqz2U46XCgYeSYc3DdepQLea8tohqI8ytSmI1ENbgOPvM40VLSmYbwikB/IIl
lXTE0ZO3SpXNXe+o6r6H3buf1xVaXGYZ5zGpfRzXXULNg3xauc6wY72rzlC1MDoVYka8Udrm88Is
MMDfCEBo6+qDeZnHwOoLHgxBYA/c+LjY10Qp7EQzWHDN4xxI/tzDpG3N/npEIXqLUrW4Qv1m3+EO
FLspZQMa6G6vw7EhGjJH2+9bl9KnY4rmRXdfJ4rX69gwki+rzHO4qER3rvzpVbshLhHhzOTKsMQM
1hyGfajzNe+KxFUv0pjT1cekqbrHztfbfDdPRorfiAqIWMJaPcMp01HAdenNZLaSfKG2+QR+bT2I
ztXBdUI9GwKZtDo4yVUZbBTKwYoEEW47YkchAs0cFGyIy1mPJsdZr+a4be5TMgVffH5/E0I6BqtT
WzVuHzkqkecRwBWoSAc5YDF7BZbFDfge6N0IgjR1MZu6DL5DWaKScQCFoqAtoWEKWeVXE4HzLIxl
Rk+ZC9bkpsMenYjn5ZDigw/ntXoH+d/t2BOLUxN37k1DM/8EHYjDn6mh2vvzwpLJrcuhhcKj5B3R
BcXZrXFP4PdR98JBXhj1zhi//ThZumKIv/vwMM6UdH1EoCyF14+nCLuU/bgozijJXiByNJ1jdRIN
nTK4UyBhjVMfFvrrEzJDlEPMK8UDnGV+EAywJYKNxScp0d1fzzppokE6a359w9t+vekZKaxR09DV
guVQ19Iz7N/Duf5TLv1duWQgffmrcum6qYf3P0Fgfv+af20CdHQ0wkRIIyhwfjBb/i2+c5DYMP41
Hd1g4i/Ev4ulHxIb/pNwaPSQ4fwksQEdsxnPXOQ1pJixSPgnxRL4mD81lMh/HJYXlPjEEHqwaH4t
lrZJFYOENb1Ft8mWsNQq7K2E2dih3WGhOrpE7tZ78BkpzuXMhDsgSo0NQJJ+7WNPNdBsAb2HZOh2
yylVXVWD43OdL8wp0eTVmWdtKpf10nTIiF8yZXWXplf619xMFo7RsUC4u+kN16jS2EAeMlLjn91h
cMWp7/xpOi9mJudrhk71LiU5A32IKFeyP53iugXbFBpjPARM+i/6uLZM/1svCY28ViLqVvl5GgWx
qCItT9a06Gu4Ulp9Q8I32gFSdWvvewCUdpCAbRzHLOGvS7JXTmM5ukdNjhQpTZW3AcjOBZe/dhDY
hZEf+S9zjYs01cqBhN6k2T7VqvKXxUY/BOyijUZMaqlvgGbNlSENI5oLIx6isSmZ0wRML2y4fjUb
EtGUsgciFheIA/jLc5V1NRp3eIBs2AWqv+vbOXeuZmSEX7gi61XR+3ksn5SDCGWQVq9ZV65MlmKX
y02yNDtLe0BnnZY7sYj5usmtMtu8quAPDb3eO3A/2T7OVora4Zgj4CPFCNIFo2n3So1LLTEiGD2z
qGU3p8WY46fwE0m+58moCsOfYDD6OWvxgPeb7/0IWHHdNkLxbb1hJqByhXVxV3Y+W12/dtv8+zbL
/L7GOm/GG1H3doVBoYqNvTNkWxIOGSzuazuTShp0lT9dZghtZ6ceWdG7ErlxuJZjfsosvzZ3sizu
kWPKnZ5RxcZpMd8yRpgCPctybsulaKIVmyBzBfb9CEDwsPNa2KssKw5Fk94aGfbIwRkt9u0IWNjB
w2cMy25Izp43uCQHmFztUORefITaS6Fdmqt9qmga9iAP+/eGNdEXMXSGCXCtd+xAdhvs10NbwPI8
Z0JY975x7vHvBoiYSvhyKJiOVj1+xvI1DaFqLPsOhT7s5sZqk8+JtPSrJLeqfbXY2mEyrTpy+XHX
oJbbA6+Q5b4Gp3JI58LLby2D1rrqPCqJQujFFbzAbsba108ROW/1acKJcMOaOhfBglbqQtiPOtcg
D9lp6yg5x/Sdz5hDvK6MPRyEGydlCBGNlnPBr03a9lLEn3HX+nvqyenQ5qa1Kzoqo9Fw22dCiG7s
2rXvtzv7Fui0HtEG4nXsDFzm7hoQnTCEntna4E2Ro3MFWv17YyCMb+wieU3aDJlIZ5H4Sx127Eun
JSXASQ55PhUH4h/jIMbY8lXMBCy1jvQfEwA/jGY8jCuFC6hHv61NpHeuFjsXjHk25LdOO+Z5P7/Y
HWwUZEELfpLMFG+VDRcFcKtq8D6WuvngiC0XgNzf75qL6zgcuBr7QuXDCXHLF4eZTigzMMuRNq6d
HzCgth5b5jppKNyp+WJ5a/JkY9vTgZlL+2OotgEYFTjfo9VOMJIJKDZbQB7jVGJ/d5rzRtgKvTzP
d2ROw8qqE+9I4MGmnqOIQPpPXAx1HYo7dxyyK8NPxyfe90VYcn2e+qW757ZuHjyxXnwQMaFdIAfR
3BRdmmd27tmTGmm/vlV6X1nGpnd+6WXHKW7qrzjh/ajUSe0OWuJbnN3aIEhadeMUO/nDUEl0aOa0
RAV396OhNS3ei3kV4FzNOJwH9ezpuQGOwU7QwOCXuMmJ3yMFQjc/NyW6nQp3FoIiw8oj8lftN9ub
Ed8ZrXpoFloJy5XzS5H28ADNnIEakj2iAd3li7bU0w440fA9KWYNE1andk2Z9mh2hPkqSPq6VUbm
306Lp7Bx2M3eKJPhTkjZXsXarD/C3kQq3oPE6/ZN0yeo9Dr9nYgiGVnL2DzkFlUo6KPUJEB91AIL
QOX3RUGTrqfafSPYXmmR4tbaMc8rw3RYJ8ZYSTpHdcPJ7zG2Clxvcq5Fp5KQJ9KEummI56SD8OzN
dnpufNnedUY6RUOHt2a3+un6DXv/8GhPCeOAjqYv6vUVrEJq9ICMFyLTDQPepZLrOoaEN32rqszc
gS/0A9MWzTXtVB5qZicvZMDP9yUNPSBf/7qbhA3HZs1SnC+OVlynutFF9B7557KfIHrBAbt2W299
1GcDnZ9GM/Rg+ctwnDzoyc0SZ8wYYguZUprpt5hAipcKju5L4tXyrh7L+FNbxNnVuBBJnUKPfzbY
wqDcbPLDKqd1F2PCAvxcE+cNEEcHkjsIfThhr6EGRQP/bMG4w7iCGyvSgPSGmP6aXaenOl4pNzF3
rhc353rWrAFf1rxe2flaFYSZwP/wGsvkOg7zq7WgZLEnsqLXpYKkmnexOhuZ4XwRfH8tbOI6uyMX
dg6dXPdfVmXjTLMUL3qv1kke65MeHEKG5skl9eEpdtnnBxpgLLQ6sZdZEbSYy9g1ct/jBat/d1//
pzj+u+KYJ5LR2v88S7yFMfzLFPH3L/ijMvb033CCbjUuw7qtMKYy/WOK6KGeYVGHxR6yKG7ln8Xn
xm8ACwXmZcPFFcOX/TxG3HylyGrIJN2cK/8oeMP4084NMTpbFladLixG9Ad/LozjWUuImrDtE3Vj
G0fkABUsXUgIx9Y6IRux6VoZ2e3RGau9QQzg2aNPfEO+ujzbtde+WU7ev/B27F+Shfb4pyv530gp
flXwkPRLvAgyHZsPSHdBItSvZbvPhIKwNt865ZPVvNuphSVUT+tL/SPkgsXOevBbfVulNYwZ//pn
YwX+tWnAUk+3AOiB5sH1nB/4yp/3kZTMkBvHrDvFSfxadTF4rHnM/OvCp5GNnNZ2L2BOa4fL5LhX
i+Vnzwb4ws+LqtVXd+wh/bRqNc9JmfS7whnLw1DKsdjJrnHuXbTGawio3z7FczWwGDfbPYpyVh9y
jNmiV/Qp1tRXt6lYddx8BuWs7gEvYVDputE4Krx03sieCymHg/I8d8QbJ15BZ5Kngeq95srtLbWD
8Dk+MJ6o981q1TDfBtMr9pz0fhoSPQh7KrP0F01KbUf18TTCPC+BGnUscVynrW+khXFfSzcgimzM
6biC5wgLXJ1BDthmJdwRRxFHEBLdNiXbohLL+lrDRscbSZF4seccabRchxdvjhkBZzqjkUA30oVs
A9tzjgx/1v2cls5h8Zn2aZaYe45j0T1sFKJ7vc8yI8rZ97yVje7AUUBCE3nQvHbziE11P5mLx+nM
o/RATGXCHKrrHDZZgMCejLFJd/XgzuNpi/BImDHUw8PC7CsNDXOmFMscQ99DVYu9oI4HKJGB7bQG
s+ZEmVf1IuFwJUkmCPICLhNAirP4s+aadUQtLUDEg/IOZtt+dfPV24Fsr++KWi57AKNUhqONrdWS
A9rWRF+MvZ7nci8HBl0rTLmDEl7ytUvFtCdUD9f2NLFVNfyTI9zqQYl1YjbejPlZ5V4eeaRkvafu
0B5VpbMHLNuBBHGEIPsB9IMKWP0Bl0EYuyB3x+NxYHxsUE54oNA9I/5k5hvkZk6RahK9l36zcEPd
Go2x2EFWu9U3tgxFEwhFpmRnZ3UF9D/psmCdlG0GjiudPOLZe0wTLTdvxiIbbby1MUa2R0MyvWyD
zq2bKYwhdiZhvsS1EXjYk7/WOctr3M4yPwi9mb9C66sMorpSXoIBSY2Tfk3HJ7P3KStLIhBrmCi3
fU/QjxrVFkRt5tOrs4DzvqyUEe9KM4HQx/64SJ6KThu+1PGYl5H0B9bCDpPRbDeMstZ2TYztblqN
eg173UWmMk6gKB5XEw7xkXEpET9aXCNnaGpZJRGbyaT9DJ8SJ3Cx2UqAntg1mLG5YH3KHpxXwVBf
ZDpnbdShIH/vGzgjG1yEW33RmxNYyOKBFnY7DFN+/wKK822uRkIWRqJj6dd8fhpqhvi8pixLZKyM
GURYz3oE8W//MmROjn84m/j02APUsWtYJBDiiOAwtpu3ecJmjjJsgoSVzjzIO2akxI+N+jJ+6Dl6
62vyG23SWeIZXFCLVOwd5iAmCbB3jPq2oxyvDNfJoscnFm3TUBTaMN0smVCfkDBoEPULYsRoTZaY
HEoV8SYw1nd7HGFRnb0p0/mfIiGhnfuIWB8LL4Gh5um1TpYy69ng2PX7uA4Vt44kWriRyrnpeoNP
DEKp0fYzTUC+2Y9bhEmivAVROmHeaDLRB72RL1C8EvgbTcODhTCsvEWpRIMB/raxI2+dJhKJ3UEA
Oh3S6lJpwPA5EtXMvYsJ/gRW0ZturA7zNoAPOx6jupfuZ3BVMxuPTBZ+WCaqNqLGc1Y9GFMUb3iW
3PmtoUO4SZ3VJ2jEyZsgxkqKVBLjYDH3zUdvDM/sl5zTBIzN3ub08/3ooAKItILUywOiJLzfhpcR
aCMa/FGWncd7g4n7dWpOMfgxDfhDiur9SRTj4iCYHu0v9lQTBDOZRrpvZqYbosGSXBr2crHKvLmC
IpFeRlfJPkCBXZ4WtFz2zlukcWUylzn5EMzwkvcxI13eM0TtsiKPLL8rWU90lSuoVfueJqwhoBcv
gFsjb53NldNvcnIZcY4noZ3Y1n6JOfD7yuxffrxH/1M4/l3hSBIS9cr/XDhuCW3NKH8RWIvfv+hf
xSMDUt/2WcxQg2xb5j8qR9/+DWYJQsEftmX0ykP6f/63pf8G0ptli9gYQNta+t81IyNY3aIC5R+g
cEOg+k+mqfafV88EVGNVtBjMet6m/da3su0nlZw0nLwbOQ/PCpdwF5Rl4kxoRnPo2UHrWNObnlTu
jWbbzUPWrvWNmgnWAbyjG2Htj/nOoG9/zIdCrTspluI25U0FEUKrcyJvJFVAZp6HejQCQHy4xWxv
QenSxL6FcqSY3f2a2unVVM7NRU98ww0aUV5aBgp3LpSHQ6X76SFm2nawCrJawqTS4k2D4hxUlspT
AWDqeuwJo1GqZ9pgclbJoJo9ceUuJFIWlbOSDOHGSbjBAg65Jmg06wZzB54PAA3avGCT+SgK1by7
RemBdzFjlhuLh5x3Iw3PkwNIOV6c2zlecDswQCz1ENK3fmJzbh2hwWhfZuIrvrs4u25NjE1sZir5
LVlE3IUpdsm7LG3Hw2Ca8sHqrfkMl1In6pnsgyrkPQ5iFDdfbsMTbTGEcLSsiXOT6HVy1bdK+0KO
FDGaaC0JK8YOeFqz7nXC7fSQz8I5FKk3PaftMDyC9lyqoER7/mHFbvIqNRD8mMSsNXAc0LuBqlEA
jV7NW5hQ70DgdT6lto+iXAhDvnfIUqFAW/MLXYzgItflB9SV4eirbNhjf8q+KFrXS6bLWw4a+1zI
oT3z1lNXbVxOYW27/d5dPPbqEu4xO6yVSTZ/z//L3nks161k2/ZXbtw+TiRMwjRu421v6EmRojoI
WXiX8Pj6N5K655VEqcRX1a5GRVWcOhI2XCLXWnOOGWXvgyTAp85V6vnbCqPFe2jn59kk21SBGuVE
p4ChvBn2FyZIwEMqRbyfmjB/qEqmvlmXkEAxlrUN6HWqqm1BhJK5MUIpmCtZNp0agjuzY6PgpvQI
nfDfVcLGomIO4S5mvrjKo1m067FFokXkKQogGUzjt4RtFHrACY3qqsyJjK7TGNCHCxrEaWbvImJH
tpHLjAoU/85l3cEVtwwbkURWjI5BO3SmhUjOS/QYeouFFJ40qE/NNPI9JSXO3Xs5zZmqFsVhqReo
yoPnRHysSvNqKWRwGzHGWI++sUUqO6xjkkBdRTM0D4bP6AWzo1BEQ4MPN+LN0Pbz3kE7dwaq6Lak
MnflO8yR4XujcCPjFDb0WLZ0r02ALqJFkSCAAA18SoELz5n53BFIWK4j6K+3Zl82H9QsLBwFo/kx
U7Ya1sPczXft6OX+wbH5SEI+IXMlscBIBoVN2hao5ZgMotC0H+1BxGeqN+dTD0uzXJmYLKK1pwhU
q6PS/5B6wrvM5DQLsuuy4AEVWWUwyfDCYuXE+ZBvAIpXwJrL4iOx28E7hWITwmJNJabsS/QI81eJ
JoAwHVrnJZrMsHyfRn3LuEel2AzI0VLPNL8VYwy8rUd6Np0ex5Ao0yH3uYitqdvUnbrFKYkOAHpK
t1UC0B0bBGfrkwlPaYPPDRVEu8GClWwcKgKUJV1zyirTO0nRemuycVOf6+Ck+6rvWdGAmXprgzJ1
P+ROcmcNhtxXicimjRF0oYOsQYlni+JiuzgspoMlqAuDkn76nr1+foxmu7lig0EHKKjs7k7R6uHC
os98ypKUcpDmkj2ymIU9heqE0tQ3xvoDMYiYnR3Dbw+NCCIseGJur51WGZ8r6TFVYKs13MzNbLC4
LHGwqsDTgvmj7N8Zftx8cMky/trk8fhM1Whe2kQUFVskLZRatpzxjQah3ZAYE4TZxrcA/GIUDI+x
Bc8YX2N9j9ShplsfjGcsZsm6QEeIQdY7OfXcbaDKkKkYtzk6FgATWFijbWU6zX4SxUOEdmOPaZja
zHbwFLTogj2G83O5pkRyabxNy5eFvi5geNNtNmhpCDOsdApuLpgegGLMh/7s5I1bdmtHjXXytBhQ
FA8zVPcM6fmcwVpa4Y03u+49Upc2vQ4nQvgsTasyU5jgDLHVnVvk4o4mTAQiK5j2niZdodF4lBg+
7xqEWXe92YbsRBPg8KOmZNmGBmah9x1PsaZo0R1g29VqthajgvKGzXpxQ3sHO7VmcJEA6VwFyFXX
lSZ0pS+wLpOvHeTIObnqLVheja+xXrYmfKWB4Oe6mQEgXAPAWs0Cg2cIFszEAXHRaFbYQvPyEv00
ADGlWWKOD1UMhcr4EPWGT7dWU8fshajf8iX1t9MBwLOOAg6qmlBgnvEjogvxmZnDchxnJfeY/3r2
hwQKEz9FtvACiPEQmTkMXGdmBGN2/bbpwn6Lqob1qNchxXSgiRnGJ7IuxvSmyXu1kg2BxiFmI4dF
NgvvxiU8Vm5qXaIfjap1uRCFPOtQ5Agb4V5fzwelI5ODdFEHlgsP7IAyrqkfyVa2rFHe5sESfwkJ
vNas59FgSjXVHEd0M/pPYpqtTI37YA6C42D27aMKgVMPCA4OvE9kPJc9cc92rZOf25cU6OUlEPol
GxpdSnM72vhVUNfaaD7Ru1LeEyidNrlz3euQ6YXsgmPLhxHPkjVeERryWehQarPV+dSylc37RIdW
CyQwx1YHWZcvmdbJS7418yc+0ihC5BpSrbdLhjS7CXUodo1qdJN1pvuMh9KHQU54dhfrRRNyPFLi
ZRwlfR1lWdV9Sep2YpUaBx+Tb3JuXnK5RelbMcbhMXhOdHA3rcm2uXFhlLcH2wvgsC/wnuS6AIso
LixGlHzHvoeBzy/J4Hz4ufKVDgxXJIdPqCHnnR0TJ14HrreOkd2H6zQaUVxbVXrGiN4WaLeM+L2s
bZl8RDRSlmsGM0Ju1bioCMmVC9DJvTTNaRq6fRVl+EVOPLKWQm1CFWS0H+mIP7PtnZ5gsZSf02Gy
HoOu9x6AhNcn6BMPTenN28JuiqPXMIT2+qGAdaEpLAi1wv6bkzD569xnj07dJ7tq2UHg+aaukf2z
FxjpwfX8nHZ8vh2dwrjg5hA6oWpSPrKu+WYvVGOoERsAsmNj+0gB+iQ/KBKvbm1ExfO67524WdUq
iKIH3+3Vtlis5TZmZqqTHUZZGN+7kP+pnt6qnih46Mf+8+rp5mtZ6pn3xzL5+FP7/fsf/FvE6/zl
BuT+eJRKWiirDYh/t991Z54ABES5Lx12XS/9XUphUXWpruja22ag1b//KKWCvzzwUi6Ndxxarm6Y
/wsqXpyor3vMeGDR9prC0sYXpq8/l1I59fZS1ALihFdm86Yn1N7cyFxLCEIGZ1uyMXARMEhTxW7s
XAa2VqswhfgVXculUWO6xuFlBGuMbbncxFA5jBXiu5522Od66MLrUWvQitkUGyfpJ3O1FD4iNTbU
hOqaMzmkbg4UxLBbep6QBGr8ceS0W1tQ3QveM6t6VHDtT7NWxDGVEFvPWJZ3IVtaHc8NH169yOgI
3Wn45mtxnXgR2pmT1ty9yO+yFyle9SLLE1qhBykl3PRxeUi8JflqaB3fqBV9E3/mvZyrlMx7rfgj
Hg7xn/kiBARUDAmv1/rASisFAd3m50GrB5Mq7i7x50Gt0drCUITIDKsOxSENZ1AIXpQOa6kViRPl
ysrQKsW8KIJpFaDTR7+HitFXXGbToJ7Tojihk3gJONTKR0trILEFByh10UUSCVncdFor2WnVJDnT
FWQulJTxi6gStGF5klppmWrNZTbGpOAy5OjWuhhgpx2J7ey5jPBVVi8pFZB4op3fXfQIOrHedfdm
25YokFWI4NMisqYGSI8OtFS9/TjlmbVLe13koq5GMEoM6CXs3mQz2yJbFxXCOCmH9g4Sn59uXTeU
J5t58rfWQFjkFOadN9zgfCo37chmiyH/jdProGrgFLZGBffPJtk/74gima6HNpXroHC3Rut3awlw
ko4VcXt2OeWnIFfhBVSD8pavrXOZOdZTMjruBpJ5tkHKOBPgGYX3cy+brWvI4jCCcBSV2a0z8Jh3
RKaL655UwE04OeOR1h6idLqZhQNsIu5FtQmXik9vMFThISVRcIdzMfsGefyziQ1qVznkFiGgzs07
HnLWd2CBoFPNYkV0CzNnX/IBtS2HHae8rXja1pBTzpXA5Fj4jUvkePt+IbZrtZBUuouZtCGu8vmV
bSzXUc922YR8dsqH2HgP2jg64utq7mRe15czsrWTR5YJoMiYBoY5DevcUSRIDQ3PDY/tuJrc2drX
tHhXfRknm1Q4oU5DxP2MahF0+9jJFRtfcmf3rlPMkfnOD+G47RiXjHoAYS6O22/SMY5i/w6pEwqS
9WwEfn9vWZkc7yVoGOmwocpi89FEX5NuhUyTs6uEd0tGSRg/Tc5SdKveTHMyHoNKl7NU2Bx/SK4C
f7YY69WoM/PUpI7Dw4tPzTErQ2IUtcv0OFY6sSmvlpSzIeIGa5EifGC4H5LEGVH5v7T/o5dZQGaL
IX3Osk4t5YayrfTgWsrWWs+1GyxUoQyEmFclUfRcmEkE+jw2idAk1Lbg8YSzJLYTStooXpnJpKEn
40zMOzwQ3982hd1l0WHufOe5r8qx++xlAdHvz1yjoB9Wed9VJ7ryNuV3GWadzX+57LZokEijpKDt
O/hyGcXhWmCeRvPUKYs5pwF99j99zv8fjASsNd0A/Odf6qevbfdfj4mKklef6v/9k39/qr2/6HO6
eub9wm/UaYF/f6qtv1xp0bYkBlPPyX803ND1tLWwlO87Ain4/P/4VHt/YY5x2TprihvbxuBf+VQj
SX39qbb1Vx+LCR9qTNb4d37qekazM+ZlGsXHtiAkhoYMYzEAvO3ZJmpqQ6cRkV+GV+OOLyl2wwgF
dzIlyJPM8ZDFykAeFfYe079A3TOQM8hNy4NHugz5nvAGHHNJHxAqNslGL3ZdRrZvLI9tuHhq16d9
SPSKge5xFfiSeROsWXczBLQqSQWbDk3onAAQ8kaoOVKo5v3oHSIwGGSD1LW6mxKCMT5SN4aAy2Ci
vlu6ASLWSBGXDIbYdAyEbrHLmaeuKlGTT2WrsWUGXTpkm6x9ZHBd8EeI/mCRQTNXGbdJWKftJp7S
8aBsQmKWcS5XU2uLpwVz0Tm1xfwQ1rO9g/qC1y1ocfEHiz5zoE/t1ipcIkBYoXaupzfeMWL1+yiW
YMbsiQ8oLjuEd415Rof3rsoqCZOmGy59Z975iO7XBlKdTcRQifU/cbr7rE69mxDX5W3o2AJSr6sc
k6F3zxnnvrFsgj4M4P4OZK3Ug7ly5ybf8JszqusOTWRFHWgZMNPCyX7qs6w+mEl84VHi7s0+vgbi
NHQbhvFOvvFA+jLfGR26StHiXHQsjWQzlehFfXfpVmFBD5QEq3dOO6fpCkGguTUGC+JbOtsFE0C8
U8Eo+4vFtw5dKp7pKspNz7lss7B7DMtZnJhDvpuh2K0D/K8f2OnNJxPAFkxAP97IbNapxJJlMoru
WgypJY1CSEzAbJurvIRrxFUuYg9hXOVe0wZzbzKbRrgRe8NzqELrFk5gupWRO13gWf3aWXZERTwv
LnHxSXSzjGl7mgJyOVKXJB7fnC5yNwvJyHLZupVGeGva3Xs6cuWauXR2jLFDRmeIfflwOwVR1XyE
4NdS+jY9LdPBvHWLWp6Z4tv3GfrfDVPC/oLRVOOuOxxbHWLBQl32lvgwTkRaGzWuI2sUX52y+OCN
YwUcUJbNcUgdrE7Avq6hfJrtplCz/4ywrX9YjB7L1hDmW5cmMM6Jou8LBFS9THehW4Ggzkmt/xBH
SyVwsPVJvW2NBjlZphXFC3d5Kz1ymRLNp74dqgVwHAqvi7pBpb6e6NzfDrV1gwXreWmDZ1xSKyXs
YKs8AVs1cJMaNoMXN2o/QBzei8hynwg+eyB54auw+pDho5fXW+X44iDzYfCv45yWL02DhA+iax0i
1pw7/gZkF3YbXxEGfYacPx4nsyxaHmYnntZ91I7WZRu0S7T3w0nBxlb1c5EYdX+nutnjJ9HmNfrw
ZujLin5IxoaFaKpNq2cSvQj2s2PHBOYtQ3NrIT+gaA9NkMl+P6dnPuRptk1a3BkrxtnysoXMtfXs
Kj7GKJm3Ta2dUZ5hbEwYLU+OKma56pZzKTwDSmIb74mfJ37CtYydDInsCsQ87kqt9mY2nL2fpI0A
Pm3Gsw923Ck78M4hvNWV3zqEc6tU3lJGZIRTZAM0P8Sr/pA5COWKhialvWzoqNZ75uRYt8wiuhwH
ScBOn2oeWC7kUXa+upxEZxANt4n7/MzsNdoUeUvwQxJV/nYy7GKX1md3nt5TX6ElUa11nJZw2Ur+
rXMuRXVp5jayB+kYk1o1VWOJjQSF5x0zF4cZOojm1g6U/UC0LWoDQHabWJqI9ma0PvvQCCsQeHmW
PS86ZMmZvPEsHTOl6hg+5Gib6b/1mNmlF6idJdl3TstwlS/R/K2PieCIB8/DPhdRwaDy65nBt5/p
VdE69WKg3bGrB9eWoNVb4CuvwCJeJHn/gQ8L5i3gZIdyAdS/0pE6C52McQTNVyTdZ6Iz7XwLfaG9
cIow2A2ReR9RNR9soxDnRHj1WpV+ukeUiSeUfltLIOeK6tmnCqrmtVkaQAJVKY5ihkEUkqJ7dEeY
iTRUxNntUPRQXPtID4XFvNoMzlPpJdvJyu9Cd5nXXht5+7EOGEWHKvnWJ3Ov07HwTYDldtZ4L/MN
QJTm2AQmTPg0olssJvtGmdXaqCaLCCte0cu4jpKrRJCKlxE6t4YGEmwkENQTCs4QZUFznoqiAXg4
tV9kpSaGfzVpTuhKLhimwQGmf3NUS/AJ0mlxjKT60gQUen02fgLG3G+FOaMS6fncmCo++qqNDhCL
7U0R+leDGd51bWlf2QX8Tr8f5O3oJMVOGe1VNKd3vWiN2zFObyau6ymcJHHwIr+KvGLZTW4GlB4N
ixQrd2hdKJ0tUt4siNAOD5AAEVnN74jRQd3Vc13vGrbLLrqfbiYCiTC3ihIUi8UKFDE7ZLj+M9tl
UkDZO7ulv0CoD4N6uS8QRBvv8amy406wKS+bRG/ExfdN+ZSZOVxKD8jNfABZfy9fVD3Li8KnZVh6
NQC05LHCK7+yEHRXyLRU8XV+EQlhmm+uLdygMfontTzZdT89FZWYTp4WGvVacsQ4YUR9VHiTu8Zj
PJyEm40s/XnJNRhiBEtaumQWrJh+ZrgfMaqkG6bk6WkQiLJX0JaLO3/pk1MhinZDawb6UzDuCFVC
KGX1xh4klrxpZ7/ZjVDxd/aLtqooWV6zxuYCZTOxUljfokdnDuuNl1IF0eBr2XQUtnPQhJFhIxbZ
r8aqN7EJQkQYtUfBPqu6L+JtZ6kaqbo194G/4ssldlRbKlz5c+yT5uD1CTRpwj/nlnBkstDaAWZI
PPdnAg6Mo/EiPYOm0mcroODBtQm3tVtX3dIkO3TgxHr6wUL2o91TLGtNGyDNmOisVKS3fqwY0QYp
g7TAnZN1haB0z9xl2hGO5R6WF8kc0OkB+dysPG0cQVWXB0GwCbXSrngR3eVaf7cg6tu5rdzb9OUb
mK9aqeej/Fg1WRJS7yPkg1qLps8AN7y1J6O4cmaXhFx2QA2ZYoDbjjQ8xBNgoBTqPqUzhbFWDtYv
KsI26wQKZ+YnLN7L1uYinQko/eR4NE9nT4pixR1F9ZJnYqbToqB+jl2fzivVS2vd0T0hKsCNi+uS
vAnyNLO433YyvqzlWONJRBI5anEkCY3Mw0pQb7fti3qylWXOUNNVWxRINvFbWmeZl878BfEf+Ej2
3O8QwnnnELaWu9aBXcRdsjXbhJEZBZeFkKSdzt77TmtdZq16cSP0L0zBo7U1SXFU1gw4rU1T99km
6nJck8+tDontsQ5Ag73M03n+ahkIBCBLmh9ZT5NTMhrmFp6w+x7gRsusVxUe/MUmgUjaiYXsNNwI
pDF3NjOjyt5Kd8RoQEbRNnMSGDVT0Wuu3HBevGG8mttovGu9TK3ScpwY9DOtqsg8/Dg38E9QF1XO
zkwqLMq1WattY+G4KaoJ92fYNVv08e7OGoT3xSqt6aImPu7KB7V4z+DWk2vW8/QbXpv2IShF/j4y
BbJIqJzBqZqj8JR4uTihBW52Hs/rWTSRe2sv3bgeccIeLe0lNbBM05Vz6u1MR4u9P84LidKKOMmO
oXuWF+VuRB+7J+28PE6CvXgd5OMDUVz2zhBqS4udtl2kMLKkxXCVojc5s0gwOipiXhZvQEtAvOml
rbHuKFzrbVakeBDA5KJOG5jxVkXLu66c9Fwn7FFy0vXYQGFwiTNXaoZKPG6Tpne/DbTlvxA+AZK0
zoPpEtHmZO9G5VTf0Uv/6dS/0ak3sXb+qfz/P/nHTx+Ln3r03//I3yInZPCU9uisEeaZ7osM/u+6
3/+LrrhFe9ynA/eidf+7RW9LJE0euySfVdR1SXD6R90v/rIsxyaumW4CUbf/GkVSN+B/gFLpRCnf
1r+CWYAlbO1R/VHrlJq15bS2YxwCw0DqCBwaRkHgtA8/XJPfKN1fNxf0YbyA0RtHE771OkNuMVuF
0HYwDu3imA9ZVcwbuxf+dTEObMj+fCzdqHh1Ssw9bBujQkAHW5sLfjwl7kXaBoMdHmazCq6Fq4ZL
ly/+yVkgFdaQCOI3Dmj/YjMIJO1515TCdJibYF/4+ZBTxizU9FR4wEFEuFPYVN1FpfqoQnZQAHv0
g5GgSB9I/k700WAzAmGV3bvVaJX7Rkb9Wg4DjVWMmwmCGwynGiCJwjRQ4lM5JeqiCSA0NGEU7Jk2
JntEXNa6DKfyNCuzuM2zHH6Dobp3ZueWp2CADGmEBVEUc5dcOVEq4SlFZbyfG0EwV9TODLTb4tYy
nOUrLsblMc4c9ejV0SUG3GSL5KVc9zWAxQUp0aXjYHHGiWX3t1bbF98We6muSZdL36GYAjkCP3RH
VlW5JhN7QGdUjgdRhdWmWRpr7w9CV2rzuOX7Ts+1s9uzZ3bVFSbfkbyvzP7ICm0ccvjmm0UR09xQ
+4LpmoKQMFHynD8T2FRcMI6YQJ8vMVbjZiQGEBHKTkBGeYaVGYxo2mL2DA1GqzEa22ftupjbi7is
SasqvQBWQMhzvhZxhUJK2EX5qVde/Zz2kf+UBpl1F0Qo6/gMtGAz/RaisRkoj3QgWHGAT/HY7tTg
C0BJvh1/ysgFBeJJpN41LQG/XrtOVF3ouex57svxEeIwBXaYqI1l5Tx76RK1TFhSeZ1QBsdTIrCU
pfNd3ATutjWFei48cqIqyju6P4wUCJJ3iy9KR4ngOtAciHoTsU04R/TJ65W5yLjYtlycmCysyyYv
licsNSC4ymS5EEvoozaezOwIwkYYG6Q0jIKMyrh3XJjKcM2dwzBqpsOcZBcCHdGXqHW7T5k5pznw
KahnW6NLghOXgBZY6H5uupwyZlRXZS5IivXyL0LTaCC1ocHvaDNk0bugNUhCDOt8b9QkiS9GgSd5
Gst1ZTkCQU2CKLjuzqmhHHs1ddG8Bm2bfpS+CPmXvQ82nJ5NXLnzlhqjuQtHWGxYW2/kNIKcAPrl
8Gjz9lB7DHw8HSQl5vB1KphxSGV0lxnWw0/dRD3HnZWf6inLrpOgtDbZ0nV3jeyMddn5d00TJNte
Lu+NXjGIXPCOsyVqrwxvWbZjgOK/RMcJmCsYdvQ+b8uxePLssLIOSeaPAyF1mIpmVIgJ+5Zw6Ptq
42KBhxg9+zV6mKVNBza/RSa3roUFEOtz4y4XPs3I6QgLK0LlSDCEEKvQAMf4mDGtoskHWRGZBhei
IlSA2NP0wYGYE4EKQTXuD+ODh3aBFAIseexntMEU6QMzHtmQRBOQqQ2vfVhc7/1kOJG/8+bMwvPs
j/h7k9yYKV5TaH4OzdPO3WHcXKK7IZP8mzZ8wejKbTAIsPFQ5XgTAf5Fk1q7TRufA7KQK2Qi4Sif
rTrWGCVRgunbjgpDy2Paj4bcNRNr5BdvirlRcRd3xgk6e9Sre4QkZUFiQNBmz4ass/tgKJK9EroJ
WxWePAwCoK0XzvDlQ9ui0KFCtE9sFhnfjMvARFOSe7yXFLinEQHpBQILebAKQ3irKZsTWi5LYEK8
rUjLbRv9j73QZTY39+Nn1yq18cUsMR9lNuhixlBwfZxSu6ghBdetKE/JNAbbrujJb8cGFfKy+4QS
oYZFaQgd0dyZLlkfOfyArayDjuQCaHBoUmngGGEYfJgU/6sBsHa/tOBfVrI0+nozDGNxO9lO/dVh
zn7BDwG7mllOda6R4C+b3gXCvlXzWB19kQfXuUzcjznxG7BA88Hcha1X3BoA1dhx+gW/zXBr/j9p
dMU3y1f5oy06HPpZ6i4bnySy+6jAuA3hjbqPxQNDFu9tvnn5tv5nF/jWLtAUGv78z6dAu7xSyZef
t4Hf/8zf+0DxF3+FkCjUXcfCFPmDVMNjyIMGHq+iRc6X7bF7+l+phm2yDwSAQW+UxC7Ls9m/cQO1
IN5y/tKuQWQfgohIrfH4V+Y/ep/306YJdo2D3FBKNjJMnDjZHzdN0TiJxa+rHj1AT55IngVFgck5
Di4cpGKU4lKVFzxTSbkJYog2P1yrt7eHEnmIFq9wfZD8u79sD5smWoIBZd9+7Ml18Gam8mZi5ZvZ
S4rDv3EoZkhsr8EzC/fVhhdswmCahez2jsk+KrfokdCOrreMAJp/46y4lMHLYM1Fd//zNQX6kNFM
cLp9TvrBfrKXZkNDgSTMyeuPfz4rFDs/3r6XC4hTQTgCqzmuwldnheKsz3LJBQwSZkDDbN0iqHC/
TYO7IdwhRURGLIRe29a1cKr1nw/OM/ibg1NF6KeYns2r84SCGYY2evu9UTmY5NMJSyJi1zdiqF+V
EJyitHguPVj3aKd879VRWj5ILQi+fq8CPIk8myWsazk13rBNieou3jipV/zBl8PhPtYSKYvHRJMO
f3whZDNYdozycx/NTL3iTH31bOubD1lrZebFmZiVt+Lof72MpKchloGobjqmeNFS/WA7AYOSjr5d
9ftUSNoYCGS4WUG1/fPNelUdvZyXxbg4AAMdUBzpy/zDURzmISUskH5vJwNSZ8O4iIz2ejYta404
Wb5RGv3uKv54tFc3jXI4aiKZ91QBbAxCthHRQMeyTrN6VWHPQCaUffrzCVq62PphKXs5Q9LOXMm8
HPXb66VspkXijyOvnRm7DkY7J3+MRB8e3WrxDz3CzE3fIBSa/TVK1/aL2wn/VEv70GNt2A+E+23J
2hxXavTqz9NkG8fZddCl0Xq6h/2AuZSkGhOA8hsLk/mb+28T3gg5EzI3oeKvnji/jVwQcrxGydgz
L3L0t3/FXmfYGoYtVklrkhVISsnG5uptCcl1PojFm25606+vvG6xaWNGdGR9ck7/fEnlb3+armx5
wyX/efXT0oDZ6CLzDql0rMOY5CZRjOsaH2pe20TtO1gt6VqMOIE2VU6+yVSm6qINCXraFFM3rAbE
vZnGUzZzKVYgRshHK5nAAE+az1FvqSvLXQxwlCNV49B1m9GTNXsqFTz2Y2I8doPPlN9OGiYJhreD
Mwxz0Fb+tq+mU0fK1Wo0GIp2oQxWUy7PsZO960e/xVkwYyzC77lTNvE8o9FdV4E2niLNW82ok1dT
mIcXdLi1R7zBD1VmxpoUn2/ZbN91PvnDgRdlh86Nu2v+5nL350v76wsCG4yNAW+9E7g0An9+Hac2
Yvo26pvOTNSAZbNOfHxUyfTQL2HNrAYv8b9xRMliLQkO1+vNz0cM1DTQos+6vQrDo9mSxIY8MSid
C4LpnHUWuO//fLxf121f97GYiZkBitIXJv0PC04bBbh90THt0zmvVxZtjmNUjfbWt9S8+fOhfn1M
mUqid4WpEJAx4L56TKNeEmU7VHwFfRCxldGYx4ou+xsX8LdHcVzdxbKZ0Ly+ZYUIjaIbuYAGejRm
qAivD9gF/Zs/n4z56zrG2fh0DdktmrDuX92oLDEW0NABRuWJ1NDKbNOdO+HjJsWo0hoXjy0FD77w
7Oik/CdlRfvKIYbijZ+h22U/L6c+MGCaW2j30C45r0C8TVM5SzJ40Lun3NuOTZDvwjHtds5IvOLa
dhbnaJbACpSovubV6N1lXUrMkxTDZbEsVHIZXOg//6bX6AqWeH4T/GE6q/Q/5esdR+QYhhHGdrsv
o77EEia3gehH7HxdcxW2NUHaXl8/57CqoYJhBelrQNtuIqxN4JfENpb51xxh41XmTziLxg89Lsh1
k3T1/VwyAKu7RB4wYY2ncs6vDAEf7t85gZcuJVt63n997394KUJTBehcRi5qPN9FdCt2QIOjdwAh
+eg3XsrAC+okaNKOL5YqsNMvHxEVPLTKDY59HYbryVeDZvwEt9XiVQ8+jbxFhuXJ9sF+EccwA6tL
Db4VHYFhSVO/cQbmK2X391vwwxm8ejoZxvODq7ndz4h4T+ESlKdOTiWqUcRWiWKRR5TI/EMcwRFo
hInzVp/X/u2TSYdc0Fy20MC/et39mbVkln2LhzXuapCkvvzEturGA2QEEVd8qfJhesLrG39u1brr
B7gN6D5RzsYl+lQsl4K6XrkOnPPEHIuVZ/X1OuaA+0mmKWKmyPw6Y7hnqfTuMR9upUjp9RjBU+2n
eHYGKS4MmMWHpcIrO4h7d+ZAkWOCJhiDVr5xzX/dumm5nwmPQDNbqJZ+fmgkyR5ZmLIgNGn+VIYk
N4CFMBZBI2WR9hv7xN8s23itJZUn/mwdGfLzwdocEJ1i0dnjXvwWJH7IV3uAazAtwRtH0n/TqwWG
I8HWDMjLwgX5ao9IU7sHHih5klT0kJl29JTmS0gC8Uw1IcFBozR0iaIIXeKP/vwe/ubr66KddD09
LUBS/Ooku4h0izAV7b735uew89E2NHeomb/lXveJktfd/Pl4L3vPX85Vaz1Ni4Ib1efPVzUYjHZK
Eh5ZyvDyDrzLlTWTRaQZEWt7WL6KsHggGXLaRHPN5sZBPDW0cPcFu5U//5TfPkwS8qjHAMoRrz/L
Sd8NMh54f0cfn6ioPVSECKuZl1cQE+L0258P95uPJoxSm9uMOJ3J1qub7AYpDdF+4ibPatpHtRmu
FyA1b9SIv72+Jp0MniQur7av/LSupq0Z4bOs2z01skJeBb96KIlAckPfOAIh5+0cHAJAkUZux5Bo
JroB+XYaDCzEiND/fM6vx0J6jWRlAq+Efgrvy+u7TZs4tGxyI/ez6cSfak/R1h9V1F23iSmL1QhD
211XPX8B3cSAec/gNrhcREpCL3xITzu8jXm8HGIbyb7VdT0pupFsv/z5d/7mVWe7JBlN6u7PLy8g
jJqlq30ME0iN1C0x8y6qUi88p0rnUv+/ntjN9wf9v8q+uKmg7bf/89+/til8Bp3UD0w1PV++XsFG
/BJL3MJesYcOTU/kRbtWLUj4sEpHhWms67Ygz0vjT6qsF28sNL85T58QViaRUDCZt756BmPDTwDe
uM3enUI0x84ybGnx0voNwa//+UR/c6iAlZpkOI+GH0/Bz88hsNC2bpTX7LslLL45eKRvF0SrCrif
eOv2/WYR4/bRFmGL6NHUevXMEzISpVXP7UM2Gm1CcsPuC+hMW75uy0pMBezeKp7fWD5+e4LU14y1
XRNLyKtrCY+17IJYElZjmcO6YELD7LiAcyCs9o1DveDgXn8h2GmIIGAOTs7J6x23nzlVHy0mN85R
eIsJpe3UOomdERIB44V87SoQCy578nzd2MNo7Kgc+2mL+8UubjGE8SglNj3GI8rw/BF1dE4sTZn5
/abO8Y2sOhJ3PuJvNC4zRmztLopzPUwggTomUIEe0drDceRvAhSZ5g7brA0EUU8lmPd6sC/xx6Sr
CLfKg9tbi4lanhHVLjWLyd3aQR1bqKGZjX7FDeyAC66pYOIz80rSr1WSqfhdm8NXPZII+3/ZO5Pl
unEtXb/KjZrzBhuwG9Rk9+pldbY1YciWzZ4ECRJsnr4+yK6otPKGHDW/EedkpqztTRIEFhbW+hsQ
UVnu1Hh729I5r9d5BhM2llpd+3UzRlcCoFPyKVBO1Rz42ZoO9dSrEolUEZfNrim1SK+iEOWJ3YjB
cXEY/a6611YcJOdoRrUnpy+bZAOIHiGKOMufahV4YjPj3lKcYR2YogI9tm15WMp8QRwffZP+stAc
JzGqiBHbPCo1QXGbNcKsu1YjCHwB2S6xqTvU0t3J2jfJVQ5Z8SVUCfWSMBlmhNdF29+DyYPl3A6q
WG7RStP3TY542H7BiTW8szHDSPc0vtLxjCR2hhmOUgow2hR9WThAK2ZwCvO8pmeL2iPcQPnPRnEK
m1XlR49FBqxrrurW2yqRAX8vpPRPdTR+os57AM0oPyfSrb5UVmTfDU0wAWIv5pNl+p1eF9+MMAWA
ah3mLGzukpAiqsjSfbnSkHdFCZ0nLjGfH/W5p5dpCy/iBZ8FOEojdJuxAHNTe96rgI22182iuIc+
PAZqsoFx5Ri7xYhskzED/cSG50IJOX8Lh27aCYDJEOr1y9oF9MIwqdzoGf2MvHoygq+BFXS3flz3
e4eOGRD3CXMBO3cuorrKrryJ98FpgeZcnjzNyEEdfctBbhZuE6aAyRmaMvAsinIkqUC8oWKPwlk7
XD+V1XzWDWIAOQfGOV/Lm5LqEiIdPXK3s7tb7bLbz9CeN6ibYRcWlvXF5GW7nDd7CxPwrrayee9M
UXZY136FvTWMO/Rx3ONK6nqXpJV8biJlXzYZZh6gVwMUZof+Z2B1NLIGjXQCBetj2Lb+WQ/NfRMC
Zjjz7BzBcGCze4oU564zH3JfOuAKly+1PXZfmjw5hb64z8fli48CGz7XMYW6EflCGpbQQso6OkMB
uzloq0MAx0c1Cm3wc5V4+S4wCGkbZVneQ4dqXQF3C/VseZf3lr7t0j66U8gXbCZPXQ4LAs3VDOt5
sZofqpvAc3oDNHxkCk5NHemfQg0jqsc0KMtdqfMBDDASaA2WIBsyzR6+Okz5AaRLhEKey+T5XAO/
mXdhxzmCrZwgQdN9+gp1orzuJmZZsSTAbkvnDITIskf/tj0Ezhpd8B/tfmZB7JNfkIboF8CBDrCB
OywuyrDlbjVACAs9a3r5YCMsl3s+hgY8MYcrVA+vrFws1KI+1BvwrmF0aQHcLDZlGCGzWi3aRy8F
3Q5FkbbLT33PSG2GsoFBEtX6AT+4+datCvchqZsyP0Neu9/7cd5dO5MbHbBCnvANQ83tPMuV/S2w
E/JJ6rsSzq1dXaDl0n8fsEYO9hUmPtti8nPvcp5xThW6xG6B4j4YmAZwDpB5be9W/DYe6TPVP3uJ
UAJ8I+U8N3MInGKU/g09ffmVzj5eYxiQHQfypYdoEcVXrfiexarmfTu43fnacp7O50acgahSn6nC
0QYpFK4Qgx6ZCRkqCF+yNOq+d1KUh3K2ui9h5+anok+G6sybB3zbUcn57LfdwvmwnaYdpNMaDXgA
znikufhYlzh67dIg8LcoRHlnY+eXu5ASMqKScKEOJeem+lRL0IGbIU/1U5dM+FBGfu5EaLJPON+1
tkA9D2EnD+eIDOOKiThynsZFdm/X+EK3YT+6sCcHaT01seARQ1nG2UXqrtwqbIInFBfG6SrFXPMm
j7ABAeOyXrVDFF2KTPCttPiPws6Dez24OP2R3nXngcyyG8C48pnSnYusU+vfoKvUBfsG2fDDOuLy
O7V4vR1DKKI3gMx1uJV+5t+wiDoWFW+XIjzqMHUsbsIsk996nfafxNo7DypnvN/8gNcFTbYoY1CB
fSwXFlPzk/R7+c03J8xtA1AWtERX5EdGNj/5c83XWuN86/SiO39zGF61kt8GBF++6IxxXcOw+946
KW6F65gxrB0ih+cp1YjjGA/qNZ6Uf4PCp4VZUhunN3Pu0xifgrpeXmFsC5r30p08OAje5CTLJXpf
rvGQL1CcR+QOsc8mKxoi1IhuYdfazoN0FoA7fps8yiADKuGP7XOQBuVugNWQgSleEyQfI1I7f/Tc
fTpEHcAsO9ml1qgv+pqHF3E4P0ZWQVxMk/zkQQLZYbKS3ow450EojXzy/8aO6Fh4XXWGZD5SigO4
pmKHuElyntUDH0g0qO00naphV6yyRcGKdU4ZC33aZaFoDftLvYap8LfYQWDO3g9mlo+obdFzcf37
vM70k2gRndhOLTcJI6S8i4YeGylIOvdWvGJxKpspu1mCGoVHmFf9l6rDLDIK1PhkA6m5y83rdvsk
ukRxKrnrhOZCJd5PVOxsd0OSkSHEw6hFRbbgJm8tmG6ism7NxhaLoj32o3Uhzt6kbgNv4htbZHlJ
pOdHmI7qdZ20sM6Bualsb9XZ8jMESdJskxGNsQ31FqCxyGkAKwqsFoAW2Kra2mI5kdwJJAfRDAMz
vZzVWmPhlI3MpNXqsF+hgMRMI2ZlN6AmsJ2pcVO8tbyCIq5ejIWXraJMnwU4DyLFo4afbYTaI72L
Gj3weup+Wm3hPIlUTjvo+M6PQBdY2LD0uk9Ei/Vn6xb42AA5Me5jhT/+cDHZ83lnIXNfSoYlYCdX
RxsbCUyCSXkfVnw47uLBJpqFAVAmGXWfhqSh8N+58nrQi/w6F0n3yRmi9AaeTH7EMzfa5Sryzohj
cb9fItY3UjfD5y7PG/tTjyQSMb4ta/+sXVoGL/LCK87EyQGT054ghvoqddMBTy00f6NnlHSH6wTC
PQJOEGxEUPNq2DYvvV6UgG/CNL8NhJIH2Qj12EuIgP2a/RzSlj9SUspdoqX3zY9T/yBktW6lWNod
FEeYc9oLjg7jtaGjKZB86VmHg1cvd9iBzrckIbiGoav35FapwLWkvR9icaVDQiKoaswdhr7fTWNc
XHfUf+wx0xgxyJ7LlsGNPdXOdRYCJoLiQHvdzq2rObDkTbP4yX2QuJhqI4SbEnRh3DgNzcYOBOeZ
nw/nelmqXc7avLLTqb9s0hDXqKxZNqT6pIAx7T9KqC+xn3VnOBrOd2WrvVcErs673HaO7E78w1Pd
vgkciZy6uJjnQnwm3zby/HP7LZ5Mn6kdDhmV5bMO1hTdsoyEVBft8jmap/QO088JcTh5Ctqq28WT
lacYLbZI2K4v1P/qr2UdrmCZWgYJnGZKoOeEsw2XRSCuXpbqrLQQzdOJZd+UtZAHNY40vhwDPVqm
6VZEpX30MFW4HzsrINTF6d2ouMjoJ+HtaEPYoTC9QGZIxAtqdMET5mbVKc/DJ9ga9ZFyaUYeSCq3
qfMFJGs+ZVc5SrvwNtyzxFudb5mdTAcdWfZxwCZpF+XA9ybNYlQyg/FYUipMlyW4ILkQnwvhHxG2
bg8sJwJwiw3FJkXx4xjD8Pipy9H9PEvhXMd1vIJaqMWDhHq7nclhDz6x66JOMIpGbjz8BOVPHXyN
tcIhJC/c9EOf7nGrlj9WWk3uVqagXruCaZDDX8X4am6gyEkUC7CxKdR2huADdCuDrTu42xG9iq0L
SPalWDADTqfmNJRdBY5LWJftgmLrarufh9yCWwdtAN9L5I7p6pGQheN1LfzksSpb0gykxUpCIHzY
aMjvIgw1d2XtRRdqyYledoa+UgUPENuYG8iibbvNphhqJjr8Z8vSGpSyxbaD513JggPGK9O5uKkK
L2s3XbFWrLu+4VhagUVFt7+d9FWcDMWX2hXB0XcowFNag6QNFYJCw5hb863RMLvE/6HgVBfqvNwA
3ith3ub2nQ+Ysi/C+ZRArtCRKq8q3vKFaqaQqN+CZaTBg/W4Gi6p+yKYqIqTM1vxl5ieKeecl75t
xm2d+eu2kwE+c2GTRRutB+fLvAgMit3wm7MGPxLsX5/JWCvMDrDbLZSyHsPKtw6eHtP9EI71pyUg
Y6kAMtP0jod1m85JJkmH5pN2kcg8t7x2Ejsd2io8haXjsMeIoL2xsJhJofSG7Q1FFdCCblSAuB6r
iiDUOn7xXNcIeLhdVH9CGwLpkxyS97FAWPi1Ui7AaoTEX7vEhqnjYlh004ECOPf7or1fhBtNX3oy
Ht5bziGnzgL8pbUVINgsI3YU7Ne/sltSuVsrB6HllIIkKpe5+0B+zMm0rDNxnpbw9OqyHV7VqCgi
4GJc/yyFgT4qtMuebVU4IIl7I9EssNtR3Zw8I+rFIVwkOao3ck3UK6hJMPLuquNwv5Z+c191M4FB
ZfPUHsJ00O1BxBMVjXHOmB6ZO5LgQAhu7zNgqT45Zps8+47P34kl1mqQxuLS34nGZho13jKUO3TY
MdlBYjKIdg0orZBDDJQp9IRFoy7y1YeJDVJSO+CjMe1NDySvfPOK+HZ7JiaKn7tMxIt1tBaTAsCr
55E4TMWXRWZjhROguDJu4ebzlpCoDgNMfsbkWfc6yzYpovOImqc+uMZx5Kpj5y14LcGBeP41mL5G
yg1ZPs/Jt0AsQaaFzjq3OH4grOLFPlKmXaAQiHkrCniOaFAEQzXsWOUF5R6QBfhvNCVGw9KhCnTj
dj5i5YO/+hc4frT3SLiXkldIvxWUOPRw1rFPPaSXdllcKFAM+ggfNcyuYj3onxqyKkvJ9WV2FVhO
9lAu2j02Y9N8rp04/FSiQJZsJQzThymTajnNlOGTGzHy0CdX20wPsnLuOm8SXh5s3cai/9f61ZZ3
wtql9p8tO+oyjKK2Bj6/4h33mnN6gbmLIt7lorT6kReqqI7x2Hc0MGKjqGiXiH5uK8hs5Lu8zvXU
UP87n3Jl2RvmIRkdLgOyOIMVQRGlp7cCCbLLfZTaGsGBm02Y/WtbjzYw2CYagVW567xWN5n27G1n
UsgqbNwBXXg3e3QKLBGQYrbP6Un3p6kevU91Gs2XYJnyp3XNpsfJxWfhrbb6/zGof8Oggu77RxV6
9zK8/B+sH/NhuX6pf/znf8BEUiUF+V9/dvb6n//hvP2N3wBUPF1x3aAjARYDnNGbHd0vIhIF1f8r
BCojYM/Agxglkf/Gn4YY/mIUASxJUK4nSFDn/Y0/9fmVD4TMgCBMAwlo6v9CKuyt4/0/nTFzO4Bf
oYoHWP0KKBTvCspsT0vNtBM/MuJx8RM+Q+LZu2lyrW7YDQPi/08Fe/lwUItX1ZQCF9//DnZHNpdO
y/HcPUjLrJeyizBjRXcAnaxsE1V4xD72Nn54kAKEDNYA0fU51dZWI2hkPEAqzKW8XV4QoW+QqqJL
g5eBtKbHbCBf3lcQRIZoJ5Y4d8150/ajo6doHMLQgM4R99hdz1aUHBpdKJlvF5UljfW3TtKf3XaB
wgvscPTT+D8wXWC/f/YTWhU4lE1X/4dUk0a1ok7DjFwCHgX0HDLvmEvOTt7UPztW9vJATzfm1lzQ
+jxP40zp/PiPufX/aOW8NQj/+cI4zQG9CIUfgQijrffulrBjmOtW9emrgzZBeSVFnhoP3LFTOZ56
QT6VmzrMKRxtSqyucDorZgmgrbAxM3lpZ7Vw0A5HUp5zCCWK7Ig+xjru1mrmVeyHYc1gJfVBYkHC
X8suuF7X0uFjnD5hW23sVI1UaT9+qD+7lGDvGGRa3mAKyJeCf2GjCFtzbpVV88Om7xbc+01utXeI
tLXr7ccX+rMRZi4EcsggvnzgeKBYzPv+B/5jAedPljsnrx5v2/H2skpKrL1o2ZQvsxcW4gZJft/L
NkvgV9awZd8K9R1sj+Zvjdk/GzlvdwJmCpiyzzkQVcB33SPa7Ysdz0XwqhVKqtc+9s8DsMzagg98
DieIeu7/dpB9nDQJJfAebeTV3wOKLCe1UHIJve/V2PWYnnaLtHRJ+WRNlukv1zKT8B+TlHEmcAkg
2AbEAB3Q/XOcXfL/Uua++zo72EuJH67ZxbOzROK8cp62nRniCj238W+ghn/NJEhLVLr5H1Al0wb+
88IegqE9PW/1fYYmHlH2R0Ra3yEriHz4X57xXZvZvML4DToPnIAZhRnTn9cq2tYpJ1LlV1UJvw5P
eZw0j5U7EKO2Q5gmqbyZ4zWx68s275vA3uPSVa5PhQql9DZ1RUBMsNfFuPkTpHAAS9tMN2jOl1Tz
ouUEMknU/enjBfCvF2PgZEj/07Z0QLy+D2hOXEY4T9jN94ZeHnfRW3FZ/NTOgkRbi/556+1Aj7bD
36Bj71C2DJaPszx0iQgsORnN+7CVWJSZZO9b3+gOOO66xagKPMY2xGuzt/HMqVxVIXcjyvBloQs4
g0ft+z7mPGLNrn6gljChsJ1F8zp8SxuniDEEDFzagcBVcB38yyi9U+V6E80MwUuwTGLDkHj/bv10
kn099u23LMqB5m4KnMrXWxXMPZNqXeCS6WOspAquLS/JWU2qEYLNoKFJSrCMS5Eu35mAdfEzUAZJ
xfYnSiQhtEPH7+evACwSSXTx5zENvoDX5FRpNC5KZio6VIq30/Rocw4cDRwkNzeI5ZgQbaks44Lu
MlfRJzLOYf5KM4kUYsP5xDgwIrHhEeTtNQ+64uCKzmd9d9jLGBquKGiHTqOTO/g7JWq9ZfnHPi2e
hqnZr23BPTqyiJuR2s3ofClVixzjfkQtcH1aBy/UD7rvAn2nCv5k2mRNQQTZZFnQ8s5cDkdcuvay
HFnbAkNHFjqcyJaHaXEpylJcFhrUE1FGLlw+GTg5IoG4JYWq5jQNcGT4NExhzWa2dHNBCFaw8WnM
FGnMpa18ivk4HFhzNQu0TnDtxWXefe2iHAHmROgOG1rRRMvRmPo1Fxk4xPF8nMeZuTRHHIuRMNG5
s1xEWmELinH4YPbMLkpcVhuFwAFlk1Y0sixPvx/AL4aMR8UgCsGznQ0QlQH17Ybpp+bUBLGqDm2r
3ncqCfhXHsqF2qWSaED993d0srP6vZdTa8+2TLl2mjdetvqMwejlC5eeZUZwxEWIZ0p/jaooy4mR
8yMkRMjzJ2QQzhvkKuiuOFlsruhZIVnbIpOAYZG0F3g8Ar2ZLi2y/MVPr6RegCYrzpX1XTP4LUJA
hQfVGpEHyjusKd3E6OfgN4897LL1MGzjb4ErTsLDkA5l5J1bYs6X7109a8awnXXB9SGNUJO6jyo7
YEzWcIyqCXvMRpf5Fh8ck7sVzuzxuyUgW+QhilgG81XnJbpBld0y4pAg/zRRYN+vHnz0fYuZMnfS
e53gJ3pTgArOY6Uxg9tRUxUshRE5T36i7hqyd/UA97mlhafnD6eRUl2BS00Gt38L6JsliKJLyUzx
1gDNVQ1LntvDVDYyeRsNrzK/ViJi/uej4Aeg7kvIbRUCizAwDbpmBEfUXRnONaIkCB2RFFCcimHG
2eKQ2oGZoia11g8yavhn50QVCzgsBmIDqeNKliGmnHW+9As+6Js1K0nEis7rzZIWEM7BQtqwoqgL
KvJGoxTtePohhOXKKGRtaI6yeqZoUV9RCnX4wq5HcL/awm0ezaz2chRTdrSmVsc/zRGEpB5x0Adw
Inmsd4gPhiYyZVWGTVNgQ9pFIEh6h6FcUgFqNFspYqSa1tWtvywz0z9SwKvEPq6hzjYkClMb0Hzx
NcohGbTRzgbYVXj5TetkeL6i9jmaN9zAbLGdA7A/pa0z+pFUtjZz36FgCEKAAtR0UQKf5h4TS/Fu
OmB2rf/SoHjDw0CXokV5H0MFFc11q9oYOabAztES3BOICTf7wUuLpYNuMcJhQYQ0iPB6S9xgyE6J
V6Dhm9LIJcxioD1R+sxMsF2MNVUxY5mFNm42Z1l6iZXx6ITXwwy3n8mTFyakhMO0dPJQLnCqMAwB
Msccon+NX91Fu7Yrv0MPZeyxy/A9QqXq6LNHO0ydHQ8JJttyxu5aTdjLFYcCZwveEmQsl72gXTDo
CLYxsoIM0sjgM3OpASWDPthoafFJjjAdvxuwJSQulbY2lPuhMBlhJkaMwjZSUGOfLobMIjpoRpG1
4Li0dsEtdL23tGe8/W7xL/DZZaZHOIhw49lsjVxaONXM/RMu2Y7obcBK29WJT79mH4nKbLJA3FDa
38yBn+OOQW96IT4gCGgJbA+WXlIiX2pfnGQ3NDxS1PZI3KPpb1IsG8LM8h39W04jv88hRH0zOFPb
eW18LFEcAO6FCTr91TOjq9ajxgpdZkdLtkn2ApZQd590Mw+P6DL+KNiETCF3HBYQR2DnIzjIwi7G
lXT6RLnbjODvaV3nlMEIMqL1mLhrPpvEOWgtE+6VFbFpOZRWGGMv7OOekv5SpTbr00KmCBeHKIEE
gGW7E8prNyfs7lSMmwyaxKuzBM9WM1U9zeC5eojhdGCA2PddTg+3kbo8BK0e5XdZs8dc9PgBiauE
O/W2bYPJwTPU/2ClotW01asAWtvfIZlY9y8TJhDTzRpbFURrzLYgJqMCL6ltg1Ex7Bv4omo8IMaP
4VjfZQkVtwDdKufSq9hWcSAZ8GzseEfIR7UzEjwUHxvdC2TJ5hKdoI1e+2mpNiLEDTDeyN5ahq+x
64ziPqiGRQDH7gQ9d5QcQcG2iOjw/AAnliQdzoaMnazahms1rUhb5tWKeXfiYt5yAes7GTfBUF5N
wKXlgcJoiqQGCdr6kBYQwdn4giE8V1DAo40naE5sQWDGLVXsdFDxzqI4DV0pDFGshJ2WnsDIDjs6
vdN6kcQN+G9ncjL3kEjECYfNEFYrOj2J51u3Eu0S8UiDkTLxEdTsIrt9jEjY/DAPszdcWWporDth
CbU+DQ2zegOKOOgf11Cn0DaqAYU9eYxmP11nLN5CGexi6mvGN3vAXBpf8ahuN3HZehgc4B6juuib
g/BV85phdme8noNh6dDs8D16j2Mo23BDz8of6MEkTedHuxFPArwmk9oqg2vso/A8OupAktZmP7Ko
8QaMN1ukVN125/iDEcQMvMGz0mt0odAtuv2dfdt0RAPnbkprDJoRE8vNhiprj87FI6h7KcVOJlOf
0Gq0bbzeTwhR+WRjCZKY8tDjc8P8b6wezYFj783abCsxgYTF3UUmfcT7QrMcMhGYCFdTeyaU5NaS
OMkBqhAdA/Ngcoou8Ca0SElpxmm2HnQvAKbuhgap9PW4hCHfCcqtNdkfRWBzcggLZ+VuF6FrdFHG
rs6DLz4OodyKIxFBj4+pNVBrkGA1CJO+UmT2RrBNukfhohn6ZbLJ3SykSSdJLCsiCqiTsa5O4Kd5
tfJtrFlALninWLgVKVEDuIeYUo+1zYOSl0TUm3wf+U4CIqpa7NFTBOJgOpsWfBxNMxU0cLWNELzi
Tvs0C7k2Rnhhu95r4Xf8DkewmS+DcpCwlhR6f9y/igsTJ0sRVnwE9fyYO2oSqbCriiGV8JE40UQb
dxj74Ns0dQ0VZpfuzGXaovZG2VtKk0s1MjQpS4ZQIGOEKG4wOD9HSy1IDk6Vo40js9NQN9iEEpuv
FbHL3mf4ieE4pO5xoaTcE6ja7FK/dzAEthlHJNJNxQJpT3P3jpdYDKTERzFuj0tec+ioRouBJcwU
5g5GZWVMn/8eCWAb1LtHCVua+lCT8Y0tghVIEJcYXUbo16PZy5DltJQ5s9Rz4n+peoeb+fUa2TAd
54nj3zg8RF2CWc4BBzL6zadRoeWAfkla6im7RQDWTuKvmkp/UZ4yGaT1dCZIR/XDCjuTp3JWaYpP
fT/qPDuTNqK1OJwOqOXQHXYXc5CPAuTDaMBBn5q3+WT34YDqoUuWkrqJyeZ1K/veP9l4O+nodh0y
HE8ugwRN1f60rMKsA88D04oxEvp++gHzGLNEUAQ1Ba8GHzqF6zwS+C+FU3E0zjukYgBRJPj2usfO
DSvy7PTX7pppnbJpjjQGWVCeh7bbQ+BBbznpITDzMamKgswaGzWO2slKR2TB1x4WTcB+lfXr7VRF
Idulk3Ff7jbLQpMaQvoHWbNzPGnu9tfyKAef91LRs+Cl9orAV196s6fTZx1Nad6ffCcs6fLUHXMB
BNZCTlAcRC/M3K0aN26u6slJ0RtOKxU54zlfUHsktVML7nQ7WrrmWs3a8wi21OgTgew3qTWC+Rz5
0jDO+xfdjzliw6oc5UBwWWgYXYrJAbS2ASnHPKtt1xwCC5yM+RpnNi9EiZj0koMn73lY8DG78CaX
81MQxsusj7PrdeWLzpyZQaG5ajIfldp4e2FRH/U8bY57F4nB7xNxhJEMicEMHprTV5N2Hj+lnFkA
ZsBRm7/T5ezWW9vSto3fHm3xaKezPlXWKQqkNz4Ea+WN1taaHMYfRLE5dNNOM1lYPzvmkI+Sqknk
U4mm4UOikpS3NtQUdNvdjOpzjEqh9tE3CWO/RUuGJIQYAFiaM+9ZF4LlUeb8wHQK6FfxRdjTmVAp
icnBSYaIBkDXD2em/smJHHRtljIij/q19BpdmdSqsuoYx1wklSuMAQatlZkYzWTqR1biLWZKQiGa
mhtbzHPTMSDY2CJWElsDA4kun1ninJZTeYUxD13+dZmK9JhkzTx+CoAoqrMI947qFIFjhEM1hpYg
PwCApwmdAf11viYWAFJjXJIak4ki/kcUxwLv7dQ4lxjuZGcdfA6CFAn/GGwVlSu32sepNqfAXweL
KlnNTbfrPME5YJUtBpISrZx4hY4AZ+w4JKEqtZ3wAOKV5khjc+tjA2Sj3s/ZmAzDHjyBKK9CSXGE
D64LMworIBOwBl6jlSFtjqlzg+VjrlY6A5nXlC9eO5sT+vIrcsSzMokuxsxmVn5cNXpf0qWohWxc
HHs0dELs2d/VA+nJYgyCIOG3ORnMOROXhwrKtiVgvcQbNfY8718u+b7caS7J8VSYch5ssfd11kU2
sLkHBKT8YDLdm19TA1VyU9n9+On+fSmjl+fiyETDiNbUu8qqi4nxqqlOfMtFYuITytGeJikkWBO7
Pr7WWzXwn/Vjh9JxCKEIc2gv+HdXChSbqiYkyr7NXj1ykBkzg7bY+oPIWIZ07h32wjVoCRpjI3zw
uKOuuggS5+By7qYKYTobMUdeE3t+RebfvY+mT80RoQl9xZ4QBt3ETx/f/r+GCh48LJQY7RiO465t
fv+PLsPco9OewqR/GXLsahBssntzLGRz5Qj18aX+NecQOcF5FSYmWFERva93k0bRbyeBeokzoLzL
KVmiAj3+NTRLJEjS6a9T7n0LBTUCOJ9Adrmmj3DGu3lA09uLUur3LxLUH98+zCy22zEnst+lLqCH
ZZfE5PskEws//6jc0O5viHYA4z5+9vfDTNfUR9fHdFVZbvB9/hxmdPBnDbrKe6YmwdFxwRNy+R6h
OUcE/PhK70cZfLLN03o2DCY6SO+L1yWJIfyYwnlG/Twsr/BPNBtUXnBSOyHZb7LGjy/4J7eIpgnM
HsrONHl9OnyUj/58tAGXH4LJ0j+DPDL1ZBgrJswRFBfea9J3FZZLWZ4uWbxFTzVjZ/z4Bt7YS/9c
gaRanmvoaSEeGDy6++cdcErMKkeGzXOX2UvaIBuAmMOeqkcWF2+Ot+utxmmOPQ9FDRO/fxfFLR+M
vYct6gDc5mz6NTg1QoiMEaV/uKUUV2OP08JaRdiokkeAiFW7yBusCDKTUw5E63DyzWaJWCve3uhp
2Sz8DWoOpv4KdonikYMK2gRzr6REt49I5t3hLKe1jDZ1W1omtwKqYdIuq3ehwmyRYDPbOVpe5DYh
jES+XspeclvhrwK9IrUnapala5KmIhreMj7XMclyUtQFkcRGQJfxj9KipzLp6lmbIktTUpb9ePj/
NeFCAVkv8EPouZD/30/tkZNFZtnr8rXNOo+cNZWDOQKBmzMZwO+S9ceXNKvljxdOqEW+gR4NXMEo
fM8UpVEGXURF09c4DUyNEXRQUF4ZyZTSuraVzR3gdxGPHKJmJzFJoVXV5m4+vo33T+4hH2ETOQ0M
lzX3nh8LTbCZeJfZ1xJJ8PocWM5QP7rl5PaXrhquP77Y+wiCMCoKolSKAi+iX/meKBo4dgpnR6ln
3cliffKL0EyLopAms/r4Uu67Jc23o51klK9COm8e1ot/Liij9FVVjXYfIVDZ0S6hfDmkh5QyKifd
vJjYHeCArDX/CinYMC9nWKNPpMJ+H20kZV1KMBx5TP9eTl5FHoqfk0nU85QTSoY8zvI9a4vMlLVm
y5QBoiFoWYQ6CkyZGEVAPq0hq/BwVumzF2G0ZDpFECVMvOZAUOJ3hcVvvlSHprVTcfXxILwbb8YA
YSD01KCch0iovR8DHyOyuA7G+XGsgQOWPC+tCnT/JsRrnj6+lPH1+ed8Nu+U4BUAuAjYFmEl/zne
UyupqToieYAC93at0ad0WurOpPojoZ4Q9Kv3XgHSYRSauTFV0t8/9RoeRs4BwWZwfRGaeiZnQUmk
c2uVUFGwymK0VtR2ZAbgPZd1OR0Xb+TAtIfqx/E4Xwlq+vC78Ue3yDSRLMg8rJ01snHKOegWzXpv
s/oFV8Ftg3Q4/FWa0A4V0AE/k8y8ycIha5k2oSbwtzvw3Kaw/LuFxopk7sKvMIfnBLkkvnBx6okS
yMdDGv35+mCbQJZwbaOVB2HZRvbszyHteAIdoeH9vdJe+KXoG8iWLu3RU1BGUlDjz4ZDKub4Yony
KtlJkTSn2i2rJ0zJEC81uDaapqm3iZHFVBukfbrHhPOruq1mpTMkIDRan3HxqabV9l1L0O+boMcO
bUsvJ7jRftJeZHaurtiRspXTegYLzMJH9fNKH1mfJ7jZ+FiXw2bYUTUsn6zVGjgcVMhjblXc3wp2
pfIgKsu7Cpde7wa5dHt64tUTnsHivMIFleaPHCjnteVEC29wqmdQE+AV5xQMIFYFtrPzZB8+uOzP
LzID74rzRJBRwkiVOrpF0zxMoTc+5Z4HxjKyLWCYFnW7r+UYq1ecdft7UP2KtCgZT8U8FgfaBItE
IJXmMkzAOLc2o6j1edW0+CLHmoJNVhSfxyiAjxklI+SXqW8f1gL5U9JPC6YsEtJbBDg+iWGxv7nL
oJ6dcBWPkDJQZJmD+qIMVb4X+ZJffDwj/gzWTAjaygQzn1RBwIF+D6eBC1SGyCg3r7wvUM9u0pT7
oGrhtwW9HTx+fLE/F/Svi4UA5cw2Tw73PiNJMIvjTB43r/D2azBCs/2AvqirNnVdXmnhoeE0IxP3
iRYh2p0fX/tfM//tMcHq0LIhiL+HTYy+iluUmuvXrmk4uHqVxA6i9hyAbx9f6O2b/mcbfntK4boA
D1ClZEN+f4ic3bp0NViZV2dqWTPem9weUjROjtByFd41bp3c5SqxEFOu/FjuPC3z6qhzfLvm/2Lv
zJbjNrKu+yr9AD8UiTGBWwA1kcXiPIg3CJEiMc8znv5foKXPktxthe990R3ttqgqAsjEyXP2Xjvr
kH0h1rMuG6txzgqllve8b1vqpD7rHvKc4kXrihweVKca1+TrFe+IR+1jQXv2etDW/L6Ec6qrkgOK
MjcNL/Xc4TlWZG7RvUmZxamjQ2OtceavSQmxMqn7ZquGpvgipk73Fu7fb2qhX5A3XJK1DKAM4roA
7dF+LQlURbaTAdj5q9GvFz+K9WiH5SPbT8v0Bet29llXnMnvYZrhSWsUaw9nFvL2398Zc93dfroz
ePzXUx1iQIRjsD9/3v2Ils4ZH0Tya9gzOKCd1qTutDK4/JYpCeHjBoFpMu+m3iU4KWfaU+b7kr7V
xVBZA9JdGSqX5BEaex1vHvMJELZk6BSm16TKRUzmwXHWZ7Kcc/2OHmh2WSrcNNdiMDZ7SzcxdknK
NvBkhWubshEJM0Ex77OVxCddYjRM6RTvY/xBl3A2caqVQdu/zFnU3wtTS6+VwuYFYU3quNW1bkTY
3cTh3Zg5BHFEteAXiCYV/3UXMgKQSZ0wCOGdeGuYin2Mo9l4VOlqB7h9U1IR//7i/ixL4hZzbUGR
cty3OM3KX0F3yJ4ZrwkZfK1jwzwptZ48EMAwQwuuC4HXdZXu//0n/oL5+vhIagOOOCQBIMH7lUFD
dG7W5Lw635IqMc5om6GAD/pZOadRmWwZRHTs9GbYfK10kT3E4dQd49gR18rg6Nu//y6/xPWu34VS
k+1TszXwGOqvYsBmzE1MukXxFk4MGDi34xwocXsNfr1mYdVCS+lw5CV0no5UqNnHNGjuI+SwPn0S
B84KvHvQCqUln2LimtbWLy30Qmmji9QinLvW9elk9VF4CDGWGThbV69VC34SH0AlckLHVLv04B2b
1U7hsmyTtFMuYO8P/IFRKkerxVQ441QHNYWtcxuOvL2xe4AxzxnzUlHqOTDtrM4KJCVjwgyXoeeD
OXA0pRZpbzttKsj7yvTGbSRyGZ5ExkUrHay90p24YOSKog4HxcRcqbOyLCRORlYXIyg2csriCvgo
169UoRTIsdkJK9Qeu6aMn+C+d0R0a/hs2iFBQP/3d+ev+w/5VQ6iOaRrePT+0tfTNSah6TSmb+RE
CswcOFZfUHnMTA25ZZyp5NelXUGXhfIyQ8LDNm0N1e+wW//tgbVXCTKvPtsx6A38vP+glGrzdpHZ
W0AKQQ+OjhtiYcTNiOqyuq3AqHJXN0W/na0o2FROMH2O7GaoeE4W9e431+S/LFgMjvSW2TrQWjra
z1+GFDx8y1OavIVSWLe1pbY3WCoVzJ4UGbwX+1Of1d1ZZRT5IZt09aIrJPMlmXXTVSwjG0FyMQ5H
vID6O8r52nTtOk5vf/Mt/1IysK6Qz7PE0UxzqPzlkg15MOdObfRvdL3r8H7FQRL4pxmz27digH05
pMyU2gUfjd2Y5XuEsSh1l0Crxp0uy/bBdLLwKOSY3muN0TMh4S2wbZIm43KHifSMmnHvH8/bvz6L
u7nCLvHlaw6sOm45pLx2P7om0LVzf/4Pa/QXnwWyieLttYtf+//yY9/TXtVPtExYpygHLKhXK6jq
W+qL1AmCNaVAmkyznEQUGpt/BrMLeug0PnikP/Lc/89tYYhPDvAiRNomQpAVo/VP3Ba81H4qIvgQ
+ofkctOqJRNJiF9rGZMIKYdD+bAvi1BFLhlnm4hZFp3t7mm20hebmgyT5tJtChSLHpT5FhbtnJ7Z
KlYp0dl39mCnZ8hG0oupz46DbQAJV6yThgrIJbK9YBsdHG/ujYkwOfLRDD0Xfo3eC/Fs7WwreFee
Q0PA4xVw/QF9EDgnkLzZ6Uat5eSGKp+pMHzzEuprT4ha+Ciqn4bMuevRB7l1VdJbNpMXXL8CQRx/
PFWXwSsH2RyqoXlSbXyECy5kN6Hlt8kD+cA5+ibR1ZcBigw/Wz1lZfxO/QgHtpQxmB/tWkUzxHSJ
38eqpm4jmvrJQueLKgqz+ajw6xUh9euUF8IfFHloGvsQFoyFgpZLMzgB/v+cs3SSvtOymlwLn7jL
8LD1Rc1fmuGWdg3SMvgVuAzCPuRx2/pBw58i1IpxTWUo5N1xoOgZF+8TgzCXMgsz36qB8AypcT3a
fbdZfzIxSDeInZ7MCQ1KBqjqlmOn3m3MTl2uwzK7duZs2JD9yD1h3EBWY83XH2EU9Gj3OEFCIWAH
uU/b1YKHeNJ3yuJ9LvAhIwzUPGIuU0CSM9AidqDXIFNUroNzR0ul2+hFhrYJNa2HJIMbDG4CMcig
YX532rvADlJiayyccEq2bKsFN9poc/X0lg8dTXmwVeXu4yGJ6xlIjFG3fiWBf6gzNrIB9F0jnLvR
hi+lpStkSpjXQ8yXCpPUOOhK42xVRtJ+GeZk9Dmdthkqfpoe/OAJR57iVk0R9bTahjjbhGLGmrhM
PFh9liPnNs0Tz/M741zCADW+ejbGL/gIuPcL/5QEFJeDqhT+2Nnow5nkEzXJVWpVMjE1CV9D1K3j
Ma18+rjfGN8oODIeq27k90Vl5qyzW259XRM5YdnZmVDDdxY5T7XFn7UhZmDL5VEp17UQ1t18n0X8
I8P6FyhY3P8J2sNQIQ7tuVxUB3fzwp0fa9aJlEAhRgqlC4BFFTL29klitEFuyh0mvTFxbVbjx8WA
7zYAkuOPVmn+khM6tAkEABCk7uaG6HZG8mkbnM2Fo97kLV5hXjuJO5LY5OmoRbbo6zS8guTK5iAB
/FoMfIcwas/tVoHlZ2kowmo8+3W3aJtUsijnUT/GIzbpoi95yoi+oKNQpBe2xkLVBRuBPUTZBt1n
tiGT9Z0Infh6iMzTx/LSUebthdprm4lgY78vVz9rv6Y1ogrwDYbkmPVFgeUfJCc6HJZhStH4cW+p
GdeRdHG0hmDdQngEigq4io4T0/t4yheZLltkGc6uDY10MyN/2dKxymBD8zh/PADrE84Sv46Npdjp
M9sYvs9uYyzOsv+4zV1P0mDX8BhNqdZtBjgYX7CZKHsz4ldlAkwfpVeVfeDo7F5m/BLP/I9RTd8J
/qTtpLN6BB4pj/h3x9MKNTgTTV8cZSymkzmZO3tMXlAGzhx4x+IYpFq6ySQrAuUhUbQm6xTkp3qc
JbBXafGQFbleHJXW4dPRg7L35uhZ2RzUpXBxpu8YQcK3YHB9DNRx8IxWtzzZCd1HnoJlXGubw2jR
WpQF4Q5TnAsSnGCKKljuPBmqbG4jt+5DOxX02jXgHBuRAWSXqmMzQWoyeCRAMaAY+ArI+llFaNPg
b7GD5RLL+MfepDngWz4W7RBbg6eEyh1/d3RlNjwSjWlca/MaixUotmt25fraGXmY6gm4AQHEXlpm
wueIWBwny5hOvUzfHcPk0sysgI9rTUoGPKacv7JXua/kKKYbY+paX2G0hGkV4xjTleAKXEHuM7bN
iBmu32vJ/533Cep0E2d9zH5iKFm8VZvmlc6ZyQFGDb2ylg95aZSbVImulLE/ybXBpBNFdTbHE85r
JWszlSggQksZFGB1LiaFFJYlW55TM8vJ/KUisDaOrRLXifg0edGScvJVXA5ESQntzgzTzGf0USUX
M5JqUhcFt1CHwRDgj1YJcE1EjciyjLurCMc5UWOWmoWErreI4b2ZzMrNRGZYu1mMqCJ0sq6Vsyro
vygwpL4SivZqxAJoTKhP6btd6wpuSCQkC7gyZxr3HcDXrZOnSFbx49S6ByaBNZ8Yg+KHvIp85vHB
BYKzRdlmOsKSU6pRQR9AErX5Hilhpzyh5B68iIyzDBOwoyM3aYjU9uo5reOTOeCU2YRE4Sg3wOvS
M+S0vzkQ/Fxpf9Q16xBFtzgCMYv+tTmXOYq2gJrr9zKe590KKsEAYrMF2XeIt1H/d6w6A36K/0MJ
ePVH++VHsuXP55Bvn2sgsF+dRUyCf2lJOxADEPZV/V5dgU7TyBrU4/RrMVKW43t8//tP+7nf+e3T
OFNYGt428Rf74DKGihEvRb/PZh6QtRJw0kDZkOQg/vi9/j0E/OYQgOwbJvf/PgT4b9mX8Uvz9uPB
4Y+f+X4CIMHRgMUFsYlWyh9l/vcTgMnhAP4+VmwO8ZbG3f0e9+N84tHldIBhkSOCvh4bvtmtdcIi
EXEgg7XwE6Lr0P/JAQAZyy8HgHXCqjJxFCr2U4eu/M8H5zShJlIXp97P1hw9dQnYUN+qdNpxE2FS
3iSbvNtW9XyVlYiuvQxAsRDSwR4haMoMcUHNCQPmKYgJNXWLIiWL1hHj29RZyvp2Tzw7gHSXhd1V
gQwISl/2bCgNS7Gna1OEYKxneKWQ/sgCdrmI8T6gJrtNOl5409QtpywxO4YOPXWjxNBkrMPv5owG
FgEeJS93hRRUt4uggBFp1JxPSLLRp+sZuBcz2Y18OY3WolUd5BIHB4w+3Q3sRagnbfycyFp5irOc
909dQD6upwKEghZuqvWAUtltdblMbBL51F4PZDObSsoviareRRd+zVpPtw4Z4f5srkA5qv8dGuj3
qtFjWEdOhySXsdrGhO631eoOy8bCp0eDdm3ha3Jj2V10NKvcXqPIUO27YOgvVJTnbkSfEzqhepx4
CZAtXAxQTcb1vzBvzvnRsKsnRD0YDNRuImItfKbAPlh1ObiZrl+TDv1cm9R+gBVvca0tnzEzC79i
BOQzGuu3vaCoQ5rm8QjeTSTLBjKx3DSw1q+AC87kr3bqSd+hRBaXeqoo225IyRZrneyh5DD3gJeK
mmit/Osw0EEUUpxx+Kkx5OTv7VJdCctY8L8pZx16sy8lhqI7QtOIfo+h43l6BXiZMvAqG7Hf2IsN
SaerL2dEkU9Gat9ZbVzuyoloJrWdQ6SyKdATmip7KGlgITP7PlsqpXYNfbwPjSA8MzChS0qUljRL
J+hfFUHvyZO10K87LdNPObwvYCIYAjmcRPWyyaLiVlfUacP4uYl8rdRv2qxztq0dEJKpR+g+WTmg
T4bYj1BiYIWcamfXIKhMD2GlqhQI4JAShjQIBwerPMHN6M8ZYXeYJRrFvJdICM+N3BLP4GwGvyWD
04POocU+zqWy3Kp2EzSujkT+HK+P2R3ARhHjh7tvflcKc1F2dlOWwfvsyPEi0xq65SGCQyrAmKYl
L3x0+In6R4/q343+Nxs985y1SPjfO/3pbfzPxdsUv5Y/7vXffuw7W0Po5LQZ0A4p3XHwCcqDb5s9
Q+pPAse7QBhJZgXkrj93e8kPAc9YJzm03vW1SfN9tweuoa2KKx1gDJNumqz/AK7xa34P5GQ+HlCD
gU6NEtj4ZbOvEwOLLKaiY6P18fyFTCSK/sKQnbERkaMUDmUsM+t5H+tlmyvAm2CVNR6ilWJfoofd
WRgDvjZ62BN5KCoTpixxvudTYcm3usmkj2/WapZ6X3RQEVt2lGycjVva/osNgW1gn6sYOssCWCMz
c1Q/kHWXJHIuobZ1TPzKfvWCVBZe8PlWL6BvetY4dOJzpo+re28xFCBLTVSKAi0O2GMstFJxtSE3
5yV1aW2kU8SZr6gr+zbS5FKOGHxQj3LcyI1uWZPGq7y9a3n9qhsbwVwmHuNa4gLZYaGyNYgigobO
ecwgod8son6NlLbZyrqar0wtK6S3Kpb5UWtWlueqoFHzhybl3wX4mwUIu4DH8X+vv+8t2v+U7//x
yqzPX+KfIDd//Pz3qsv6RD1Mox4J6kfbldrqe9UlP6lwbVlOSLs+Cq8/F6L9ySFjkToIDRalhsUa
/b4Q7U/2yl7hX6KC0zT+1T9YiGv99sPsFhM/Fnth4GrWDPYE1Fc/V10z2WuMzSaxxwzs5eE7wceX
0xwcEuDiBeC5PBZnZIhueJM9wdR0E739zUFl7WX/5StwPCIgm9+ZPeaXWURpot+w7VDsy2YWp8B4
mp3q2A7ppoBvnWqM87u69x1iP5DZBRdVFSY7BqXAlrXPBs29JaKjooQXYlHcuLS3HQTuSqqnOrIQ
5pnD6tr3FeCBrqheDYDKWCndvmB2nz4nNOPW/zkbQOnj+b5dMFTkJBUrm9l09oBJaZWFqXWkxwSN
cREdp1WlaXXdFylgX714mG3s1jwTQLVs/P3kRGs6CWJQ6+JkQXmCVMfOaIraygVvVE7P5E1v2vRo
KP01r/5+MxUhPEWnu7acz6qubNpQflkwBW94p7qOpXuElGBccVwRRcSLZf4w5V7TpzeTEtwl9dhs
0jbfDF31TMEodnHWX4WtPKdH/bIQ5N0lqVdbcLlxdtju2BHfqxfFaz4ZYpdCb4APOb4WRggxuG+P
RTuadMsrr7JaPmzZxql+GeaQaD+WzL+by282FyIYVE4+/3t3OXz9Ev30Yv/2E99f7CoBrKinETBx
lOPNzqHw+4tdlZ+0FVDAIiJS4s9DnMELXwhWOq0AxIsfoK1vu4mhstEgqUZFYpq8Pf/ZIY6d6ee1
TICboNVgsd+hSlH1X3VPqRrUdIYDsD2RoRzCAOHgeQEhFPa0DbKYFPVVx6OTx8emmd0ucWU6Lwwp
3yLah7eGTHXTU0v9ju1iekylEp+bupyQiGg2uMmqsOwcRiaaI19BK9LdANcMqfRDbIX3oqgDxS2G
ONMRdjlxuxsGDGYnSWhs7Y51Zm8B+BYHZp/EJyR97eWzGvpFnhk+B1NzS84BfeXE6a9TDgi8ocUY
HDO9YjfqtW7H7Lo+07BKf8Wn/Gzknf3VcFoqgrGUOG/j6rnJU+FBvLEOlt5+0ZtE5feFnMfxR2ui
82WOpr2oSgMSgK2cikQJgADLYRtBjGgCr+G8NzTIWHo1HzCBZhDdNbrWl0oUaY/DPK3Rt5VPFh9T
jjgSNzPBazcY1AufyuSRvGbnfjKn+RK9pr6rNOdxmmxrMwicdvqQXxuJUu+NvtFOTZ43h97WA08k
cXyEazMeTCuKL/Bef8EOakJnhvlrMo05r3PsqVmpDC9tKoPDHJj6Ni3U7A1OT7NZElt9o21g17AR
mnLvaPFb32vNBqbn9ARsiqF/GCchszEbe1Oe2c+a1hNcJbGMT3b5mMf5Y42w9oJKCct8NA7kHtHh
1HVkfqTHSc+sZM54YSwGZlX5YKo0spz8Vi4TcUxQTKvD+kTe10NrbSFvIIgJ+izdk51Vx26EHZdv
P0i/UIZB34lBt2ZCNkBXEBWvhjdGqqZX89wul8EYCS9ajPoY6ZrSurS+TT5FLzeQx4wdog3CI8BQ
xbc0prOjSRTFMZot/QIRAEl4UTBejU3dbIu2nV47nNaYTYXeeX2qVO9INRL6nKOh7nLM+8dmgbk9
4QE+dhw6SwADY4ijOiMfrqpQsKgdb4W5r+S5WjnwVuNOitOI4xMBobNkboPBt2BfHxw3tNv+gcMb
eXNwKjX47mk9exMFoa+FEVLaSIMJr0Ccc8tcc86HPJ8SWBqIxryhLpstxthjXPOlZG1VZ+0yt/ch
o8UcD4EWvZf9Um5sO3PoYPIihFT0FQYXcWoR6ksmGyEo30YZNdo0xBfpkN2hEwjnEeYFdtNGnlcB
QRG5DbQ0Qw33MtAhRhyrWq9pHSxny5QjcLWGyNqtZ1XkNt345JSGfqWkgSRnCpJdT+s99Ip0nM/L
UTE6z7aD8sy2YMCAayD4fSbk5IoghnKz1A4Ybovct27SyW4AXnoDDo4BRjb2D7DiS9IoiogguIBq
RjphfK5UQIfN3LFzz3b4lSws75DPMgdFhBxB7DXDvGGMmxA2GsybGOfQ/TDVDOPGWt1GJpr1iKkm
0F8juMDQ3lxZVu2rgd3cxVi4bxy93zeFvlyOvRihxMgzs2dZu0mmTYc4yEcIy1Z5RViNgoZQbRlP
V/Z8m7ZZdZG3g3an4ZF6jgVx0IqVgjHlZHSw5zgKDgVjRdoqNT0SUCL6VImLXCobUZTjdWjUzXFG
w+WxeYpT23O7S7OIvCKPAWuI2vFDfRSHpVaRVJrWqTLq4qCpg3bI2x4sk9rmHpxiDRl6EO4aUlb9
IK7uFFnN5LUAKLhdnGh+y0XFTFuR835OcuNazrjbuYtItFCqRp4am+mO9IHKh+pFQIq2dOdxhNK9
yISxrasi9CyaFhcC5qhblmxEDjmHfgDw+7Neimg/V2PmKVNGoCMyXsVPWtP6zEtw2VNAK29qUivu
NEa6N1tG/54ESnkymGTftGhvvIqQPxpb4ku45OGmVrOM/sowkP7bKo1XkbLzWVvC7tjk2U1blv1Z
5FiFpzdNdQ4CvLtaChMxIW7zK6HGzmUbNejNwDAuGyO0ml1ulLGn6ZPtt6k9+L2MjLdwLobNKKfX
fm1RpuyZmRukY+Q14JSPgENqt6zM8bEiTMYz1Gq5IR3Y8Tu9tD4TQMba0K2KqBAbiH2cThdF1Cts
WCF6HDM2ntNsYFIrGV6oQVHsFlGqX8Y8NHw6lPdBz5aujbO2Z7KB0EoogXkb47XzK9LUD7mT3SxC
PayBVK7TYOfapAKjqFvQKfBlPFyPVRo+0q4kh6ynDJ6tIrpKshZVplKH44MIrfrM0Wt5FqJksNlB
A2fPvglguxPHVir6zbL0Vz1KW7fOyNkgDSH1TJ69u2TW8jXQw2VJxDsmu0xElzA6OLZyk84Ojxri
bapjPQg9InbsfTxZ/Ta0u2xDhEbO2Tk4AsVNd6XV9odAUEkXC0j2sQIPz4KKtsgA413YoT3Qpoyw
GDvIj6HZsH1DSfgSxQIB3yCs82Vo5asqs+ylaSvlZLbNdavn5i2RQPdiNhgiOUF9HEcdJUWnLDu7
l/2mxrJ93+ZRf2Za+ZdkSbpDlJAWVqe0B4d+xpG7ZESMTErYnsVI2FGVh8ZNC2PjalkDOAgt4SiS
JNfg57XPyliMR2DYiAh1NRge1ThW9tkymMe8ipMzLTa3pZ7UHjqZS1J9HiZlNFxh59kmLvTAlYyz
7hw7rHY9yQ6X4L1Vb2ohF4k6eLPTkC0wjKKdDcYHhAv8uBYfyTEyjPG8MtPwaXBQPssWB1m1wHqn
j7S8E8t0F+VFgbYhkbdpwFfo8Jx5fD8wJYl+MbCrbqpIfQ5aMhwYPBLWUZXHDDIlnPvpCCjDuM/q
tDir8Vxs6K0PO1KZnW08pcFz08/Tzpji5nlSaHCHDma2ctCGgxyTfptZ7fOosq844FyQUA6EM2Nv
zvroi9Kbs9/QmnelnSxnjjO7Mg2z86k7l1htNcLE8uFkZKQEkpQJw1zI7D5RrOKWoio9L2qbV70J
tMvF2Gwnl2XZqTsALdUJxv82t/SVfiKai1FHwVlMprKLEiPfikgLjxLwzKbRkn4fBklM8gIxM1e1
WU2HyMjU7WT3jT8niemNxviMDiPxSEZBKDqO6nJZjTBdUrNRz8qlKbamPU5fejuAGNHWZHQEtKVM
+lL0+11rrg0ft/z0imWuerboiQvK3C956AQ+XwQtel5vk7xwSm+GYXKYW2F7eZIye18aJh2yTvPE
VY20uKgmLfX0lLnuiMs+8iD1fyW3QPONYsF6n1uo2EESEiGQJpfUvV4Xi2w7AqXeiqDiDToG6tnC
PoAdkWozsm0BREoRRHnYptsh33H7DstdiUtrQ4ZY41J6NBvyOa9Nkn3wLYp5OodXBp650CA7c6uf
ye0M99oUBBtZ9FXL8L1NmXvAOQxpa/n1mPUGwcWBfMJVuepoermmQIlrWfFCcrHGJ4idO/V1qmTG
JIQTMLqezNNRImyDYiGo7Naegj4hxnuwo/KVIdBgGW5eZE5+Jycs88ZZYNpxet5NtlPejfPAVQOE
PinK7DoFlbKbNOQbcYDPVDl4BY4Zn0ChVPpzFGJV6YIE/GA4T28VQTVfRziNLjWC+cTPlM8KuTnb
WRuqQzAHE03xgSRf0drxWT/Y9UUN18AFmlt+1ll5ejo3Wz6RdDfHqX1cm9oulmZVIjmeiq9NINQL
9PH2ASXLwgrmMHeSvXW3INBBx29aX42saiGvyaU6J2F83JiL09yg2kZYBknpTMmr/FqMDFnIDplD
5gxjvzeyjvN/1M4+VZ/mQ42bXG1sc+Jb4nRvNZmxgYOvnYuiZSYlGkoAUxCLnUWTb1ozOiCp8Hki
rUri1QfjETkTkqQWgxfwd1XRkGMj/xdcuZuR1Dovhqn0eTSDyzCBaYUrw5lu8fGE/pCEceB1aEcu
5irUvKRDb9bg3KvdliFlj7agsi9t3sIo0Ka6B9JPMorbVvRapzxJ7kJQcp87Sk/OTO1wmoslvM3N
pd2iAaxX1lSyo6HC6cvU8uikBMPYAKCfho3VV+IwAxW7DYIcZT+toGTXL455SNumuOlCB9hyrdYP
OHjVJxU811NRhg8BsuyjgQopBnyO4EXXKgJsCkcQ8juIc+nk1S0mgbbwgwCQzgXge+O6iOovcoEd
6FbLRPdJASTt2SSEwYpZQoO5HECjyzSbs0cYxMk9/vRgZ9MgCxEpqtqOo1B3nzb9+HW1JnoViRCg
38PK5xsV26RJWIQQbRa3sTpzdjl6UOvA4NL8IDLHl4Wqj4pfobEO2Wi+qqXNfLBwsvimCckeEYwA
obwkqJpaW1E39Kidw5ga8SGiE340oyE+5BBsT2QjcICdLB4mobxkdrnco/UITKQecDBcfWbTALg8
P6ZsFRpP/ii8JZHLpTKXi58RDk0ax5DdFGudpC88V81i4KSpBTHNGlbCisqXGaBT7oskUIkSITOV
8+dayKpmczR1imuSZNaEgCXcOHM9SvIKSHesn8oOxdmlmiatjujG4jBWo5YUYG7ayPb6yGoFQErD
Wr4qcyHGK9VRkr0VlTQBi0GZH7tiqqa7ZVQS3q9Kx4G3u+pFq0vagr1EMYQ0Cjv1OZeksYkVC2kq
enqrln3q/r/cAJRpdMp0WsJpFyiyvsuyfHr4of3zX4QcH/3PP+01HB9WQyGzEkb0DODNdV7zIzSh
qqcxyXR1PKGmAJrh4ExQtYE7kh8UurRB+Kzl+m5ItDM9NbeK0WzNiLmApFXaL1BiUMwOys5ZEjwj
8e7vvxxNpR97t398N2tlOjBPcZxf7Sm5OmBDCbTxhGP8JCtqxWAfD78xI/+3DyFkGispAgYhf70A
jCEnDr3DeIo1RtX8x1Jw4cpy+/G7/NuS/G1L0l71/3/TksyyuCCP8cdxIwPA9Ye+dSVt+Wl1wEJA
gcqAtMTmX33rSjrqJxNlxwdUHJy/tGlY/qkuRz3iIEhBj8Lft3YTv/UldcYmFr5JFCnY7lGDaP9k
ysG88+fnFFE5zkGHdYS/mo6hs/YtfwCPxFZM+0Zto7OpVmVMllLJfDshCaiqJa2eeVINki8T57ZK
awLH1gBeemODbRJ83XKA3Dc4GgPPLjPrbFmkEWyyocR33AkxXffkYhg7NZGzcp2CQ3usiYMxkU1D
5QTBmmFPHbR2oFKGBelmAacVPEtiMbB599bRAXHNy21slsOiLp3hFknpbDhN6M0GeNAUoRUtyYzE
Tz24hq3UL04yy1fey/h0bYegoUVgM4pW+o83gyYxfZVGk3Z0oAVAbcyti9HAnpMPPcICTdlKnNg0
l7IBtSXKgvi2SpL5egIWcmpCDX9egixzI6cScFBiT6HpFqYIOe0l1U1mVgMJWiPu4KWc9+FoOWda
1cTnbLu7KdYa0t3KuNyahWl5WhsRctONqKX9ySSqyOik9pg5hEnHAMlvVY04WicynsNhri7NcnZ8
Aiv1q15LmsNQzoYfqdpVZC2tTxSj3ChzzAkL9faVLpXshOLvxhTUtGaWMcetJhm9ErNV7Qws7B4d
rPRczXNytaypvhkaNnUE7HF4QdlpnMApocyhBumPYtzUWlmegqrJ35PBcrZo2udta8a2RyMMA4/l
vJpBAFcAFiAhbxHClJb/Imvo0TFQoOPbKrwqM8+GsSQLhiDI24Qh0Y0+OdO5XsnxKm5FfV2l0Uui
QYgxS2v0eWmc05qafZMQJNciNpM3eaUwe57y26xJczpeWXvS9DTyOq4IgtL0ugGwclImZk8xK/Y+
BWztGq02nWZMUH41mcyXcYP7CngoXwxBeAeeFwNfZtfMq5Oi5KRdJEmzoWujnutRLc5m0WO/nsbL
sDeyazkUQG/JanVuZGxW17ZmDLTAgoT2O5G3J0OhpZlUvFFScsV2i9IXN0LjiZZW3x211DDOgWu6
KI+MLaV7e1FO+vKZPiCR1krXRWdGgvyFcMus5rA/GH4NynlH4R5ulbo/xwXZnonIugDpVZNlZBU4
V0sb8VYyUXcVoPaoEYnNmwT5l32wgv2W7kHhjYCb64ZAbbEN5LkxrML4uniaYR9fRXpzqXTZgzo3
ju9kxg21R7Yp7Oq1raQ85En5MOtRwZShfc4lHqYVmjIjkdHwJ9B9KtY7NX9VwqByS7Wr1tSNR6N3
Jm+YnWBfjYNyMdqOswn6KgQwbHxG4tZealU+bRnal8jZQ/Mw163xYACrRawgWxqXDdlDusayUs4k
JZtLWNNnsubqTS/zZpeR+0nhe7Z08bFDQOyiZnfnIj4VAUcIw3KYQxo5grAk34xjFW/TMZk8g1Lo
BqFbdl3ZZngYEi4zggT94DjWdA2uddkVXUosMi/sHeY968JoBnK69PHQzEjvfRqQ4/VodA896Pu9
Ajn3RNM6WoUSZWuM4paxBbQTv1Y5F/9/9s6kOW5jjbK/CI7EDPSyUHOxOA8iNwiSEjFPCSSmX98H
st0tUw4pvH8rvwg91ohKZH733nOvp3Awi4uhsi8L6b1VTWVvHGf271N2hVvLKDOyNUl4PZlecmXH
7Wtp1UxroAmu5kR/dereBuQrRffSSt4y3aL1Wta5cYpyxF9h2FzSIspxPFk5+7s4v55YdjGlsd7l
oHYrgrjTy6x8ctwh63OvuAaTaZxegOclET1xorlr5HhXCocWTa8srip6sMjy+uxLryM7JDRZcyZC
LbHY7OV2L2jCSqtDnfUAYJOyy9dVXfq3Xep+1PBYg8igqWmIvZyhgqcnDdEJjlW1UxJCxcdbqJGD
s7IZ9teJo211WkO2ntEV4N0p02JxZ5w5qsc4n1rdglFadkdsHrHi3qI175kGMQi0cUpBOGwGg/OB
9JCcsWV7+0wxALkYLencjNyw70wZ8hPJBi49JlW9/aXVE3mM52JqVx3dy28dV38S6KqJmMNqoWvR
OVq7tw2V0xwSADceK2Dlx2YKcdX5aRntw6Y7TDSTX8W5yu9oBzXdlSRTtIux8w6BPw/xc02yatMb
VrHXkyh+9dj1+yuKfIndRFNnXUSm1JkuWTXjsHkg/tnXnHQHs+9J7Y+zdlOztH+U1IsMK9MyhnPX
ty0JWoM4FSlJDs/4+AErU1hpjitrnNWToDbutZEieeaejA9gKNS5NefiKuxt/0NAwaM6OQ/NW6Ap
/ROFKfNlIQiocED5BsfR+WoDEE5WSWw2CtB0n28iWrAPdtUfClbbAOSjMa2nXC7yYsinyKAu9h5V
P9kXjKbyr1pKHcWxwDa0hLCS4SZsLOeR+4i/qdE9tgqJU2P4A5o00HFURAeZjON7xqnGYjGKwkfK
0PvrERsgV+UUa9cJATZoAzCMnilazi7NvIbS3Yed5QaGX8wHgELZV6trstt6oGKNOLPBubEMDwhW
xVrPYn6sNf6Eq7kh7BK0Q4uWb9C7XYD088W5BvH2bA/T8C304ubFg4izLbWUA64W+ZEP9XbSjlJP
+2u62ZnimK3U3i0xtVcwfvD3m/R27hU8Ybl3taF+8aOx9IJpDtWh1jtzWKdJ2jA6cYv0iY4BDBRe
ZXa3JMAgtWqj2Vw6XZ0f+M3RA6YMUU/wbznh88r9jelK8Rz6XWhtykRkZA56zd6p3EpuQ78WO4Qs
l8SKwtTbeFaKMzdm4GvD42G0ZcADGLrmqMedg0UYUvvUk8OBp+YQpqjnYPSktWmE3QROShqGAnjf
WultfaOrtlu3KOEX+CgV1aNh1a1HN60PrWsB/ylgFzxnMu0YFkYAawI1ttUX0mZ1uenokwMwlDbz
N9ruzTNcYRgThvMGEMx/cOOyeK2ittqS3OnzNUt8CJ8Se6UWUE/PiogwKw4JOemzP1vuS2/LfF/H
NdBHI7IJxYA4MN/Ib8enLtTNR7+D2rbyCnNkMCaRPsuK5ApdZvzPbFaZR39CPN2CdW/6YDRi/bX3
McPUpV2/cDrvbmy/QwpLR0M8KyDVhADFoLiWRKtWsOD0r36DrrQhMx1pR69Kwy/0g5cPhCaclgqR
eDypVk2cK8EerWfZIpfTFH5Io+xazCr50pTuJWUf6yousKR6Gi5aQCO0p/iYXnxBGGbxlPhULjFG
q40r+go1SEqRuyM1SKrFlr315rvkBJng1tFjaU0ushxIeG2la6Y+BXqL0Y+UX3TZdsaM3WcOD0aa
97vZsrv1XJs59mGhLkC9MNiRxbc4NZQMAO6532A/SDD3bYnPGBPfQ4Qr4c2xqhCyECmtFd8mKZOa
7PI5NkZ8tGyzqBoPbUY6iYxSC9ePlX6thY/cwuGzXNVanLO0mMO5QjZ6ykPQ5wzI4p1YclZSD9WF
RNNhCps53imThR9Egj0iZNSjNxdauy1lo4C0+1iKQIVmX1q6JOgNCAdUgDixO7LpteFsUEXnU6bp
9XHA/nHBO8wvDCtJ3sOZtjHAGN2+qBuorr5ZHpoc0jioz6caBIEKIFTK1wiB5hp8FeKYSOSfrKP/
nZJ/c0o2TLTUX52SF1vu/rWo2zj5Zwrjr7/82xAo/lhiDqAs/gxa/G0GNP6wFzsfp2qYG8uJ9/8f
k+0/cPpwsvYhslnY9DhB/3VMtow/cM/yf8e0i532P2YwcPf+OMwhgr3QgxysioJXQVrpn4dkS3PG
qPHceZ+VNofOGfuc4US/GWd9Gub8+SR4FxdSlst/FkPiDyfxruq1Gm/jvFcZ9XWj23Lndpce98zq
Nj98/v8yOSO3/tP7WVzGCP/wKe3P0auqCMcmjcx5P/bokUnO8N8wUM/0Cml0qe7bF7rUdhQjWCvf
m6rfPP1PHyebBpJRvquTkmFw92luZ+SzZw/UXuwBOtwbhfsEtP033snlIX4YDUK35SlsoLrwKB0P
3sQ/P0xJgQGEGL3Z2/pwDxXvsfX1KlCG7lJy1Hz79ccJLeTnp6OYA9e2wyyOURwX4o/fnRmx6aEb
pN1bg9lQJlvQNU1UuDhmdlgc8956sMKhKVYW0WGxskERFcjAPmbngvVQrlv6aLFCRcB0uJ1nB0yS
HEf7qvcbGGk5U98WnHy5Mhq9HlZF7K8Ibhus+YVJMnHYRWCeP0pGIBgMOmE8TktNiTb5qlhnWmle
xo3y12acmWuFBvU4paG8SJxoiKBFuUQrrAYxiP666CmhpHflF9K8CaPKvrKhn90ubcer3mKKrqIu
ulQ95aRRgQBXeSRRGHI1217N8yHzorNKtX5rFsUHVJrbKrHendm7gblSoAR6xbEWIzMNRvx+kTob
jTQpztCU9uV6bnZZY5MkL/W13abDNwTS5oAZ6qqeyCkxBJcgzQu1GarBuRxHMwt8iuSPRmQ+uhqx
3DROuqBpOawkff/NdDRiM/QIrCcdqxvxqei+c6w8IMyIhNhHa7diLzcOYb+fQc+R1xzjc9nazMYX
XKY3DSc7EoRSMd9w5I1Q2vxDRx/CuE1g4dw3LvHb2LN1EDOJe1ETrhensmYQsi1HKZ0H2GPaU5z1
8qqsdB7HG0fjnv63/pTLRO2Fif6QSFiVfKt2fAqLRp5Jzdobo2yybTH4XCIFLQ9NVdGLNZT6Brap
scXFJx7BzBPD75sxwCBmqGfFcQ51REz6hTa70X2yxGfKpNJX4cLjjxvqFlZDovuHmRalizCM5U09
Y8gpZHsR+pP53Mxed4+LLtvjOdPPZIecPUw90A2zk+AzKscdweXnOJMoKhll7dvUNcc9oDD/Bq4O
spJZy/McadW1ygEeskM6Az6vm8Cvc7ElstA8V87St5M4HGH00aZswrfUKQkXquMcO0Be2i1VOkgQ
Yedi8NWjl1Rl8YE/exr7JT8UNuuxHm7qKXtI0U1XGnuwnVWU/amDVMAphi1gT/nNjRYO+s4wE7EH
Spbvp6LjcA3d8TRVAteJiOzqCkySx9wrMnAn4+MRN2bYTK+tVgmmElp50UepdiIkYewYViHxAPUH
ZETN8ZadpUu2Hl8deyGz4veiaVS4oOLSQxJPx6Vk9NnLOqrEvYgGizAcTmPKKdCt1BA4vhbv2l6A
FM8KghEWBx+OBlT50vOzMp18OM7sWi9G3/S2Yer4j5h/0qDIYKRQZ/xqhuaTr8+kc7tO3CZsnvdG
b764fK+U10R3pP/Z07t80mYyE+2qVNCH1DARzOjWbKnAAgCPZziUUoHS1DdpE+brspm/JvjlPMJh
GSG/MOoPIVXOG10TN8jY226son2q4SGpfFA3c8bDRqHTPEhga6D920Fb15REbmkrMV/bHv2roqph
045YmSLz3rZrEol6JstD6fbttdJq85V12zskxYD7UI+hl2LI28SA26liser5MsyzjmBgWE8PFfQk
ajHs+aCP/rCqDftZVgPRdVwyqwHTG+7A0FiD8L5gmLGLuQEw1gV/gIYLcS8v9PKyLbxD3hsPFH7j
Ygv1Mog8ebSkp63nWUMfzzTvHIXZt5DNajA37cZVhvVK0239liqzv4IuWfgrmuE9RO/JuUqmdLwA
eJUfnMKQe0Y52boa5uFLNQ6wU5KlLVwwkp4CaEslMchyTD/8VMsXLJq4D93ZuqGi3lmbOU0vek7h
/YpqaSJ9YDE3FKO1/E6c8WtRTNpV1jDwa9syyKSbLn69ck/RbUXlmMzZ3lqjFaQWqwfzzBzh1rUw
6CaY9EyQElcFQiadAYJ4d+O+Y8SOUOx9vvcmtNODl3oufRajvivtpMDWYYHP7Kdkz9CSqanjx3uV
VNUJLL69tzvbvnKALu9jLYpePHtTkLLbMYPi40fqfdBZudbUX3pbPqT8HvS3HthCrzn7Ml+7sxpn
4wxF8dRNmfUy9k586UhnfmpLE4JmgpCc1lJeKr3utlg3uPImN90zFZWr3OEi4+bJiKQ1VmEj6VOK
wvbA/XFgoGeyZjSwYZxTpxeTgaEtb9Wf+4r/bfJ/s8lH1fJ+mb07lF+T1/L1kxK2/M3fSpj1B0i0
BZuHpd4yXba/f+3wPe8PwQzYJ2TzfX9v8E9/C2HAmYjiEVeGG8rmauHL/i2EuX+4/MPyZ6SBFv3s
vwhhaKaft3A6iSIezWc7zI7xM6ReIckkczxqh9Ccx7XZ5PmrnYZwG7i3ErWJZyxZq6mdZsoqtH4I
sgiYihPL4sxxgCItncAQsJak/+riUr+aw7F88UVK/jSihiRZ8VfFeqxCDqrlXL4UdmgeONwYVzIZ
nG6VIsOcsc97MyiNAocXMV5nlzjenUv3+60cVX8l+teikhyMUY8eu17IZ34w9GPPfV7OqA71+Io1
vhhXdCBNMyN0qm3Wo4+9gGyNG2Wb2mmyt5ijOvcGWcDBmAxJi5cxJQcwziPHfGjdZ5w8xIXZPs9Y
r6ThWZu8AlIVSNNPSdt6qblr/Bij1hiH8YWZshHaMJVKXBa4nFROpmXVe93W9XPViflStZMIlJm3
J5Lkwzt2v/LZ6hKb4bUXUd82ZM3NVKfRqxEbyF+pUa2KRrGjhNniMB4LxsQbqNAbq2sMD5XPck+A
fEVFnrvLxyS79Ey676zchFw0deuprQ6uO5BlbNCC+lLJlWNR7Wkk7rUOBsggqVW8j/A/mLkW3jW9
z1iTSNXfmdPQEnFrqc4ZJnNP/YieQ8rFtmd3kbtOIfqcPAjy4WFu9ebY04EI3z2yffY0duNeeKIw
yoCTR/5I95a6UxZ33VTpw7xSWa9/Sdws/NJpeOTqwW42ZelrF8Ns4DgvUe+qebKCYQzniznS1RPF
muydbHbiFwPw/hNus/4Dli3NbcyStQyKIzbD3irzDdAcSujKwccvp+PQOqNZySUgpbLXZkoZ6bZj
Y++ApbC14rTQvqRpnufBEDZNvcoaMyL375f6ngNWchvXmflkREVy4882zwb2Wt7pNUZ+1cTWSTeo
plrFqor36F0RCnFVr42ub/bDpFPnEBfAKIt0fNbKSB4BCPnfcGW7khZJvLgrHQhLAhap8W9Rd6EV
tB1NSF84jDrXsUWj7Kr3qKFa+ZQRvlsU6VDaGIPUiQQUGB9WFkkJvbzne8weEGTia3dM23OrT/HR
lUbvb/RqIKYQlhaW8Ckq1lyu1b1nNuIqkrRKrrWGf9crOOVNb6mKssyivkzZ6CZUpxX8yr+MVAVb
JPpp17X4eEYmE/XR7xPBf6pSX7Dno99PqYMv2ofQflEKLNodE2aayvbFQNog7GcR3k5Db07H2I7T
fTM417qXMpe23DkwTRSYyZL+3Zjz62GPpPLnkG04iXEawdauIj4TZLVRYUlv7TsFlbleTYneBUtS
P4iZDF9aaGgXHdmUndWAsG6rNsdTPWEDooNs45mY2iW/l9uwJfCwHInyh/G7JoUaKdJrN2lnxCq2
WUrcWXM7FOhYLjW7ZOQbbT8o+WgxJ7/RMs/PcFMhg5noYVTjOedqkciKRSzLF9msVsV0gxRpUNSI
qFYt8po3tfnNIE0yBn+Jb8k2NP18A42rWJP6XBWLWKc38SVAMkR/ZDyBntenR7xkPJKpNTu1SH4+
2p+ziIA2amCasmOn/W/FHAla1XfJcBEPY2Jhh3ARFPVFWiTH3V4lqI3+IjsOs4mjdpEi01kPMayy
WjMdeCoXwRJgD18yiemWQ8TMZxh24kRDCkc+KN9iK9r4YfwugaKFeu6EKIo6avONbRD1b8UinIYo
qGg7V86Qptcd2ioeMByE08ldRNdCVHf9Un9VjC4lSIs6K4asXxvfJVv8/97ejfUMlz4bPPWnuIvM
2xAzOEqzPXWLAjz5Xs+BBlVYbwH0EKV00YTgWhxl5FoJb6+en/HZtWfwQNbWGXSoTso6OYv2LCJp
4Hhf9OixqXacYzg1Mc4OOnxol3RCImG3ld6vPMbPN800+be40fDEMQnKbwDjDVeOL7+6VSyOWRLp
pxlE5kZrcZgFtT3qyzLbIKV7XH73rpDRGgg4bdyL5j4v6nvkRNNlvijyU6/TsJiRvtRsDOWGn9zY
AIz4SaDlS6Rt5FL0fVIHxV2fh+GNvaj/RLPSlV2JaW3yNfkIDOtscQvkY/gaL/4BY3ESGIunIFnc
Bc7iM6DyrAg60zm2iwcBbDorvyaeaMxlZrE4FeJ0DOEa8kqNzH0f0A9uPc0nPq7GaWtOs79lDJN/
OG1YXs7Dpl0cEUNnYY6Qi0+CNUa7SLsE80QTF82tnUMmaxZvBRxQEx4ffgu6o+J367sJw69a2HSZ
uuUizC99qveuU3vxCi7+jWRxcui6uHat1lovnoZDsfg9cs+kA1MtHpBBf7F7yRBc17K7YnGK2Itn
pMOtum2/G0lYDhdTCU5+jgNuuZ2+m04IN+/0xYei4d842u0w7UsvGQ9Oxy2SklvnoIF90v+3T/5W
dkk3/W6f7EP8+WF6+BOS9KJSSfvTTvnPv/p7p0yQHV4UtxcqRhYMBZvov7bKvkXGFbcfu11i4QZD
zv+3VTbhWgAzJh3qgRyGUs0G96+tssEDLixijGjom/SN/Sciqcme+8fZKkNbxGditvayJ3fJx/9z
2JlMclBVosuDXYYuFReppt8KBk5nr4cXVDWph4++dsVbq7nhPdw7XPlFGR41mWDW4i4duLmrX1TC
KXeZBfDQ6Dn7rjwv0+490A9rF6QFS5oAuEfB4XhF2bP6lkr222Mc5Y8WnJ5NXcDYY7cRnhl34MMu
DbdfS0iYgR4JOey6Qpv3VVM4dwos6m98l5+my3wClgXQizwxNl8Cwp8G2OkEJLnq6/rAPmu8dsKW
Ic8EH9XouuV98bp/uET+ZV7PAejTJ25RcCTAjqA9uD9BiQ1NFyMM9frwHbo4Rvkb1R7QgUI+g18/
06dT0PLOXJMpuEes1wdz/umdzQqjfxs7+YHNYbs2sL+t/InkB4nY5I5cgbWb4jS8/fWT/svbc3FJ
wuDlYkJiWf79B+UjFQbbj7LND8qJiUZqy2rfCgrz1mq0iZb+92ezMVZiroThh5Pyn88W+d6QlEVK
iEwM9E+Xspi32Gj14UqBq/31c+mf7JXL50ncgScBNPcvBG66DuGEZiI5NPGYw1SKw5abRFNU0KN1
/DoEn6+UVPrF0GYMonO3qzdJ67T/+T3j8ETFQu5ZIrnup68Vg6c70dqQHhrF9Gs9tlO7ZnQS3vsO
3p3fPNnP1xDjHN3mCG2D6EAX+ecHLBsfrq10UtwQ83xTLTjdTuMXjKbPNHdqEzsFXuln3m+e9+fL
yBYuEiIwHgd8j/i0LmVROiSRU6eHcmh6nKV8m4OphoGWecaWv/5iPz2X5ds8Pn0bDCBYBcV3aPMP
l6yVUAPax35ySPSGUvJxAgJeCzmdIoCqD79+rk/r7ffnsgmKU3fgCsv+XCWXFnDapMY1NE/zoNPR
4CIpJWb/1z37ffw/0bfqX1aZz6rg8p7YDYC1ZZHhcjX++b0pJ2+lU40JGULAZGvM9bwpayoZtfWm
fRcnScHRh1MUWQ8CKOGGE138m7qnT9fO8l6pymChW3jcwBc+XTv9RMsmnC1eQ99GayJOjQEyCIZJ
aE7FsYo8e9065vSb9fz7R/ijXMjTGixBxCCwYyPkfbp0+sjBPRe6JDxwCD5JokJHx7SmyzotYzqx
6xLfmFaN+KumMXKDcFBTD4W1HL9ipGrke937aH1hyelCoPqFeI2O4ZxqN7++Ev7tddp8MQje7A6Q
wj99PJlthsPsahrqkeu8UZpuSZLqOUMNzNSDs8fGVLurKdVcPMHVkJ3JgpERAesbHhTNrCesL+GB
gYp5iXjW0tfa0/+FU8V3+92vX+vPV60n+DQBNOBxd5zPL1X4JcdtQM1ka8WUMS6jcS+AAPA7Lfvn
XyL+eL4y110sAtQL/POqTTSDD0Vrk0MF7fTGT2Y00DKjf4mCZvvu1+/p83LO5ekxigQCBi6EqeNn
igcVVHZrjSnLeSWzdeSF/VrktQo4xmdU3tfw3mirPelqdJ+1oox2Y2V3v/lgdWEvv8R/Xq6eydyF
Ui02BbycT+85l7Vm8MsI966C/Xxwc4PFtPNHsz5Eqp5vNCBnb98BxwlxP2ZldQynJkmwTMJdFPap
jfrw6Cs1XXe9b6hV2zB0D6g7xBVpZOCn8xjMdExk6pbW4/Cj57z76E35fJ5zUj/M2aVz5zZjdjQK
zz71UrDgtsVg3Noqc+6cuBb7jjP6RYx5Sa1hgGjE44f5ZoJEqFZ5GaNJSNG95uEk3maNbVyr1cws
/bEMPwpPs+tjWTTFDLWkDvfM26wWwTFWpIJduewR6FaC2tugz8T4Et9LVZgPg2nWOCfCviB2jaX0
I+87a1gXAA+oPvPS+MyYqThaNkuLLvvkTcUs3lUb2R8MoTyDaQvbxoWbCZFjSPxIEXZ1rN1gCTZD
NC+3Xz0koQ1l3+4zLejSu630lOuNX3+ELIgyhg+ulhre8Ja1E0OZ+zwzDFiPmR+d3eVvKYfnZUw2
OeAmGVoK2pJcu/crczpzn8kfm2Yarr5/vKEzdGjBsbipzSbOyMoiCx1CPXLMo4Eh+JzhISN/Pcdp
vXG/r1Y4k0+ym1mhPH3UXsoq44qsxKgjaeY6zpIE6XSF7pm0gRQivid2bD0pSfU3XjtRXi8WQkRO
i8cZ4iQ+Y1SM1m3jJm9S+ABLQimniMSUn88ApLgpMLgzH7yyZ8CgGXy2hWkkb3lUGFtdVtZralN0
ii29Rb0Jk2K+sQdtZO6QyfFaIF8joVl9vHYtPXlBI2Np4nCMG13gajaX67BYAh6eSgeif7HXJet5
1NnA6AUAJhqvuZaoT5rPqPNQcKhab6dV1/bzTWFr1Hgvht+1ilsclilvgN6vdJhxhHKBbRjs1K/x
sNC1Ro+r186s8VqG8VjtFRQGOrgr7d6J4XQy47UQs6nhO2YeJdUz09dRWiNtS3mzxf+sk/YABQL5
1A4mrZI3URcnB+HJ8jSQNwkSgDBrx2jFWTfL+aga4ewRSML7qHM3lbWMaR2Q65SwZAFGO/eqmN1d
lsyAO8twxEaXms8ek+cV0IadqKYOQJeCs6WNc2Bw5gt0pwRWMjLvwKtJ0pRP1Xj0k/4qicrpmOr+
No4bczuouAJSYKJmaAwUMzwGWAx4WyiaMiAJnOMpWNA6rRWuOtt6lm5rnhkFX8kRKzeUmHHdT54V
cMMxt3aTPEDqx1Tb1sYpZ54vVGZTp1wOu8wvRJDNOva9WTggyqyZ8oP4lgKaNyyPr7XS2k2qFeYa
NgW2FsSVgya8L/gUAOb3Zp0H04g6T2zAeClMypZIWJEVSi5jJ2H4Yzn3fR+eqtKNvnQ1FsjYmsZj
nBcswNayRyqM6dJJTPPMTK+50ZO8PWo9sIF5di4ylxKDemUVhA18EA+NEbXfGtK7+0mvsKeXYR+S
DYjM9KgDEcdDoUXuhbJzXlCVW+Tt+8mYH+zZMrfjkEM06HroMZ2uN1dslKx4PTisF5kr8geJjfUB
EWO4myqb/UPVQvtZ1f08nTMIOovJ1N1aGcSktMCROOYOCXrMODwpu+izjMQtXqnh1h2maWPOSm2W
+49NBUYNHCapm+K67Rgpu/zS8oOlWWwFjAzDvZzYi2QexNesdNqAAryEpagcVlhguSO4ke/u65Sj
j+L6Wxds87b+LKydGnqrDmRtFFet6B7dfIbYMpBctHCI4GNHCqJP18ECurVTo4AR02bbMs3sa4El
eOvQtPvUpdFwMtW47jB3HFPoLkzHQXm8mOlIONsuMWMTApMaPHIZH82GfTuBa1zVc19wYabsHTgi
5NpNPkl3U0ySrDEYKlF0/bOySu+js0ZcCk6pw4ApbPdpHAD+74SdaEx2B/oxKsV+DMbWvp5n/3LU
GoeAUDsFuDUwRnWNCx5g8Pf+qBvdqtaV/FZTLLGhTWE6Nh1dj4Ulzj7tkHlAafcFLaUI71HpMpPO
/Zs8bEI4BTgxOPynscWYQur3WgI5Re9y/8iXymzfxnvPTZhCNghL1vs4i/bGRf85jE1Je3FFHtlz
uAQcgJerKYzsHa1Z+dbxOjAp+MYfMrSs66hrTYblenoI08Y48wkma3qzgqYP9V1v21zYfnmmAkoE
YeEb11GTI9I3rnnhR8gzsgYfFtqNvi68odrlYqavdG69V7WYoFlomqBvh8QMvK6SMEhAAezivjRQ
vtBXVlEbYkAWo3mphFddiRlQARDGylnVrZaWmynTKgvRrs93IJDdZztzGOJUTXQaNdurSH1b+WHS
/Olbx3H8Ane8uuksDaaAWft9G6CucU+3/EEGZdXbl5zY611WkD0Ke7065vrU8evq6PRKi/y6hnp8
5bXjuDeblh7rxPf2xThTiODByOkhC50qsiTnVJXezor64i0rGxeWS+03T1aET81x6LDw7YIQY03r
wYGhOLMkAFaPblu/FDz0RjYVNjHfnqEotOHcv4raStF0tBZuW63Yy3q6wGkWl+SuUzRBMCBJIKp0
wzeebLLCeB80WhYT8t0ZQAmghmUUTWfXV9Wbq5c9ZKcU8LbPPbCJzXk32VO4pkunu9ZF376lMmPN
bnLuGiwCMqMxsbfAWNgPnVBUYr2D9vBgnljlGH/EGnpQl7TwtSOrKzkmddpH48TlebRr4zIZbPVA
Oqt/s2TiPUfKx8u/CI/48OHeLGZzWjXcImAiUu41hNKjYaQkJwunf5o6PbkUWQFdyeuRS+n3I/gz
ZHrALiq6nIzJXXc55QOm0YRERijt4lV1mMLKVJwhK+frPBu4ZyAwT0WQK+WQfMyqWK1gE417PRy6
o041h1p3llGxnE3QCjwzNYB02YY62P7IbURnOsR1mePJidpZu08oa936GentmpvCzhQ1pWFzot5r
zkacMJjClzC9PhrpJS+hsVzKTJQE5Su1AS3NkOPeEWb4ONmG+aoZtfZhOGq4wPEX3dvlnILZ42FH
a/Qf9DIB6K1s+RLW9CaSC/VxGCYPbIzDTRc6CKFZc+uYj1G05BRmltcwD7moikdhl2IlQPi4/Zit
UrecA+F6W2vWSPmXqEtWJorVyOYE0B11mXopI3pmEg4vplUF/pi8ZbkRl4HGORkNFFD55CykEM3Y
Kmf4RozJ33GWt/D/GP42o5+bumbnaLQFoMCk11eFrbbYz6IAmxstayGXs0hH/TTZBf4g/XWueeC4
Ut7OmJqMStQp36HLj3eNA53KUJg507L/0GphYgIENOf0vXFMGOxuWqZZx0RO+d4XjAeMsZ/4PUu1
q+NOvGUdNlbO+Nx12AgdUVkt3AxJg6exay9EN6YXmT7uMkg8mLviMeBQ7ay7YbwaHKGT8RqdvS0B
tIii9zia1KASvJgbRBVej3oraOdN663Xtd86qVWbWqvmne7QMgUK9EVOWrGVU40JqGZ2MEfigOJN
Ell7TRxrW4VUAwvlXyKsHguteR6K+Upl4bGrnIdahmeWXAZGedKdoCR/UAH3qPsEPo1yV7ObJiEK
BlAkiwGOIaXbwWi0RRvMMgLEqun2Q7Ww/0RlvI2+zsZKi1jkY+OQA5dZ+4bYpqo+jbE7YDx03ose
DJFRMNVGkeJEEA1KPcHqf8eXfXBS3J6NmydDMPlT9CTqNgJpIb0Mz1qNF2WaALYm5k6fN32TfBn7
kVhSF1/YzYPwenXfeI2/idvkzjWjeO8OfhbIpldfNEN6mxGGxr7nDHOhlCSlASuNn/kkjraZuF+c
1irBvTa03LXxIA9J4zAeHdLlOOH68birBp0tdCIzi0yaM18QstPkNi7GW8r//K/CIfJ91Oqcgc4q
81tP7IzeGMxT5xXw/hDM+vEaXvryeEaTpa8TQ+eBwYUedocIaj5dOUNWyxVTTQu6jCCjvsXxCe8v
Yz+0d03laped6sjQ4NhMCRsuZU1OO3DkhHAZSGVgwYyy8KOlTIqru22RGGwYQ5KtCAepteFRWBtE
XPYK31lIMjdaNI2pUuGzijgghFrDGaMybOTgebxsuMc9ek04nTUoagF2Em3TTY0jLiniTvpN508c
O5TLsjS0qYnXcTmdgKTsv/1f9s5jOW4l26L/8ubogEuYwZuURRW9aKUJgpQoeJ+wX/8Wqk2IxQpW
qMdv0Dfi3paYBJBIZJ6z99rxpPc3sYU4V9VINNKCmjyVpPe/B5lCkTuAjPpNawSSP1FzEgmmTn2D
92aJKxl285GXmIJxGSJgxUDfsXVIFUvdlppR79jb86NhOpFDVnBAX4kxmDa2ZnO+Qlb0w0ozfRXV
bP8W5Mzcihp5kdahwYQVvJz45O90opaWUWP4eyMUFAUaDvmAvagRzJ2aw3hdSczZWFj1zreIFOCc
0G1V28xeDn8EPCB9cItjf2HH7tYWYvLwDJWvTQYEYDnUOlUCx+hv+oltj8Jhk17PlFv3BKGMV5iR
BHBLWW0OhWL4k7RRhoIsqYS6cZpFJWSLKHTB1vArZmGf7LE151srE80z6TpcQBTzE1lHpruGwsut
iFLtJWtVnnqeqPzO/VDvasKfb5OB/S6RT6o3Je10NZTjKMFBcl1Ii/2HUnDsq7qwLJZijKstWzXO
9m2b2jWxVbNMOZqoilC8ZDGAQwNik+Z/YXai2iW+mmXMf1DLl24RlK8U/6KtmsRUFJ3pwq1rFIvk
HJEvwLcDsUMeTMVGYlFFp4kn4FpAGrwo4okO2SQoXvlTsj/MOyUika+LeQLGhM4AP/90FyJ35pgE
oYnfLyx9sgiori0Ujll3aTvfk7Sly6bxrzyr4bqwO24bRcoDVu+KFKt8Szta0tPOJ3LN/f5mSnuS
qgpSMBDJT1fSVPnZbjf/wDS27gPdVQASIHkvU1Q00iZZbSDC+yVT+StJbta7Qx4VvkvulmYNTFjN
sMerjh+0HqfaFbCsFPUlBFAIb0WCTo0a5n2osL3WwInxRs4HfmhJ/u9JMykqxcwmY2JIDO7FK6VE
FKJ8zrtHcmG1S5f4nn0X+sWrH5IkPvohrw7SdR6m0dKb7KW/90uteE3sRu4Qhipk3KNLVrtFnfra
Nw4HXGGuW5S//AAd99Lxe8Lm80i/5NxSP0tU3dEig9y0bwtuU9cU+rc+IUjq8MLqTRL+yqasfMXj
ydBD25DALiGES0quWCUcpXmdMDEGKhU5WfH33Ho22mAHb0VD9JKG96aU5c8cdeTSpZmHKrwmXkzy
dKT0edkH3kAChl0qFrm7lTVpbkFhjVcGJfCrMuv873UvRrGcrEm7SBEk3uQGlggkxPzmkpOPWOUs
h1u8BhQ/aIs6KzHPgr6kNCeQbswIIFKgEkdyJuzdllliT+pboMblK61IBRt5WPJOF7XA7cHpFFkg
66NrcqcQdSgPEweC37ZfcsGunOdgrYJog9jl76NAR//sIKTwlDmuEIoPxz7HCrt3x+KcDEhMG14a
cF6ogB26UFg3ippSahmsyYxDc6njKb3Umi6/DnvZPkRq7/wqO9P/HRWDu+8EVnHAsXyZTITOm1HY
I9mHOTMA24z/PbaEyBcNGiQfrwcF7lVaRsW4PpSE/18QfFboQCDRH9XzT0KHq9cof/8gBwb1z9/4
l8jBgmNjWBimDH1m4JCV/B+Rg62hB+b74QrUiuxbqfj/Ww4MTQfXGh9oV+WTMbv6/q1xMJE/CFTC
VMXJ2TJn+cNf0P+Pmwp0Ezgw83PoRSHgP07XHgl9MkCqoiDw16O7FuMVfMQ/7saJbtvnIRB5CEgI
NHOgdWlHLSdaSPPmkJjCzjfwLeNBgSXqWNzS//CI/otR5t/ijz4lgfHDIEJGsfMfjfKjGN6lOCMZ
OHchR71lOypMju4M0U53tno3Rqtqevv6KuYf8We/A+35AW+FiIUUBNzqH6/CGlIdUpdTe3jIILMp
HGqisrjLsmoLTj0702D5dEGH0VyN3hXiG+u4t2sPYpACXKU3FhB+VNoDiyizh3UalOnq6ws7NRQq
C/SIArsi5/aPF6Y25NbyMePCQid4GGITFkfcaVcqUU5nOtbHndX5HsJ6QrhD35oRj+4hREJ1BJZW
e3mdt5cJacCQDWMA6MM0LKpgyLYFDMe/nRsMqiOsJ3/cFLQtjwaFFaXpCtJab4TzsoDTh96tpnjh
K/zj61t53L2er09HuW/PKgfLPPboJoZSTmWp1B4QCaysqQ/PTqmceJfo6rBAglfdlqM2wBWdwqs2
HYYz4x/3Ow/j42Cgi4xRWT9WH4yBWWKdChrPyZQB8w4XaFX949cXOc+H4xeBQHecphx86ETqH+fL
oBUSjABeIykrbWv3IXaZwDb861Qne20addjbrTusC0ylm6+HhsA+P62Po+PPNhlVZ3XWtGPhV5Mq
yPS7qvaEktc/MdrAh+KjTGpvz+svfHwKCL7ZwaQt2+RGbTdDY3AvqDpsx6HrtxHOnic9nAwNYEcT
r2pp34Gy6cSK8yDY3xqrYQH9Z2XIoQOS5Pv3EQilkCZPGz+Mcznbju34orHwRTsFBTunROHtNDgU
tM5rQUEJIALQg9CI4Hy1wyug8fgVq7ZYWFFdcKhv2ZKrqX2hOpNFj9bGyxqKMSQiWLHYQ6XjclJp
ToSKQBAcZC0zZoB1A1iivWzBjzyCGUhXYRlC57Srnxb+Zfr9GThQpSJBzJ6yrak3lyZps49DPhIB
7bfaVqFuvC4IPuCooZK112rmBjJ2Bayw1K4cqmxr0MADIRBD982wJT+ETdmlPcXjupgcfaTn0GhX
2CP5JlGgWwZFG975cdf/dCXy624yQMZa/kDAGhm3WyWa3vvc8l/CEjXVCr719IhAQBioobX3uh6U
dEkrW/5WKhOO2hCn8omEAlD0gyXNu65T+UHzDUZJdVVQKpMLeqMYMkZhrbLSl9BfqDUuohlG7Ivc
Lpf8flhyhbSXbRor13FgvstGgawzyvZXPA2P5qS/u+Bmvg+6AGXdKtGLTAY4uCPNl0UdMqPz3nyf
T6XYoMnW8+KKVzemwT5wdAdm1ar8vGzg94gHO9lnrmieIgUgCoBU+yJz2pBdce+vDVFr27bpw7s+
BbQb5Ea3cuuy3vRoCLaFrhNExcofLF2YtBhzR5XDcEo6rKBx5lHQYAB9ms1ysdzCpku8WMQdzsqp
vZelzx+GrsrEQC99lwZYfACWkrfOIrgwlaJdd6g3bhyX27mooEQTxlzqK539y7XsAenvYlqlmzIF
SQpsJoKc1tacSMzWD2iQR+p9nLfJsEAIL270VIu3YRCoW82s/TcfiB+EGl3xr/Xepc+ThLSVF6aW
g0Ki2H4zhgCNRyJ8l9B3zP1Y1tVlpcwFhmzqdpZbWre+YijbpgyNW1vLgsveFGBcK84odtiA4BKd
SgeUIuCuqonEadshHZYJUP03iQpg4ZZ9IReG0irbgpbsbzNOnN+UmOWyQRF+Udua+xbikF8HbWXi
QoGngFRcuvRk3Pl++GpirbRp+JXSL42XTTeQZx+gF9BwcXgZVq9LwCbmA+f3ae2PDrJ0QxHa1iGS
bCt6s39xdL/7kfsivFOzSvW6SE+tldkOHK0htdMsodPwU0saua+gQ1/DSiIelNSMq7wN3JsBKvED
B3H6uk1DmQfuobjo9WC8NTqKM0FZO7cgUvLXMRT9XT2Ow+0Qh/J6AJt/qQ0caZvKFRdJSSVEI8Fx
ienIui8Bea0kAi2sHlTLMTwSPLmotHnxSnWgM/Wk2jkxSaQkLnLLEis0OMWm83v1txlZmMDDtAgh
cnXxLzFZjQf2pyG+OGu2TA0EBPjWsDeVzVYWPbaWpowayIGhucaeWl2kPXZeirlV+DBx6goWYND5
mcIPrVXs2qDvKUDv+W2DB10rpv2YjNUF/TucqcKPqmVs5SBxRRa7O2LXQKzHuFJtM3B3gkiZjeQ8
v4Y3pmzrMIkyLgAk8ZJKPaUmdw7IHut698/KTlg548YPibi1/dav1zpwY/zHkvswFOw0dCoVtzlf
47e+kpJlrEvuUnIlYIuTxiJZBX6AhpogoNu2hxC+e7dVCiA6yq+LQ92iLyLSmgBwUWBKCu1N2jlN
/5Tz8+/GRaUyNtgVEO5RdJrLHHpuiXvIZlT2BmQJi0nYcyUKVTFUKPLAnYQjIXP4YB5zVqYWzN3R
eUj671Q3qYR2y3bUOT8b6VzcTmTzTPBOs+L8yR81a4KpoohD+aGkpjeB/o3ODMdPMyyeuijLttJt
8y1VMX8dTZo6mxCAIVS0EtRhPnAX7SsYE7lzbMshH6+Fru34ierFfYJnf6y7a5fGDxWjUCjrWnOj
KysZOgolMJkXdKwHr6C/ppONoRm7Go8IQGmny/agoTmP29DI27lPNREaXfILq4M1edC7rXttaNSX
g1oiMufq6EFSLUrs03ZvUUCYypZhIwqV+2EiJVmrKSoVdqU8AHBDVqkMPHqH8NbLwqYU2aZG+OtQ
lUnmilFWW+LC1wqk0RYQa70KgPmQQ+RsORHWO6NUkqfejdxtnlfUAitLWQssUfQhqe4Fhxru/LGD
29EslJh6Zm9RcTU0yheFS0s0pK57a4Dme9WyCmZhyQTHiJnsJ2b0EiGlXNPDzd9jvuE7tBfNQ5NY
0xMTKbi1sC7fyLh1YfbRSrVMBNxRXeakeRrWi+RQKLF96mQc9Tl74kP1RfeV4VbKZLqbFLV770jG
fsxmqtkkZaytHMX613NK5EAgqMovO5hGv8E9rl1TkyS/1k9YZECc7wk4aYFfDNH3vG2cO7fowCGq
rXg22tF87mrFfI5FOV7zpbI2YRUqq5EYhBX1Per44DZnzkL9Db5UvtbrPFvj6ByuD3ddCtQxReM4
N/psXsrzgg9fE1+Q9qCBiwxxlMG8WhZMxM2Ao+bCpo+5zl1SG7JRGngJMwITahXKp2+7476llnXj
A6faIbuh9XmYy5OjobRTTId9hWNeTNhJru0m99e0EgO8J7gBF9Rekhu1irMd4DrrxfX9bit95K2Y
jPgYwnjl8U+YBpKmoOpXUYQOeteAXj9SVxOTNpcGkR0l43DNojDudNJybux6mkCTC6wrqE7GJ0Cb
Agjr1MfrqR0bCt8JBDOXXKk2sWNScUNl0xoUoM02o47fT8OtZvfU9utyuKnshk83fDK5tauC8iBx
ynayAhQFjAVEgrvm29Tt3BqpwMI3G5rQEpz+Mrfz4qFFDbppWXDYA9GUvdBMXd5UlO5pPVgdzgSK
qGMPqqpCx7VBcg9MnwQI5aFRVapcuGDZMZsGwU1wJpZq0PBqSgHWfTroo50OYn1VdlQCtTx9Uml3
rLOS6rDhRtrbQZBkZohMzL5X3zCHUcQcosJYKOas20O5sY5QaNNpRnNXJ7a9t3pzXDtyrLHm6ZQr
jbFDrJa5VjdgGUJNt8jhBt6pFi1JnMMp9Vuff3kwiTeRoP/C7rKVSrz0+aO3WO1xahZT5XsNZslt
pBrTLnZ8kooAac9XdGOHAwGErgivtSnSm2UbZffgxOo1+pF8PZWhsuWQTZaYIUb9x5iPDukkeXVv
dDPUPImUC7rWt2052gscTuGyj5V3p5L2RjPzF6OlHZ1CB7zkMpJVqhasnCIgBdRx6n5dUArd+j69
W3B98gIBXo1Es1LtNTvEkGYxKS4yHG916oFLwiayn3au/KTufjPojbHRhx70iqFVOyfE3EUm9UNf
hNOydpTAY7XaciO6JaLwfBWgpaEX7bwA2akJFJxhIFFT+Sunh7+RGDT9VEeicxElLmq75HrzUpjs
qnQyGJySNn0JjTwPg2WCtXJtRSnq6sLo2u0cuvojaDtBAKWG3G5sofSTt1Pcl3hTJvypiBIXmR5e
hLFV3hLrXb4oQZIv+Kpn31FT0hDvbFSaGlK1VeoQidx240SCiptssXa2nhKSUrCC3G7emk493caB
Vd+XRB6sUeHY9OCHOltZk2WtB+AiS78mOAVmUbzpqoSymJpG+yDWRppcEvJyPWUXQOQNeiupcOtV
XwRGT5u2HZLkosnf2N5r3wfOxVea20p1WeskTnVVDKhDL9r+1p/GYidHOj2xEjYb6SBL0rMM6lwC
MCWg8clTXA2+eDNDs+qXXTiNN6Ym47tcSLAj2JK+WzX7q8VA8Pf16LiSSO3Q3gPuz5/90Qa4UuWt
8aTOX0hLy4jPDJ3QG/K8vQgjx7wKs0Y+59IQ3iCrfp+KoLsgwiX5Kc0YuU+o8XCLVvq3nV1mv7LG
VpdEdpmvNDQLnVektPdaopuXtaSlZeHZoeHQ5SZn3cZs16MizUcjt7M1GhuNXlLXhdeFMr4nne28
6IWdI6yZ4CoH6TRH3MXLuMvGBXu8iXZmSMDOosWJubLGmpUsTmMP1jBsZ8tWebx8bfcjpwqk3Ma0
6DUHOnc5rZooe1BSesO5pLLEKr+geEp+qUvvONHK59qIDTCA9FZQbtiEiQp2xtvCtbKHIsmKSzml
+q6uUVGwn8/QKJG5mZROC3AY4EvmcVyylPdRwoxd9LXYaa3lPEkFIzrnTmfLKaYnwTPyH+lIyEs+
inBq6zp+HTSjeIyrpHopW+jU21IRNIojv4qSbVfMtkiszATYKDK/I6O1z5eHPkFSW0AYWmBC+05v
34PeoY9OiRVWjpNfGOxsf+Yl9sfRByNsKcn1VHQp7CxDSbcS2d+SzmxxmXSAbZEwl/KailxwHbMZ
WpC7HDekuYkK0Z2FRrSO9W+8/78kDNpFyzcNJ7pNIpThS7J2iqa9TTA0rUwMPk8DplM+XLa21vLM
vyNvqHijHvXDjJv+B8rE+wm8hLmx6X2sFNoeW1iZrOwl1CBeNXCyrt3LJRrNGmx3SrqYD2nSClt1
M3UdOF1mvKc4hbkNQ8sGJY2zfUH+hb0LMYJ6mKKDN9pAkDBZCRfCUAKEH4P9wFGH7wkq4R9zTMeq
DNxnMDH9hVoSosFP0TGuVPLejMxfdurUNx3VJZxlPsl4CQI07tsYX7mgbbddTbCEWzjOtgpiOLSK
y00xfPvZ7kLzIerIyotb6Dd67YaLPmdPNYbQwgXoUmmE+i1nkCcW5ORmKCdrXyHzXMheWusyzf3X
wk2mZUpzinqdEV9bMBBy9BCcYnTyObyhAVcadH3+LZ8a8LG6QuE3k7C4xuzOjxTr1q7UYGXFln5N
uJrxWwvIairivlzXbUSSBjlhN7kgdDoVibg3S+SFqIknX2m/x7lC5zhpthnL7RouPfliclDvfL+1
vLRH2V/IpNiOnZHeS1bcRUvu29p1O3ULdechaLE0D7Zq7Y2gGLeyr3+Ebm57MRlTS1qFA2BcW/EI
C+ku2crZ+95EONUEVcL+t8h/tzImuj6V5ZuBAP9740jQtsSshMlbceCJaWXrXzi9H6+olvRMtkZ/
aHVlGJekXQj3Okrh0i+LvCKxxqhJT9tUOfXcpRPWSFzGOn3IMxd6qxjdbRjNjhpKWA9Ikd+HAaGv
OrFVqSuj3qtT/9MWnBpESsA2myoOSRWqnokEkV0Wudqa44SnIA7b8/6LFzuznjJUbUvThwvFrjBd
Ue742egRagp1nOMz+b6Ofe+1g/VqcwQZIDSLWr1jD2VROaNMpLSO9tN00/7CLISxtiqDQkqS1zeB
r3mdq/i/Q8sQt0JV9LtmcH9Xg6k8Bbx6j/oBWieaghxLZHT+qnEA+ylE0m1Vd2jXekTyJylMONox
BpwxC50qpIOIEVhtad5oc0/rz5YKme2DFuhGPR/QRjRoQkJknotQtqKCP0BrIxZjCLP06/rr5+Kr
TtdJZV9AiVvH/ftxWKNxrcKOGNau4nRPDuqjheLECywO1a5NIf/r4U51JjAK460BuuPgNf44XFBX
qoYeiOEaKR4A4m45eAwgWG31TLvlk6lmrpwTQQHojOaeRWX741DuNP2rqG1Nbf+zORTpR7/9NUiK
9AqgFvwS6F0sZ1JfQxCwniTq8r+o3sMRsmzLNPCgfuoe2Iac8AIA8bID806AN7kqA8qzf39TeYRz
6Vyl8XnsrjXxpLQmaM1/tkM6wA6oi8eBeLK4PPP8TrUjTIQDjmlQEcSk+PGmJkObd2Pa01ki33eF
du6H5RQ/vr6cc2McdXcA8+oWi0TtIaKGglRvTSc753ibH/7HnoNO1w/LOWYrUwB8+ngdrhs7fa3L
2iv5bl4Frarv9SKnSN/10Uuo0GpBoqQCd6HES6yIusPAd6618/nVMzAlU77l/XM5Ns334Y8mqilK
5IOFW3mBBiRFFtJa9lpSgcqOUf6Ubr762/vKeKCwiA0SeLGP372KLZ0zYvoBwEjCkmmNdwBC7DPL
2OcX3KCHDoiDstKcT3P0gruBJmF8pJUXSWgcTUleJ56CSzumjvr15ZwYiYsgpsmE1Wt8Mh+7TRRN
4+gUHksbqiWluYAW9VDW8dPX45x4TJpt6iqGublNfCB8/fGYiPVMDLe2C3ie6rpOX6EhEpmVz4Kr
/dcj6Z+bjcaHoY76tpyPrdm5gVWocykaEhK/AEf1TzIQlqwunx5HQWMatplfrypTOiu1RpNisV1e
ywn0ekznaas3HOFhrVJ8y0wEX8KJy700gJAFfThd+Sl7ULJnDcSiVKrZ08l1qoOq2ttdOlz3RUv1
bMS3u+SIHy96C97j1xc6h6YfvX60MukpqLwAGt6Vo9cvTSfFcPOWe9qE8tklkOFa65xvBIpFr9nU
2vs2hfSIoOp7jdd9Y0Otol9m7Sx8QZGgK6RVZYKY+DEjk3UpLTjoRQZr3bmafA61WZFU6waR+KKK
CFTw69hAh9kXaLQ63d4rACeXg1mYHn21fiUlHj3GiVeUD+xLuMiCB+z6wF2KcOUG/RL26bACG0Um
rhPoCnvWqVHf7FnY9fWNOTHXWJc0FBx8s9huzJuEP+aan3UVbdiR+xIrzWWnucaOpz54AelzZFb7
Ru99PeDnzi+hwLZpChw8EDyOO794ErquLzNyxB1YptR6snUF0erSMkq5BTMqL0PKPg8mrsWLr0c+
8frS1lYtIhUdvKb2fCv+uNQalL0StlaOe3AcXzrQQj8qas0PGNXj96+HOnGRNJdZjThn8b/jHjo9
Gfa6Y5t7WVdTkcXQQY56SYIBVpN6B8OW3KGG5t646HUKhl8PfuI62VcZZLaheUNKcDTViU6FjVDk
udcQxrut+vwhmL3eTjzWf70NMOdFSsPAC4/hU24d588mwDiaeliOnscx71e6M7S8RYbx19OU7QaC
KYRRyDA++cXLObk56NqUnmZLrpJF0ceIb/peWBsOvb/+9gaaqsGF6ZoJgQGM4seJEkRpmZtpxWWJ
zPCw8+YF/QvqyU06Rwh8PdjnF5DB2NqwNRA0044/XxV96dBqM65MMR9CQ3nGnvYrHowHBIFn9iDz
u/xxC8JQ6HMsLo3Py8GN/ccLkBlhRLQsTWBsiWuDOo0LpJU8jW4i8xI3T6qf242eHhH+DzK2+aU7
/ryYpU3oDSNWWrdP3PK1GLUHY07YJrgxhb6nX359Nz/PfdCwkIEOuw5GPHrHBbQV3Ld24iltuyf/
zDPN5Cay1DPDfN4wzsOgkYGgzu7jWFnVOeoQkYeSeJ2iz4bw3NyVA1/Ery/m8yrCKBrszJn7b30y
6eOQGQjyAlBbG5ymOWWiKW1/27kF6ljSzAOxCUfyzCqpf/5SMioLB/p2QoI/8Q78bMIBEKKqcgU+
9j51KQHkZYLM3KVDOOU00JrRxWaAYQ7WGZmiJSV31d7KoQp2KT2sTc+2aBpF9Q0hLnSBsmRzMG8L
CKUVF0hyrEdXB/KAI1Cc+e1PPhjAH8w4IKjm8YOhHRqmVFXJXSH9bR2PbrxXBmosXz+Yk7MMXaXt
aq4OYuhogcjMis9IUKReLm1Cs4rOUxPtwbHluV3LiRdWAG5DVQl4gjPsx4VI2KmRl+CScUuVBk10
P9wNljpsvr6aUysQMSPoEckXQPU139M/loUJbNEQtEqCcAFHS2fzmcIAiKa+Sd/Q6//9LpozIzJR
PhkzI+n4hIr33eoQeyScHf1f872rI+suq/3nr6/q1MtDGK1lI8k9EZwwNElOfiEvTxoJ5zYZNcr7
vvhFobfY1IFwfvYphB3EM82ZT9WpNW8O/2BfjWTw06GHso0aGmaXeEGg38hcwUERbMr4qYyne5br
M6OdmvAce0jQNDlZflILAkNAvoZ12SuDMtlmlrDveh1X5tc38xOvBf6RyuywdT5HBjLno3XVbXWQ
2ZT7PKft1acoVIuNguJ44cdGl9IXsHtA9g7BFIXsbqoxT64F6ZbbkHSj9YSJjaZWXK60Co85/gx6
wW0bnzvdaifvPMzv+c2EZXa88akJJBd9lvG1GUxKlLJ61eQcp244DbFMznM7UJ2wy5ACam5ET0nf
NTvfLX6EdJMna3Zf9pm5o4rkLqxRIRg45Dq+vpEn3jX6aWxBbcJK5/3hx3cttfkdIN0XXp9Pv8pJ
kxuVLKzCT+mdj69fj3XidmgHfaOYFavsuj+OpUOfUE3c0N7ka79UCg6rTKivzZjmng1oF5OWJc/s
ME68dMAdNWynnLa4yKNp0tUp4W5BweXF4oUgTmgcKAaoodbTwsCd+VjVfbWiE9x5f3+tMMrcuSLF
BvF4pTQVF6mT0xQeZ7VrPH6wkuv0DllygLM1eCIzNfj7fRsDzmUAneAelrKju2vR6WjMqvAUNaiW
IIPpiOaGvOuBHniZxUH66ys88c1hPPZQM92bzeLRrSVL0gxh1xdE3QRIuM26X6lVUa0M1Hj/zVAu
7neHCCO0fkcfhBIOq8xIO/Q0t8hvRVrh1rSldRG1mnZm+To1Rw1eqNmHMEuej+Zohxwnn6gMeE3W
PkD1eBeCiO2G5xcF1Z2Dqf2vD0csYJgudEBk6MiPX0BtoM6vN1PuTfqEvsjuv9VtvSKZxToz0ImF
mZI6HDKDyjM2jvl5/vFVLSfceqrPETANxHMwDFtnqh7OTAmDn3G0of8wxtGcIOk8iU2TMRATawsC
xMo9iBrxTW8JdvJTYiUiIuEWoq9LaGNx8Fj0tY1QgT5R69QJxb8WJVYe0WUyB9Q3hqYBbMANHRmy
3k+mGd7phAIS+YZDyy/VfJs1CEM43Y5LJHj+LhTEPE3qgFlRm2lGpBZr3yY3Q+iRa/A0iqwh87Or
fGDnyNZu4lRld1jM5vAkqm9C8ny3Wt2MuxTD6HVnhNlVp9Sd5yTuQ1QkzZI7TIQMtSJg8YiUPIRR
2aLop5Ig1lAgVEz6y8I0IihHJCx8fXtPzU2+4rbGPDFmSunHJwj6pCIcg7mJRPG1GuSrE5Y3pqGQ
ClRgqu2L/+K1Y8/NZo/yPcr4o/FEOOYgzMfck1U415yugeHuepmf2bx+LvnNxFPdoPBHjeBTPBfA
kdCoBzf3ELDelWVUo1dyflbJIw2wK5rhy1boP4I6P3NkMk6PS5WWO8rh+pij5pZgsMpeUBMpxukl
HFRcQrWp3CGyJ6qXfj1nnEpk8AiSrlqlOQIloBYs5JXe7QQKYxH3ys5QWyJXpUkkDaI0Jly5xfhB
98yN34TWcVAfkCGBpAlWrtQIHujsaRVo/j0RIM3SmUS1wPloEg84Yc+L+X1AP5QkpdjabezMEPAB
Cx6OLv57Noll2Mh4bcMueKoMce5RnFrTLQC0UG4pMxjafMv+WCMitRHE8HS5B0BspLu0GHt1m2iy
OzOzTq1Ff4xzvDHqyi5LC7BXniNSdZlTb1hmYbj++nWZF5vjxciC1kdfgX4bVNKPF6NWellUYJs8
mk6kiM6WRVV/LpIQPW8znjGdnRyMeiVnFhd32/EhwqpZjPKUd0UJrYyT6LSF9rNBfYaOU0Znbt+p
hcCi7M/XAsvep81vOo6GFaPg8Oq4vgOIBpbaH5+LtH6XEeat0DpzJ7VT88LmlMQBFi+VfdynmZoy
5f6yT4uHFJrIpGvkS9b9TqcWvyoMJfTMssLxXbrGt0j1Q28MEFQHRZRfOYGTbNzCHB9t7AhIw/0A
ZNXXT/rkr8eCSBmJ+q17vDCS7dAoRLxmXl+V74YbPIV6d58a9LD/i3H+GUOHe+3T5qDplDEs0QJ5
nERLqjnyNR+VflW09ZkP6alt64y2pcQy/8M+eg+N3kU9ju7Lk+jVwwZ5XZ/f1YXYx452kxbVQ5a6
ZwoVpybwH0Meb1jjyUzRB6mZp/TDNmiLd9dMEdZa+7rozpw5jFPzdwZxU4sGt00t6eObKXuHdITB
zlhm9PGHDMvfMAGtJSgcZ0n5NljOfIBlxoq8jqpZ56xosyqsRnAE2ujZpKjy7FdQrVodtTSOGjwO
oazvg8kF/5uTwEEGgrMZ7N55cgSrJkCrBrGG0gyrKZlLm4X+W+11pPTwEIZS/REX7TWexHIt2fJF
TkcU4GhEa/IX9PsSwScfe12cmU2n7oI7O3UpcTBvjxuwaVoSOoU22pvKaTfJSVtI1XzGPH5BzfRZ
RmN/ZsBTj3h2heAYtCm2Ht/2MtaCsWIz5EUVzIGubOtyc6ATGAFwnUUz62G/fmFOXCLf9dltDIed
nfvRmcS1RgfkiJF6UBrNdViP1lUeskMb46J5juE0e8if3r4e86DXOFr3kfzo3FReUY62R7MrICaG
zmyaeVY2ucuwb617M9S6ZW6M4iIs0vQJBhvsAxOl2EEe7YTgH7J2AoiFhGmr9OD8ztx67UQRE1UC
4N151bY/nX2DQUwl4SUsHZOPjM4IzA1iOGPT+HWzhblsLJgpqLYEGMSgDsmsaBJU3+Y5FLFxYq2c
feHIMUieotGmf3z3yBQPrExGGb7lGIzKQVMdGaAv0HXm4oLHZe9kjBISeweUspQisqYQGkGiYtjd
9kavbsbRBzdx4MvLSX1hW0wuXM+Uwq2RbBAUiS1y4PcRIShLdrc2rThco1M0V7WSSy+0Kpuk+dZe
OcGFXiTGfWLkww2vLQYYwjOm59Bp3X2q2t9VoGBnDuanrp8OGB50e+7QHxeOKLfFaSMNrj9Nhnsw
pejgrCF6jjQl3Hw9E08NhegTrQFudD4bRxsQmk7wyOfPEhDSkAw/Z3YSDWWyd0PyQL8e6/Dcjmf9
XP01OL3yGTw+/ueKlbZ9FnE46IDxLCQNY4wmk6lt/bLoYKym2oVGRuOtHPT+WteV4E6XCtwSIy23
ZQ7O5fAL/T++4Qy+Ye7R8U79ByXwGd8Q5fl7U0iKZ/8Mvtj9+t//+dff+ndOhfsPEw4xDQ/CCajc
zsnM/86psP9BlY42iENNi6OZxVj/Zji4/6A2YqAGmTe8h9y2PxgOszed4IHZ4YxJXfwNw4Ea1rxK
/DHbEOuQlUGnYd5tzX3JozWWwFuX5M+cXFZVKcjAxZtClOygwemOpDaU6wTMQ0HAPDDKDYAYDRVi
KQ3EkamNtn6KCDfHVnI1jL7pEoWK4e15mFLTBApGT3PVN9pb4OjBYza09hL4vHjuTFNeoUeVtxNr
jU9WbEwNrUCvAKSW/xPJ+OCWWyUO6U/JOL9AcENq1ICRtJbGm9Kb/nihNtXgLJD5SwKRXDN/NBK/
tS//j70za24b2bb0X+nod1RgHiL69gNAgqRIUbNs+QUh2zLmKTMx/vr+UFU3ouxz7ql7OqLf+s2y
ZVEEwMzce6/1LYlfhig1SN8DUcK1tdlqGU6D05xRDLd6GMBFWxfJpLeUZOUI3YoyzxreaCtO2RwO
gJFvSyt31rAXtAXiknv7xK5au5FlQgtmZU/yFyNbEItntFojAdnRPdmssd851/RPrj2YJ+mp7GDO
BQ7OYNnjucwjMnhyZiCjaR4KM8epbZX3buElJF8RLntLgmNS78Aw55jQ6JGEAnjwXhna+wx1N/R1
wu1PQnpE2TWBtUdaEczR6KOWXjOvd/arrclHQ6+c2zFw5r2hBs84DUHQt2Q2BcnrWvveU7cRdYVa
TP8kEmVpu0J2TrVhwGUfYWAoPo+TyOjWmJDyqLa5BlDUehS9N27QVvDiPK7lUKOFN8HQ6mG5kAEM
Yyz1Iy3tsr1HSs9j36R2rh8SbILHkljfUAlOQKaaOC0AuIJyswBmtZO+iP0lSY42KNrP3Qq9HmeP
tj4HlVfZoUonLz/aIG+rVxqwQ/OS0uWDrDc0Noi/PSJZ0qQP5lAsujxlqdOgECoqJzfeYSCKlDuH
A8ah+t/X0o7MvrNJyEum/awnuEiA4JzycUW/nrhQm8BZlmU7FVHuABm0SUWJUGcrdlVF4Osm8UHr
7ZjTvkL7jcAGOG6jec/l7ND6NkGKi1tn8+esJNmB+9hQsD3tDmwkM25/r2zixi3li6ZlDzPtkxCn
Rhqn64xnfFzeiNnAJurlhOOOy5OOzB5jMWX06vbFpa81/YQjpoxV0ps3ATtvWEpD7qVGAVzDp8a6
VbXx5LckGFXLetKxbXGDKvMF0+OXRoEjJvrYC/HoapGNoDqGCqwUHDviLmQ+fRWtqG4ERvUzwroB
AnCNOqxbDrgmI2l3A0zGjuuj9bu81siE7bVAAwlbZJi4sg9n7T97swG8KWk7mio6jHJblH7EjGDa
BcOSXtCWU7TntFR6ZlUq17BKko8TjqaTRLYojHt+++JcOIsGBXtW3QleBnEYVbfABiS20OPDdsTs
BTK4szYymCK5pj81k/PUW9UjNvMLwWWHQAz65kt/zl08GroMbrx0eoSseGpWKG++TiRwwdVPUVn5
RI7Lvj/4y3xbIBgPA+BmsegqLK/JyokpsV9diwYQYn2Sp+rqo7J1gQNrwjCMOegp1yiKe8OIAoVY
v1cOi2Du39qbhbSoEeZyoiBjzDftB8ypzb6eRRN5wTjxbHWc0bkfLvq2GsRrFgxHX1TfVo+9vkdW
fYPJDOWYANOBUqq4ZoEqjoPP6YNPhfGQZv3DiBkDIvsOv1NznWEAvlfbalYOCfnefiG1c9eZ9mNu
9u5N26ks4oaJuKO0f8PR+BmCw4jvev6RqRo6tydROOZ9he1na8FqSXAzLLm1lyzrDwqbEsw9NziV
hfeYuOJhGpWOZc+DJltokxdhHFWfWFeGnTl6yRh2liquhYkbtlelOujcqFhv++HqpE72aM1zcCtm
/XElOBznLWasFEZ3EQx3y1zHaPWxQhfENIDDe4TjxuqSARMe9CIuLDBkDgKBd7IQr6WVsTv0yNtK
AzVUoZ6rpnRjs16Tp6mcbjutF9GMA+rF04oXJw3ysNLGd7kGn93UPMEthdJrDB2N4GoOM3OKGRCQ
pl0cApPEN7/obcL+0v4w+eJbg4FkDx5QbtXuc4cWhAe4pO6ss2o8O/2kXzPDehyC7lLJ7NUtsaCZ
1Qrq0l5CVtq9qwVf4PjKyLIdsgtZSzvNv/eldZB5MT/O3DosxiNDH5ZR/0uZpMbnCj34TlgeHzUN
5LhJdqW3jNAsyxuUaCp2xt48kyTjh/3YYVNn6phF5VL5BH8O6ylr1ZFa6GbMk/KgKp1AqID5Yz5q
cBvLKlqTwAv9yQ7ofSO8/oaXUbFgo6y5LrCuH7La1sLVE/1tNWzk6GnE5V442VdEKWRxmsNlzkka
babqxbDHY4PxNhhXNtYiCDDeqieYHNc+9+pv49wgzFs+EwNR7UfeD8zJtoyocPPzuFgnKLdGbGcJ
+sUUJ/h1xgM4Ys+HbTqsmXF2coeMP81aiIlNrTfw1R0oFQM3nyawbe+JxmqwClnNfaqNRLm3InMj
xb7W5bQnQYsXO6ZgXdwM3XAx0yaJctPsjsGg52CqtZdMm7bteSLtgOhFzXeuk05vlrzW5k5PuxHR
5FLZaU5hUwyPTaH5p0CW6808Wi/2rHdfmS5gfkxqwBQxDnp8q1ZlMG6y7XYZj+yz5n5UwbdaG++N
zMvJqZzUo3Sa+6nRtKgv8ews2HBKSpiNyBbjCmlviJb/5EsaOKS43hBypfYGb28LRuy/sLzax8lY
knfy8sR+otF0Qhhr7ot2zA5u5WLRxdNILLrNm5Xj20a73oPS027xCpWvXaCIqRil/8NlAr8boCGH
TmZV70TZLk/eBIa3HPw3q3S6qPZr79XD57nTYPrCSsiK5yaF3ztP+lb2UlZa1tzuZnv7EHHDSEWd
rTIG/MeCHPDrpULW+7r43ony66Jr3mMQNOMnS454+obsWumlA1qfLdsrOqOO/JypZLR2wg4JDarO
cl3bYzEMwFRlk94aZnVUZVKSkeh1+2EI2kcYmz1+KD8bHjBJ+cfVc/tP2hocsWzNz2Tl2DFkAMCn
wVrml0ap733pf2N1ruKezOMdgJHhJS+Ms9vADe4CseyIYsj3SeeyQdDWInTQgkmI6wXkcFuY18Zi
PITwqL8UhsRuquRyqW2Y6VNrzES09d+IeTAi6CC5cd91o/HEAinnvUXULykjasrACTepjO3aLtm8
pNa89VDXzikMmRhWdP6qT8JaotavfHwe9mLBabCMr03luF/xbEILWDfEQZJBdzUqDgwD19xEVwXE
wed4XI833rBqYT7ou8Yy7xIKFYvPbSPAD2VBtas5eUQZdMY0o9Vm1FN2FkQ6Eis+pk9YVZUwbjlo
RXUzvpKse3LN6XubuO6h75h+1Kqb9yBZ3FMCBTZcZycI2SQP3LUbp7AxRYN93FVtW4SzPXwZla0i
E7UqDt/EwkjZJqEgRA3EeXvM7N8R7x3AR9+ojpZCMpiJYrxpQCglwroWWWG95DYeiqpz/XOe1e25
UFnNSCZ4WtYsrkbMgfQ27INufB1IHo7JBW2RkScv8GTrsIImn2i2tSN7hamlI0Iff8mNcJdm7/X0
Ehueu1qQ8UwnwIharemi3B5hyc49y0nuhLhiRmjLeKbWMvsyBWiLOeDHcJI0fOLdy9w27R5JK8zw
vD4jNl92aFdqPIQcDSul4WpOvY49sWpPbWs/BqhCDm5qfaua4aXtFudOc4HM1NQppnIWohMam6AB
tevsBTNh54hbTYB9EqtmvuJcwSJY1fXLrPBD4jtjq1uw/RQGhmGL2PsCHEYZmkWLoRMqU913c9xK
znR5m+TfS2HsgLUAa8h5ygFXhmSK1KE7+8mLZ1SXPhvsq7ADFQ1984PDrwzLTO6NYm0jArJNbul4
NxO0TetxqF+EXeDTs4c07u0m2NvMazh0+xi9tKIiiIXFZZnKOg50p7+6fvJVl6SgBijhDxBr54d+
8bQ4kK4R0fXj1GN0wZ3eFddmXoarqbdR3WJpXqUowV/ryxUG+42GsA19DVGi3jiOIcFu04V49e8t
9UZlaG+mv76nnXvwDDlcKHMXLkYZT9V6Svxy3K+adqiyH5rfo+BypX4xZNEd+1LcI7U/w45neQTW
Eg0kG8ddR3k7msI6WIqc2dYxQqsozvjC2EAL/UYv/RfHy2j/5ev77A3fkiEFUUyKrd9aD4O69drk
pR1XsBlzk37RiCeKBsj/Kl/XKLW8yxr4n/2u3YkgaA8lm2MIiKO7JolZ4NvTSViwu4eCIXqkyUKP
1AAGAb5Sql/LBCB3umr3A14jn9CSeWVLKBLeLjtBT65tl8VMAeVJ8AR/WUT2YZUTz0gyLWFmmRKw
qV0xG8yc+q1qC4bQeW7UCK1MJjxza1Uc8Frh7cxMNLgTTbDY2twjvnHLQ5FrqYg6U+hZ1JaqezMn
I49gZzsUOV3/Mg1+dcLIPZ44VZenAJjEwQ4aOybLKD1P+uDG0PaeF4FoghHBXUCUzX2Ta8YPJ5fD
ec1y9waKvTia1bJhZpMlBnEknu1m2RICzXdq+OIWvC4FfqrfrWs6RnBo04s1E8gOg9i5ZWRMlNCK
UsIiyGYHpRqskGdrsQo8fydI1kispjmMYOV36axRVGHhBVKgNjPoooGbxz1lI5IlOc/am1mV3LmG
cmk8Ll/9eiCo2fTevbTiinGohaHEfA1u4AnlAfqWabySxbOFKGUee3FA5L0OAJLe8q6osxEksdNw
DBLrbir58TKYYF1RZGHy5XGtp5hGJyNjWBHtPBdxRizuiXPjicjegsyieoy3xuWe1RzDeu00+6rM
DwWCAoop/3EoNPtAKUzHxZqLt7EMsB8ntl7eslWzC01UC9dFBmfmKn7YofrYmRC0gIPUkTZSfrSG
2Z+9Baa8m1b5UZa49QXZdgy7pX5WZa9uZGv96NfhFu0uYCBqC3PNrwar+x7AVn1fCG5juxnIieTd
G1U1RdqkGaELm3pX9r52nuziPjdBD5VtfZu63mvrB/LA+bpnEsnjT+ZE3Bj6AcsPiFrlUMugaYiH
EvC75g8m+Gv1sbbdg9uq26WDbUK2y25NrT1dhg33YJHjQdhYOCkYygkpMK4lIz2bWZUdPTkyS8BF
UXYOh5blZuKTGg3bIEUfFGskAhSUxuPX0Su+5p6DjK+/n1U7n3K5mDtKyDNL9CtDgSYGsbWn1OJJ
NnC7qlFOgAZIIsdbYB6IJ6KNsrLp2goMUWc8LoV28othv45uGfW90QQUOmvzqbc12ibTNPkxcLNn
1s5HE2AZ7wi8cfk7LMWfolRQDipNpznchQMdgZ2R5NNNhqoYP3zzlXS54KFINW6k7+DW6LOdO1vr
i2/Y92irFfMyw9xZUo9RSwM/hzrAQKN1tJ1beUtIgVM810n24Rv9Va7mufTdd8swobK9K4OABOX/
ECNmJt3Plz2SWEhldbDriyYyiq7Yrf34A5pHGVVa+SXrtWzf2+Zmo9Oi0oQTUa0+vZIVUt+uaegF
ZMbKsaVIGOEV9yJjgY7kINw56uAu3NUDyQoaZ3ow0ikS8WmkKB/7RfBN7OTdWIJX1rt+38i5EbtM
eeHUu+euNs5CdyIAizUHsbIaYro4KY6EAYDCang9O/TSDxcG/ZgzpVkFIRMXcP5Vn9z7rGqKQCJD
OJDCoAz5wOhWVz1rtlvLuPaltsRCK4lmsYyMVhvpIHwK694c8riwA6M3w4Zr5BCgTvyBtuiXgfHC
V1nC5lOXxAgkHYvw/0m//vDRXt/rD/m/tkHANw4XrHOZ+t8/fyn/+JpwzK37/dMX+9+znh+GD7E8
fkggPv/JEt6+87/7j382zv+mE4+HZZOO/9edeBqAad7kPzXi//xPfzbiPec3kx4sgzvHRu7yu7D+
z0a8b/3mMl5EU00rd+upM9v8sxFv0b7nRGxg7bM2c5fO+P7PwGjL/Y2fhhwU1RFqEdN1/51GPFLi
n/vwlGqBZyHdReeCWYfJ7s/TPH90UWAuqXH0/aWpmIWjdBGkG9LuXfpLPll7Yv+AAKGzgZueZi/6
QDIEIsuWk3A6XMkb2oz+I6FjXmIke+GhTc9Qb9AcaKpn/MBNgonaP4HWfya9a0ZIM/TvutWVImcP
FOmLZKj3aiqYYRshsuKwo4nvDif7c5ulwQVIh/Pe6H21RjCAnHerc/mmTff/qtxW++CZnl9Kq63n
jy2b0ytugLpM16z19oIeF9bM4qwXoBEO7pg0z5NlpxsoXuOUOSgM4ZwuiJMjOYISYM2acd/5Rcp2
woFP1nlv71CezVdDzNVOlJn/pSpJGztLNfpcFjBgR2Oe0gvF4xANpUsHSTct1HQ+Vq7Y6HWIurL8
atdrc06nnBO6v9o7R9jlZ1HIZu8Yib3TPNeJKpyJr5yml8eaQ156suWQH9qu7u4T4r+8w5xk9kmf
R+1NSULrKOjml4yovF1JyoJNRTb23msn81FFnjtrwX4Va8aqVSR6HycBmyjOFluZdxwy1z7WMFU9
i9633wfYZWsIaaZ7s1Pbv7hokp/nydqucomYAnhhYDwHpaNzlOaU9ZzmqoWOxV7Yhcr6HdvfKuMq
GVoPkadkRwuia6p67zsje4KfBQ17gegbzsAYVs9YtU2LYpA/gtDkvlLqCjfsh4bvW7J620espfQu
XTNzrgvWuo4cVSevBVFMeeQMrk+qiQ0Hr8rS1eDs5ASvPnPgIWpUEryiAQX8IHyCwHk0beMZvTNv
g6U8J8erHdbDrHCFWply3rsZ2CXhOj4JW5Rg5EE0C6+PN649mymZIBFjft4Qxhl+Tk+1wdljrbIb
CAz8ApPRz+neSwuuLtD/7q1Crp/Qw2VfIPADiM/Onxkr7Hxof+Y1GaspiSW0tfSkujFfw7Qt1Pei
aLUoL1e+timl8g0XKYjtKgrVb/XgSMvU1bbYB2za/Hh6YPzZX1WBz80EmxyJaeZv1t6zOGMg+Z/n
jDSFVXIudtkAIlvDskQn09TvKbrdy++vSM+9nONRc63TVBk8m/1ocn1JdExeJ1Eqf2sYpt7Onsxx
PQgBUElfFulHdjqz5+iie+tNY2VS48zimOaFYz+kxRDsS1Ix21Nu5UKSoTZYVtSbSHnD1CIj47DU
vn8hfM39xExg0V5//y0RKg7psVroLrCnOfyyTufylGmmZVwDQXs1rEpp0c13J+4zfYKehv5EKy9u
q+2Wmvp2fbCE6vKqlqA9B65sz4ugG38NlpyDtR+k0t2UdfmhbDUeiKAGieZNgG5o/sBOhv9rLHHe
d9WPdXV4IgtX254pmj5tmDqaD4h7GKf2DJx1Hmiml3O0bajYnwMTHuLqTo/6BERzRMT5ZvGkgR5q
B4NBTtaQGxjYtGihZ+Hmd/wldEywxKE0ZYBMqIHftDBnu7q6l5yLYAleuZlutmPKazwW2aJo9AjZ
vSl7kEnsFeb8RFvPOlCZ1THYZjPSx9R5GHIlvxXbvDSs2HReq6Can3yXwxjxWjzYpphQQaVcgIur
23i4m7oETre2TiMjNWF03RGoR/uSSwYHDymGR68v8L71XeFZQJRafzvdTmSHErNhn9K0sE9Ws13f
Zc6SV+F5rCBD3xI1YdagagzH3ttjaqZ7TSFvJY+MCKpa2B09QxKS2srHjSfYMR4ao2se0ZBt+SkQ
E+H/lRmjJMJVY20Sy4ft1dZNIlR+LEbf+F453vrqp8PsxTpL4KUHUf1h9fP0PDjOcurQ+++Xokqi
NtdeRKEJRH02WbF9yVy5Cvz8sBjUXMz0KuCx5INVJNzSU6k5VKb6+pEvhDRG1lTJs+9MHk3awltg
HK+J9baUhTwrapg+wk7HwBNewy0DOYfW3cQgj1GS6UZ5snoXPEZX4Yr6A28iTNjVF6DB5qVfbho1
+9dq0h6NGl/kHuMkoLrSH6VxqUpW8wdSLLMTwWYHxWQa3hQcDdmXsA4H7LulNiT3pLuymgDio3Dt
hkejAcCXTkYKDFKu6WEccuvSlY1uviSAr15p/ImnarLvM9r3j4tZpuGUSuMxQX/1xGgOIO4wK/+u
RyFyzL2q2+tppn9OzWkG1ec/r6npfhqoPg4thMqN+du0AZ8P5mXHEQU2H/zpyKCHI29n3kus1KFb
d5mzr/RMvxACTXZo0iv9QWZtu59NpqoVIq6QUCbBGGREyIeZSm/0XZZkE8luc10hDBicItbrYQBq
1lfVEGkGGbSj1beRP+vq2WxK/y0npoBgz5ySeSjsgXAY0hxHMpFkNFnFl5nt/TyRc3dVpv6FeOD+
tpPrAnRtmjs38hqw2RJQ727EAve0QNA8L3NhPDBHVj9GexZfliBt+/dZ6dX4kLsiSc9K0FdIyVaM
ul58NsFWPWQZSOnSLamgfWO+jMqwokpypPFccTMAO7sTAraWNFHFh4tXf1Rkq136NS8gdS/mQ5ET
o+nnbrJLEeHeB10A+HCYmKGWTVbTUaHrfPW0pLzVmck2Ozhk2oNNpPbOswdGzFA+w9F255sOMOqX
fFB25LTdC1mt+k2pi1dwkuM+K3hOaeW8GWZKAlshLxoq3M/TlFo1nzlKGyORBn6ALCON2k7vLL8d
bgdSF7DKMQP2II5nujGwarbdbF+mTNm8Q9+IzAwxEDWrOSg2P+1KWWKSkZtdasasNFKMT0lhe5sm
rA6F2drkzKiS4rCqdgZtatZCWIwZQGV2iiBB5W73bti4bOExZkGA40xOrAc/td17P2DI0wr6fmT2
jS3vJ1PE2gJr9dR4SwS4gz4kfXH13jg3Qst3hjV3UdrQ4IbKXj/lDCuo0Dl+xBD08t1sbpC5Tp+1
cFAumvpFZtk9o1MrLi19edaFGM+LtPRPzFtYoNy0vWUFGo85qZ+kLtXBg6X0ESHUlhtIE7k7W/Xa
P9LaqvCXNHLaE1WUwyqkSX8z2MXwgNhN34nEPfmq8C9tmS4vuqwSnIX18JoN2WeUGUmEvcLnQIFH
6mUkKzP05EzHrJfWDVQVpGd6CowvyPzYHVzugxLF5JIYCLAwIhHbFTHQVodPQq1KEtDJ2bRzphbn
KgvoFnh1degm22cmwxsfu1k8JUXrIcHrk2LPdjgdmejSNaqCMvQTOhOzgP6aoIYNBemqO1KU5Jk5
o02+ZLYMZ8KXUQSY5mzF/J+ZsNY580kqcsbvBRbjH36VEUxQugSRMVquvnWe1x8DEST7ajtadbhr
wK4ickF3VrdRVRfuPtf6bk/eIQlFgz/cTlv3IEE7HS0jWH8IqrQIYAVfV+l31gv7W3mrGojHY1ST
UnlfKCJUZem0j0M9p+5jxXhhZZQbiHBUBccCyPZfS8PU0zhwm4YPkL6lrbpGeZeyyabwXC5NKeV+
GUq0L4X0kwfJMeDWJMCAlRcpJsy1EZzvahWcseyAME+jfVyTqejCOs3ivhyWCy4m59o3gAThG/ba
bgCVe0O3XJ1no18OfpMDwHWUfM6m+oamybnz13mH3qa/q2VLtCir5WFUvbgx0OcdROq/clCbYk8S
geYJ+6EAKlWFzliWZUzXIa1uZLZORgyye4XKQTBhEbVVw0ykNlHLDBazwxktM7KTwGTk2TWkmlrA
6v3GStZLOQit/raMs7yHYb3e0SAS+T7tcmf46qvumQ5lAzBd5IOdmAeU0ZZ2Smiqk5vqPbZG9akD
RJ6dGRh6sGAb/R2+fkf0KQe5nPn2cConoJI0XpaSGWqRMZgzbUf/RJ7LYyCmUJRNct92so/xW4Zi
C0Xopk9rRgKnbQk/9e5Ts+vv2f1OCAlq7e+oLlvh+xeB2mbmdgiY2Xgntk6d/ovymCmFmdCbb4/E
9nG4d/KCY+JgVJzc/9IyuP/jR/4PxEn3mBWU/I//uf2gf3ghPOrsCGj2zF+NH77gMN9DhzxWWeW8
U6fW9V41PWc1bgMIU6IKODm3M+fRlQX37d999U1WTfwLdugN9bZJvv9i2Om0xcBWQbK6KDrzGXa4
v8v7fOEoUYljO2u8qqs8zoMa2tDuj5YRjR06N//krRu/ipoRtxIItSlcsW5hGfrlIiN+0xJSRVpY
xR0/nSn4YN96ZW8+N4WkgoJmwpsf7QU1GW5w7I307KkBmtSrjim0v+d/fTW2d/vzvbCAiSFy3Nzu
9j+YcNJgGhYzpZjxhLBPk0X7wckzE/SDJ78HwsgP//r1nF8Vvjh9cL/CLbM8GGowxX6+/FU2LmD3
cPk2tQguKqNeo7fHY6ApaOHQd79lFW7Mazr6A71b4VoJ0HOUxvUtuRcV2x2r+R5Lny3uajEa15pJ
XncjTCN4HTMFJxsQPxvE2iSc1WtXftdT3Qro4thqfTJdDYxPD/v5mA8DtQUSi/fWGSf1JI3AkfGq
DAPdCKkIlv0FqR9T/cSfqdLTxLEo8FIK0JJt4rn2rO5tqhb5fWsk//DXsXnCR0MZp3rJ92Nt7950
RGPzJaUg1rYNU6eqNrQEaLscZLzZneXBT1txXPhGcWe3HW43kRnuvJc48d9+b4DUbm/84Sb5/0Lj
v21vYhr+y/P6D0Lj1w8BVUn9VWZs0eTh//xnd9P4zcaKELgIXvBdOhaf7z+7m571GxN9jzYln1H9
Z5mx8xt/YSJA81jxePL5UPzZ3bTN3xAEG2AfaIkaQFv+rai4X5ZwHMrOFuHGb8iL2DAsf/5w+cY4
rHnrO/Q2JYLHjDZ6kfbW3yxiv67fPr4x3qO95dGBjtR/WcOSASWU1abJcShweHJ6CMjAmJMWAeQ4
34Ois07VynB31658uv9yP/7JArpd+58WrO3FHZdVFN0txt5fSScgh5BrlH7AYhjQCvEECuNxNnhd
Ry8fC8Ns34EMdwFLZm7tqHjyjxnfH0JUlpJdhYEGenmRU2FC5LN6rb8ZSAEngAP8bkTx7ERw6bu9
JEX7dpBe8ljTJ9z9X7wJ6IDwGxnC8yD9cgV1mgFWjVr4yKzU3AOVW2OmZjaEi2l56S2dpE2jpPmg
1QRYGjo9QfIwyctsUwI2VR7M925jzvdbtkKoj7R3mDUSzOqX1WkOxjL2R5qWNdVQvDT0zEImcn+7
kP+T++B7dEY5L4BRNH+Rs0uCTYeFrC185t20E/pKjT+KhXjO4se/vlq/blHbHceCBfAP85uDG+vn
h5qOqqw7g1caQWoeF0ULS7l+f4NEvX/QnbT+d13/vB5nId/eOur/aI00DUlXVqt4vTQXD6wOMqRT
F/yNl/rXfZB3BXht8x74FvCXX2GGgWC5oBXiH4U55Qc0uT864hSOpfSf//Xl+z23769bPK8EcA2I
Jx88Avd+XRSKFHP8xDN4NFejOq2eNBlh88wsCzduqS0wouDLJAwkVT4uo+NfsK6WiEWN5DEjk/dc
O07/gBGNbqM74nDqGLSO4WiQiJJWhKtyxl4OOc/my5h64FAt9Iwa2YHTiiYv5UXmzmYc7ZsMtVGz
fyIfKD/+6zf5Bx3kp3cJhwgyqwNfzncDmnQ/PyUJw+aBA/sMtsQibz5tp5OXJvKELpWGaSnN0LXa
H3MltJ1TMj3n4S2OVFtDPBqdistOiGvHmJusWqJ9ezKIPhn0hq9OsNhfPHrcn5ze3QtjMp8M2qgc
0OkgR4LJzLOpl0EMGR/twJgxokgbc9ek+XIAQmkUY/qF5YyAQ+U4d+lgOoREtbTa3SA7El5m7q3U
zY8aGHxQ13m9p2dnHKTV+s8icYjn0op61xh9pghGTL4RWexGtSyZlnTreNchfCSEcvXsS+331WFM
NkvcaNrkyAAMp0JGnaSMtD2Woi1flWzInmiqsKkX7c4JuuU7ye3IsKqMNN9SWQcngRNPGzgjMKPs
XAY1q/2AVlGn/JH1J9Th5Y/OyFoCx3TA/VEgMqqEqdWtsG2y+bPnN+XOq0kFdIKgOhVLMV9WVH93
blUSSuXnTRBadU6AOyf+ryTYO+96j7x6DoooS8oPrdT8W6SgGnzxnA6qJ27q2uW3do1+X5rBiXFQ
c22TjoYTLUwVpgINFvS2AxKmy3Y9dy2pvRGgJS2ULfgMo7benMydQrLl9FNa1vXFTrrlRatKRQw2
KdlXxieMfvBKmHud/SVCC2IhPAp82py29U7HQt4XXKfmRPhRECH6t55LO26yjidihDk69Jb1zgSj
jWngajurm31kvmYjXpoFuXdL9AC3BhGEnCGUT8sQZ5n1YCb1sGdtG0+KiBPkW3QiiZ4zvxPNV++E
a3QPUNNvc9LFKEbIFhnTatgNSbmBNNTA1FK/QbRBjZDaiNGCOSVCKL1FJfglI0bumCml0+lcl30h
3E+LKt/Numl2qNmKSCtcponY3mKLMcfFo+d20zhlECKcmqNat9JwKHqNOBaiKjxCL1iihikyNimM
XbTzWfPT4FAiAYgQvyRvCJ8Wfpk5iTMoDVHGeLIlf7kfebjGyduxDZVxnvpusyumnGFe6poHIdHO
OyuqOaW1pHDMzvJeTFKnpy89n0YDUD2Gi0V3t2LDY5mSRn9eFsM+Zc1cHQ0r149ey8fF1ZaW2L6g
J0wP4vpk0nVCFRquKkOxrhfNNzHaKe0lY/jukrTz2RrFdMNUZjyVI+aTMe3si6CBekCUTQcq0cfT
wJznjsQNFB/QA1LaPYUnjVOTB97ag8ECKlvraR3O2hYnOOpNDGUwOxG72e1tUsSiYqFhGFjMNA3K
lUs+M9xp9FqFTsuXW6xet8v/D3vnthy3kWXRX5kfgCJxB17rziqySJYoitQLgjIt3IFMXBKXr58F
ynZbdNuKnnnth4mYiBZdVUAicfKcvdf2RnUMpaAnWPfT3vAg86kWXgppitM33TVDfRYcxzeQWzSc
6UmsmtrKN2923JTx6t6csS5azKi3QpN+yS9ujr7XWVsGCGQgJGI6zZ1oP8/h4NyC3hbnKRWEa+RR
5zG5xej4K24F3CMFoZ1TljW/JP4Y75AM+Y9J2lU4SnzzwRDUF0Utk9sc5NY6gjTM+2JYpEphxrdD
uAkP0hQUM8LLLwV9zKcMB8EmF7ByU4O60HDxuRQ5uWCDo/IdARD9Y81g90qlOLpmIxGHInPYexp+
pJKUXx7CpuMcOnyvyZZnOyFyiOYPb66BEdHaA4KzyeolA6HR/HJiAW9DUQ4bt7etrYJsvAXNEN/O
BGOhqHRm/sYKi/ZzDDAU5ZfNN8n7kB6ThsQYGZ4ZM9yFOrLu8szd2mHi3nJaQ7pfteledgy80OEV
69BH0kut4q5lROOWOrI5arQLK9NOpm/UwPox1Q37em2pYwbAkiaT61h7k4TAfVQZLn302rhMfECy
MQrevDNjFb42IX9fBvKBmKZ4SXcRvuT/gwR7aYSlNti+zSesiqeWEfXe16retxhwBpyAwj65o9h3
ik3BbHobCo9C9peo8arMGcvoIkt2tR0l2xoBoBkZ1nroQGy4+eDiJBN3TVSFGtFprPeN1FOy5/L7
+S+IGFVyjZxcaVaz2626seqnVVeSitrYVhNdh1HpSnbWqY1XVWA5yXkcrLGcv3eM/ntg/cmBlXTd
xY3+93qc86/65fUHNc5vf/LbedU0nQ+Coo+ClqqIipPi+rfzKv3dP+Q3nEKpD1HFAABY0AMLxeZ3
+Q1nV4H7fVHKUJJCsfxP5Dem9U5+AwkV76AHt2s5RVt0HH+s05icjBqEg33jR63/OBH4eTXZJmY0
dy7EBi2EUtSL9dEzQ2WiiVTYFmbcFAN8gn0PpPya3bm3nogiys+1XzTJSeEMwXcoFR7BvnGmR1s7
+qnLy2bTxfBPEzlZ4zrUAVlLEmI5AZaoXvb9MJk0hdv6udKRviVGNSKshEicHr1a4+NLjZphl+IY
oDmWMeFrcvJvfCI2917IV1zJJBtzMpJqJ9sYkz3eOdPkw0UcCdw6wBGYCRrJM/E164slFXLK81fl
G+o2jV1dIjosx1vy83hyKOz47aUsF/wW/hP/qp4aZ94hZhzlnukj/6vd4ho5Ikia7lTikkEXEzFC
mG45jcYx4AvWDCxng7JDlSW1BQLn+9DJ4suc5eAcEToxzi66zZCUQbyO2lozSG/8A2m8FZmbHEFj
JjvdeIcDNK82htOMnbyxc+tTJ2Xnz3IzRKLu1IEE0LTfl5EV2/4+oLsNab1JxSxIVSmbSqxzUjXP
7KMl9Kdu0ga6HrPu85WMFUahzEPRUeXbNCiMYvwMJsdp7YvO6ZI3ELww1BHUrcdzrhhMLil+KQG8
ssZWsJOBDChL6H2QluviyYxuI3MyCC6tTcJi3bazLS5mr31Gm8LQySZWYgHji3Ywo5PVoCeGf9/q
ZeH4QM/GzJ13xkh2Cj09byj0sevoCoKVn8qss7EGt60e5nKVDxb26qc4SojrfR5TqEXNazco5mps
ovNcRPdvT/F/N7yfbHiI/xZB3t9veJ/T9pea9231Q4/u+1/9jgLwPgQC+SGn3oUhQYvqjz0vtD4E
C0WHyGN8/2jM+J9+RwH4HwTDiCVeho2OFhpf4189OqACuEkYjyyte77h7xLM3zpWqDf/dgSwbHD/
OqgCEOFs6lIKskody/wLTYOTepL3HEhOjNebA1688Q5SWUNg+oT2qmsQ/P3pAv2bltm/+0AfjAo7
jstbwOSH/XngkfOrpSXLN0ZOsDHJKtnPYU8LqQhIEZna37rLf/sDf+xsfP+BQGS4XvATkIC+6wyF
mTe3aESck18n3ksW8gH4N8yH1kWN9s8/bWn9vLuW3GrutUtLkHnCu5/WJAOKzNx0Tnk5uC+pn3Hs
7GbmKh5KtnM3z+Gjn2fmmZP0ePnnj/43v5KVRLgHrSnUQO9ZnoPKKcaNxjm1FnqgihACaNpuhUeV
7MSftaTejY3erikr0MRegCvYo+P24z0ca4LY/DF1TkPt8UG+bOjADBmxh2vd+RwBKzuTyREvNGI1
bCe6fXLMukg2OOKMtbCq/6x9tXwhj4oAUhBhVh6tzHdNucxMor7AuE0gmMPPfROWCQM/xP/xsyhK
aLYv8B3/fasszmxRJNPknGz28XPvGAAgunLEcWH9rL28XMcfFxSte1r07oJ7CsT76VTaycbgJOac
dJR8+y5Us0rjJw3Gvy4dPgSR83INwc++R8MJjSSkswrCasmbPWWBZuIXeKj1zTmnx/bP6/SNK/L+
J+EPp8uMdpHR27s7RQSRqWfDtE/AMBgw2lh2ThwBEAa+qesClbsvjjfxkNJXvkCNt69iHdnfK/i/
3RT+zQpGXce2J5ZHdakkf1zBkcV0OfJy5zQGnXW0IXsbFFghzUajZYVC3CWMMreYvk5zP5lgQXl4
UUXisAnb5vDPF+Xf3YGlKHbC5U774t0WlRehN5a55OGlK3NBlI57ZBHnOrIJt//5RzEspHBGD2T/
Zd45yqDB0KXsU+pyecM3VTKFD1t9sMg1//nDftzqXQtg0luMB7BaPu4vy1cmXV0oJY1jNAkGlYbR
yOcKWtHz/CbSpBkV/GQtm8t9+9fyWj6SBra/qPZZzbSzl6/053F6PtNHB2Z2FBEnc2o7dJJt044X
bzDGS9pG3Ffbnce7JMishzRG+1ni6Tn5mD6HDcovdZgVr7+3HaQj0LNlAVjogqPEQOmcEnT6k4uE
e+DH78yLH28v6n8vBHK9EMZ+/M7Upxm0ENs5toUod2Kmt1GnnrGL4d32q1pQU8cYvrIGe1KdARbe
kvvh3dNpROKNwpLviFCJvTdy4+51ZpTzOlo5S5cpDM+VpQx2XgFsA1u9OTDEN+PQecHUMl4KD9mt
yPizhtHalY8ksUHKZdGLsDL13Gm/PiH3so9NxgVcIbuc7ggzMZotGW507OaE3OMkjJQJ6t/lP936
Cd2bMkwwNhVNGtmktqe2t6eq5zMCrrTXJpwZFCe8laMdWmN9KtGuJzUrRDqmfJ5qv5v3RjSH3nFA
NYnUH6LMZmrMKjkSW9u95lmhnn1ZWfJYmotWIqBqMYBhobhGpJB+MaeQW+bPtrfkxBOc84jzlrXX
5d5LnlqsdgcN3suED+f1u/LB09p94cBj/UKStHVAyq8ujdcRUzWgMfXT2NHobUPMjUMIcWZtTsjR
DSSQJ2dETe1EubG2R4crGqXRI4yydB/ZdvvatORbGbVlPtAA4vqEaFYvCDPnR4vZxasMHe4TxT6i
eZJSX/MSHgajAYQDcxshXiRmMHzsMfEgnI6gJYQRJxx4N4SeMM00z04PEOn7G7XiTb2TrVeQrVvi
oF70GR19ZN9nZTsJWsBVWU2zf0yWwuQtNz5WZXgtkDJf8npizF8Iw/A2blWYsBsUqwbpnfviezlX
k2ac7NbYUyZwCyLycWcu+6WhffT7raNp91v4Q9SaoUhebpuO96IH3Ik0CxFP8bYkGv2cAKLjVrol
2vaoDmgzIeldXAx5tDRUK5u1rDMjfGzRV6JG6BgzAp/CmWIGvIs6oGjjDhwDRUdXuZgYyLWbb2a/
oE1mpqX7omvlvhAPG1pMXBuM7oTngpW0Z+swz+g4N1bsOV8qrauHYE6nm0LpYqPog5urzIBeuWOY
1ByJmtYoSxcjQluMI1aJue43oo28B2K/0mEF3YsTou9m0xlaoziVTgICB5MnHmuXwNvRNRxEh/P0
kDNyRXmI8xwBKJCXijWJ3U201X0nW0Lfsqgvf63dpvsWOHN95Vp+fybAo6eTjXVkxNPCzrSe8Xtv
ByFRxnXGJJ+YXzTtrnUn75eRTuKmZaZ8XbcCuhByIx8Dcy/RXNKPJDS4r89hps1hTUoswdm24aIc
5Tg9eQl6sWqKTubU+RBx2sF7lmm5zGnl/MUjbexoE8tK1PLgzF+QkuVb17VmBDCa2xhEroYONFRf
sP353abSKC9Rufr7pRhFXDKq1to0TWlsoRoxouutEu8c6lU2pmhV0US/9HlLBHiu5FXWEG09uf30
a8S0bEvCvXGPjaB8SnPtrDniAgioUjoSCvuznzcvfufwfKSzsYmsMln3ujF3paz5DwXGeZmusP3b
EX3/HL+kufGIPqmRqCr8WFiU6ZDG9XLn5XBNpcs40jYnd1OlmtHMkse7coow2qBvTa4CZHBrKA/J
Zq4nY2uVdf9JYjWSa121O2hPEwRk8QtgtPopLFJsqaE57loD1gE4ArEPo668560059z4Obn2HEX/
IxbcUT+2suua8IQ70fXyDrAhi9oAXQu+OcLTYzBuIB2n5cSwBeZjZSfswRTYWKKwprDbdq9xI9iQ
6hmP0CRmlqzodIgPoMcYQ8S4K7a0osEwdbUSelX6hMuRoWDUz5HpjHe0yo21PyE269qQ93HQuxG+
HsvB/dUUy38NGFy7z9OOLYjdmMJM1uy2I+cowl0o4Tw9mw9aOjz6ANTVwRnBux5cM5fPUrJs17Wv
mTXkRVU8WzWBPrFO+oH2dG3Vy6y3leUXN0sC+W2S2lm19EtQo2Jj2laZM/xaBoOiv5Ib7ufQi8Kr
JgnbAwOqOFlVY5z2GP6z5Guru5dMQk5znTSmoYTMvX0C39UbH9NZ1vYhsJLgrJssXXsFMe7JMKhD
hlYLf3wlP81hXPorMhmGT9ptyosXy28gfJ5Gpp+3DOa6A/uqX9Cwb/qtg7j+Ncbt+zqn6fAx7n3u
HE98tlU6h8rhxD40MJ2k+bRSResfPTdtQaQMhSzXLZKvCVhTGw+HLhzFicCH6UbRLLp485gaq6bM
ezzS3AVGW/QTINGA0NkCMypuxqZxbnEpFbcKVf6lTAO1bug2/eJoo9jW3Wx/JaBcnzpPzni4Iiv1
Vm0ArCRPGsKn+3nA+qEKtoswcnGhB84Rss/XSBrDx6GL83uz78UNhlH3Sz54ebxukCnzrkSgvVLo
bM+hM6UAnFz7aIRD6K0SHbcvVjrIEwK0cFshTj0hRzKilQObomHIMKWYR6pegxa0rGiVOpE/7hLS
Uh68XOJaqOwZPm8SXYupB4FBDAxomnh4xniq+q1oWyc9juk4uuugFpBpgmgIcoKwxSD3YdK3B065
xnXmz/UnkTYWRuocM8/KMnyRH3oWz5lWmfxmatXe9FLqPd6t6YS6sSw2MkwYxdQmx4uEzW0PLweE
gaSyMEjV9vV9bGnyF6ssYqrQsuU952Nn4zEvXPBHFtsoynQ4GUrqJaiuBK6yRuBr3XT+BLJ4omUc
bIPCx4jP7vtrbXl9tAsNNe9iGTtXjqMYyxQezqXeTy9taapPvTm1jwE2rK0e53xN+hRSaGRHK0fg
bViNc+Yzz4UFhkdgTl6Z3/Ee6gS6nMjQabFxuFR3GkLEvirAN+E+iNJbS+DQFM1g3Lhpxyg1tZW9
Cwy7QT0tK4KxW98d1rWVYr7vWbvfoiIZP8vA7n4BLuS/Dl7npTshvb5dkznsMpKuCyhWUYCGAdyr
wkiazFN/8Dv5zU3G+K7NiIZbzaAUjvYwJjXTuUptEphR08pB27mGONvcGsWQbUl9iToSKqnZ43la
6Gk4R5OVi0AyOOW9mODf+Pop8aYac2M8Z7cYtHyxinA43lZhUXRQHkfjPjFs7hoKSNNByDBAwXoc
GTlFvwXQ/bcX+rNeKFhUTlt/3wv9WPdd8j+bl/wdGdX+/oe/tUND7wOi7rdWlY3FmubRH+1QYow+
CPrtNAZChxbhn9uh7gd6pBYSvyWS6p1ikeEmOVIesmEaGPzRu+7nP3VDGU/9eBjjvEoLZNHuMNGh
O/CWCPWnAySiWCyskTJOjmPqe7Tp5XZ2GveqLOZ86y+Bm2LW1oXHVqNBcOatqafwKjAD2vuAJOF7
eiWdIZLiTdUFhxxtkkumFXCECjA6zuAq2eZdfImlfXBynCSR0xRrx6kehz6/GyzgSfmwYDVzjkbE
iEI3aZ0QqyQymdbJBRMFp7A+IldJVlLC65ztuDw7BE89gK9KOIB1zmbqm+JVGP1qCuxPYBW+2bJT
Kz/qqaim7pLV3sKFgBUByqYvL2k296ACA9QMfqI7WAdlvtcgEOEdVuP1NHj+VRkT55Jlc3d0miiE
HIG3Msvr2dvEXE4cdljoMDmA39DjKPExjYodYBLVdJhFI7ZCAiOTrnKvRRMcisK6SAEPk5OOeVPm
eISisdxkY9ivYjoy2zxZXp4qiHad4K3Jgqm3QWU2DKfyYZUOah3nuPW4WSWCAhiZvmv4xzKDZIGg
vVz1DgzXESl5dRgr/KyMYyiHcOp+VC470TAljyHl/aehdL2rkQ3muTIhWSWtCjdisuvoLJvJwh5X
J0x81lAsTHHSVcTbqmrsHFlHOtSB8UtejNR1q7rojXnXe22GlKuq23ktXGJp2bqYgq86zgkXZVfB
OYxDAcI0gMnCa0SrYV9atJMYTI57uC5VtUpNoBdjWXUXjFRAKKbUKBFbBXNra9ioqXtN7QtazWQw
tzXyGdAT5R7Okax38rMBulEaG4POazxjXm/mprmpMUcbSQFkhcACd8V/qPXDtaSqmKujH1Wd1zzX
VuRemlkOFL5hi2MzYwDW1ZiZ7iNGl/tKAYfDiebPoPJ2YZQILL8Ys5vuEjIRnLxPEH1a8dFATx8g
lEKGUYZrKy770drR2wyYUuHpqV0x3gxpNUnFWyeqEAgUwvxcB3K8H0BsgA/PKmXtrJSjyzo3iCyG
3U+MsdG3tGpS5nePSe6mSElmv2T275XjTY7aEHlOqF7dOVbzplZWdKmKxEB35btKroAPJI8Rs8Hy
bGQTiK9SThCD9ODpXWH4A9QX/NLVyuQQdZxoJh9qJF/bdPbteD0E/fSxiRI/XtlAuD7n6eLFQn1n
f1GJY21AvcW3Ci7wrafSYNtpKddeYlbDni8gbjjpuduSyR8ch2I+EJcq77y2qR7DURFs61PIYTqf
MkyKZJE1V1aWEYIUeNFVIH2DpKWWM+8q7hgmmwa55NTjWKQ6TQrCKnPtblqZi1AsEW136bVf3alA
xntfAVHDp3TLuS9+iAo5nvCIEoCgjHj+roH+7wvxJy9EtAkeevu/fyHeNr/G9Q+Twd/+5A81BO9C
xKEmkvsFALI0of9QQzgfXNq0i/mJCBH+1b8mg94Ha8lGQFjPjAlfOd3k3yeD5geGXA7TwoATosOM
7T95F9rWu8Yk8n8aqMQj4znAlkOz/MfGZN72hGH1YXpHkridhWtA4hDxmjj3bsNIOs69Q/uwxUIu
qmYXRfgKaI/p1Fvnka6H8azeJujYiSB5dCl6zkvyfczuBtrIxdrLofNRO+eHeIb2d9cVSryWQg40
wH0E85BQzCSAiYedj+NejZYv0Ps6dOgmJSpju6/Mb3ZcUV+GrQq+Ggs9YWT/AbzsKGrOGGQJeaoX
lxbgPp7reWMjLEM0lmKPpxPT9ytlceBazYVs3NVsO8YnXxhfAyQZ8J1xp/NOBQmQ6PQKXFt2DZM7
vfK1238Zsh5Bl5AcgprKSy6NH+TJpq3H6Q7XQxSiiRvKZmtLfvEq6Ocu2LaqkJuQOv6konwX6xRp
F5HMX9NBd59a7SXZ2aWS3bSp9G/TRjgDu/+YpKhNF529nyws3BBFPTFIhIt89N2uqzbciekpmti+
DBGiCJnGKP5IzDABaW09Qcqky6OvsDQnp3kYxycy3Ux374EuvYorW29D+NTVWpgZGFYfER7oFd4h
n6dmJMYrVhkEF1+XR6OtOJoZboCOt4zm4DbIB78HdeqwJLI5hdblAwWcN5nb4ojktDw9d/2kvDt+
iQU5NNfliKwvYUcXvb2lVUXjE9b7N78pMB3HaX5oU6ff4YKmBalSpKV14t+r2RmZJxK5uLGmrr6n
vGqOUw0SF/2aeW+44bCtdOkdI8cH2dY0rvc6yNDcjDw0Z5IWYWQlU10mbKITKYg7VRny2olFNt2I
qkfVdkQhOgRyTV8XAwOcw9KBe6oTNmonXzgaM5QqZyVsgATVKmFGwDsetPj1EDE2ghVSMeVCT2Li
x9mUM1fvntP9guI0tf+xpGlFlxNFsXwsGpql6C3bRVlEM2MFO68u6RuPfrthRtzWxww3XnjtyTh5
LZU/STwgPi7PIphK41q7DCwWA1h9bg3I17rqkpMXVQNK2gWQlbdDv53wkU5XY4x8D3gfot8Voj5B
oFNWWPUBPxyo1Y5+n7ke5tjoDgLc/Q59eHpHiqgJFFRpIK51E5U82VEAktGWE8A2JD0obmUktb6e
57RXGwum5rqmErA3UpfaXIvKIJUzQzwe4wgRabtuyr70b8a5HM5F64p9k4MZT2Lc96w4x0DH58tg
wzs4PRt1XWjEM5w9GVMIr9mURTA8WbRO9jRKVHx0RHuBnJ7N92Fv/ALhteKZYj6KTIoCyz13td3O
O6LuaGDG/VQ/YQIC/xNMffIwz4FV71FaNxV8cIRIq4Wn3h3YiaaPjgrH+ophNy21lNKUcYUAZ3sF
mh9KDVXUt8FwPr1hb2zau/NHnVtaHoY8MWuA+tO4CaRhUvW3vO+jzLp3qoHnESdyRs0cs5u5Pdl0
+aSy/TzawTEDXpNvAkZS4/VoLkATm9DKDZ+U74MgareFGUcQabhXNb0CsAjW7Nj35MYLvbP7pNh4
YWadIHWEWzugX741Uolf0UlG80HOTroRdmFxn3Mnzr42ys9eMtEZnzBX6OdWjLrZNrXj8Kwhf9sY
2WxvS9Mzuqsmjum12j1WfC9p4+bEPwDmYBLnhLXZ8uQUr7xgLpOj0xouh5zJ8V0pCM0rAKaOPXh1
q/U4pLheg0a50lIfsDwsPKauHGKYanjrnRtUsj0mrQq3gomW+RFV02eHJdwBXxyXKQnEjIMXDP49
rTP4Ql00bTorUVc0SmFWoN62toXhRjFoxGG8VByRzkVp9bQ3G780b0Cs1Dc0JuB5B6q2n1Q3PhGY
qUMKxpQxnplGRbDWWnTtqtfZ2N+gdjPP82S2l5LzUrNGTTzG9+aoo8ZaZQ50/elQ2n5Hyx+WTxRH
RwXkKjgDRDJ3b0XCf+upn9VTmH7/sZ46/zr8zzPkiD9rrejKL3/0W0Xlmx+YbFvIrBxmvGQkURv9
7ocMP/geMidEngTv0Xj4U0X15ocMoK95PnIrb4mM/b2iEh/+H7ErP875F8MYogeEI5g4MY6hVvmx
njK1p7QQcX2lA7QpKBNj99ZuBnl+y/D6U6n5U5nV988iZoD0uSUj6i86C43icFaBWV35NioVpPrm
Oevt8HHiClwrQsR+Iix4N3hffhteLgsIwuIk/EtccrNkh8hA8HmlyRPMqApOFvkt6J5Gx76iqeLZ
W3sMzIfBS62Hf/6xi5vqT1P/5cNdDGWUyty9xcb/44VVhmCCx6Hqam7Ae5N1tchJTB1c80KDr88o
+TGyxM9+8rvy+O1TuVo20NBlrS3L5s9ag44cz2YI/PLqTTX3NpnWVcmoNEyb8S6mNfyTa/yXD8Q6
JzgM8IlIBZjx//iBmTCgorZNeEhw7Z989KfUEYyKy8A2vtiR9r6f7P5eJfOX6+q7SCkCC3PUYj58
r/Oil4rYORr1oa9HingygFsL0u4yR/outJr61DwHReUgHcjNi9Ju9VhJ6Q+kqORzBfW69S/kzljk
lFE1A7mQSQvtKRyfCI34ySpAKvN+HfjIxRnJsARp5FnvBXhVGQZxhhfp4HJydx4MIv+iUxsXAPiA
ByGGU7E5HM06maButJ1rPvAMThcDfu3BEonngS4M7Ktyku5LbLdUqBh8WUttZNWntwH2mCa8/LSw
kF5A+MTvDxW+hOLv8lpBDw6Gy2iYAA6TNTONd0dGeI2PXqL3RX2C9jBeIAiPd1EaMvCeGxIbvwaa
CmvjNfOoIXEoZnyN7SKIZJfwNkQZ5uEhE9r4TPhIGF1Uw4mFqiOjocQpaTKAPFkEJZi/skpHmMZm
SqjETeeE2rkfq2m4rkSCOMQj7HalyQflfbZsBM1U8pyOumWYN3TjXZirJliP5C48vynZ5kbYV57O
qYlGreVzUNr6jnkMBWuocLcsRqZwC3PcfQkaMV6+TwvfGHyA/caLoQzzwV0G+Omcui9u6FrVVTWF
47NXd3AK8a0zFVwGm5feQea2kZThq5IJKEyvChEFyG7EKH2AlBIqFstsxrYTwSJ66ENu2hyo8HFQ
M+N+w0PaE9MfUvbg2rsJvnCwBqiDsOBNUfV9rSZZDEwusdOhv0nzsX0FcYamACoEjMNJM+RsB81s
1MCplBxDP0rLqxxHNhYpzuNBv+1Qq3xONFqNAFcKmrC898dtOS0SDl15zgsGaPmcxJKHfxFWhIt2
gwkoxabzBmgbc1R1b+y+Rkzc/rdJKr5l9BnaW86uPN3yeUS4DuChzoFEalT+lEMJNqU+yVCSDoQS
XNLBCYvVG6rh7fqj83DXdh9wjILGs8FrmLRrVYXi/PZv6GeDQUaCxb4xJweD33qfQGnaDHEY7vo3
PgTAw2DjdfkgD0x1IxQBrRbMtzlRgGoeg/BiC99s7FVHMF8Pfj4Q2blTXivdVYCrZ/woqfgXr1A9
RnTVMuY2pGvwBxUhCOJqMDtfj6uYGKHk2NINMPaT6LNho0h7jC6SMVQBddFl0FYlfRddW3M4PRM1
PbzqCUzfGkzWnN4Nk2ENn9s3UxC+aL1vrQRy3Cygphs0Fdb47lJOqdrlOrcPcjEZjSkM/QhD6y60
i7ViJgRYZDEkBZl9dvERUggOhyicRhgn9fjglT2ge8kU3LOM6ey4ubcM2s2nVuB7wljorbppNEH2
44oaEoVjoou0+4UudIjVEFWoTdhKOp60b+iDE9S48nqxzLpFPZ+Dpo9fkTCYZ69M/SNEKu8sRRXC
tpmd6Zq+YckNH422Bs0TM8aTc/capglSmdbo43TD4g6PToT3aRM6ug1XOFyiRzhr9AJMjinMpTk5
NOqlMn2ieAq6PAc1YOLnHy5IUaS6LKkpR32UmItul315vPCaYy1bUZWkBybUvKWhDe2ntpPPrtmF
j0tECSf8OChdEEd65CAGbBBSvnn+LtoCbQxmLR9exjqIHzPXY8PEGviQGSIjKHTmwQonmCWRYDaZ
Yg2nv0kvZBWiaNrwGq0fPJdRC5SfDXgVB6uyXQbu0S1mEX6eW2l+KRvDIGY1cfrgyi6b2cb/KdsR
x6jZ5EfPsu2vcLJdPLBVfixCGV0PhozvsJcmV3EQPtA/UY9F17xMYKiWhpT5CLe632Q91wnDL/u8
i5f8GNbS+oIFl9MusCxxI8PB/4hhPfc3iEOuXLsniMUeFPlPieljc6mbYBdWVgUpzhr73exYjyVy
hk09tvR2dZkgv5os5XMQd1yOKHZUnSvfcL4Wps2/l7yxmk9uElrR1zAYUmYcSkb1bibXC8hjnPcO
49LcuMZ80nPpSqDSc+fGT5MP1C11quCW+AFBplsHTdPkDLmerKh9BnlPLSI7HPT2gOw6NzW3VYVh
s01JfmOzcIq4OTdBO+F5yoKzMQK9hEiC23fxAb6SRwZ+BwcgeTDezKJRPSuljUWw0PKXpdTTe9vE
ySIKsUL2UuVZ7Olv8Ext8W28Lgmv24Fbg34xZB8sYV0gzAsmZjhyOYUnwBH1alxAP16B9IhpEgJg
GiVQaBLNPqjdmLQ3vBDBdSgLmBhBzSdnvExonPiwPt80KZ47oD97k7HUACr3b+SmeSIfFf4wvgY/
6QHt+Ea8LP0B/fZdN1SIr3rga9cDooe9X7iAVN9Ua5Wd8+Yw7YYVYc3oyTAqjXdt6rJPl8CwELCp
RcwOkB4VXIpfzNt//1pm5cJXVUlGJREZBq8vv4HUqoqmOegJk0OnqX0RJYRbcwZTcMQbvKDc+gky
z41JNBXA0iasnwdi65Jby+X4uU1pIZXrQQO93VRNOvkXR8mi5W0Bb64m3iSJVV4gcxTa99fx6Hgw
RNqMVoZyp4+RUbvPzCPYWKfGyK4H2SySgoIjPq8MM34YkE7g9ReFd+3MdtCyL/rmx6I2cHP3ifGt
a1S4R7ATjiu+86KBNfzw0RoHlgVeU97kKuzMB7tRvJ7iZgQy3PgOEst4TJcrqmrueOECygBKGSBj
Khu2qo/Rckfx5Dovc1+y4oqWVWSYilNDZy0Tw43bkiG9BaIaiUfTmDDPcp0oLT96dmr0HzXYQo+g
FjwXSXDBzh96vKpkONvI12OF7mTKiagwP2UB1XK8H4cO2ZtJuQHry92mAs3mmnzHdNMNIP8Hb1oo
aiE1iI9N+Zg7TXJGSqvXzM6mLf+HEZDB9bHIZnnD7VeXOmBnyXViPEF7To8wj6OVbmm7OYQmH2J0
yDRjCTch1hUCZ6C8TUWy+kr44cmZ2mitMMbFAVu6DSN+Z4rY3DSzCZlxHNVVrUEox11hXiqHLWZF
GUK6nEb/Z+ZUJAy+8m9G6rg7KMvRIZzrEmWgAsTIEzjQOaq+VY36RizgbTg6wxVqTAqDXonbsJPi
1oXkstECLlQ7lYexd9WW2jj6OHr9tMt4iW4yBShwdJxbR3TOzWj11T13m/cyVvcjb75y75S5sfKJ
CloHpbeNw+KmzzFM21yqWzHJ+JM0vP4Zf7h9rjVdlTW8FArIUe1h4lbIxu7s0rxQ+VVbyxjEN9eL
3KONWTJNV6UVZnTMKp/MzwCt6vzr/7J3ZttxG9m2/ZX7A/BA37wmEtmRmWxFUnrBoCgRPRDoAgF8
/Zlg2eNYUl351Hv5xbJFMplIIGLH3mvNxcCND8QeeYR3jmNN9OdHHSwwFYEUocYOjFIbwDQrSLqa
89mvWA0HfIhja2pH15pbce6Lkpu0WqnmdHG5Ixe5xj3Eqkz727mYUIdJyu7t70+nP7o4OIqvY1VE
hTQWUCj8ou9GLpAH7HiCLLCPol8qQN7/Bw/QL6cfXgjmCAIGjv0Q4H86HjKUHcYcXeehrFc4yujh
lG+Bu5c4oqFpu/Z6dPlYDn///n45+q9vcHXlrhQyotDX9/83yQRH8tKCwSAOKi/d10Ej/rPqFWy0
yUtZvxpUx/eum7IW/4tv/ftXp2/z49mfV0epgZJk9QCthuAfXn3uc7onhtsckCohV4Tvaz7666oL
H4HV/k9sncB6YK3UbCx3LO4fv8J/O3b/1LHz3PXD/v9PQO/T5tv3/3fsy9f62w9du3994/927XB/
f5gP8WD/4JBcG3ocSde04j/beX/5I7GIkw1AbBFaInzkJr22v3p2xh8GoEqGjR/D0f9ADWR9OG9+
aCxxc1n4SPgd+L2sn1s8LQtzV5HLdNCYR9LlTpsHsmwGOJx+UEWZ6bxMlZTnUhMZp2rxUkIpP+qT
d4EcWJLAt6TAMXq7ugtkVd+Wo/7EbkaWoCgJwW1oIG+XUYMraKAttWfN2+WzmjY+GHJRSiK8lHGb
s9O+BlZ1xhF8trRpHw8i3g6dE4Qj6hVorbTS2RfeR33MLhXXMWxRMK4ylJYEKLJWFMknGyzRV02g
37pGb23ge76unXPcwl002/Oq9cje+zIvthWzmchr/Itnqf2UeSIUSf0eFPV5MuR9rJx0A8B2Z5vF
eZyXWzsnkjnhq7pc2zCrfJ3F0KDAWN6cgSpcGm+N5760cw8lHnZFR4zdc9zaB5J9XZqEnNmbPl7I
1PUvxmC9FLJ89RAx7/Rkute74rxegaGiiWAX5XsuEGb2pEfsrJIQKKvCKT0miAXlJB8Ta7r3a+WG
vukmx64M3pjPBXsjtQ9JMqMkNJnkkVAPu6bnwuh6aDvZyUxHkxBRTn3pfD8J+yW1ilOiyteuzV+b
xblQWlPouHYf2byhyc7eiRW8tRlZ7WZrIEFQEMFnF6fFBq+iiKVDjUgTyGy4UMRmsbkg7d+wgKVg
d9dMNU3C0hQk5yTaei3T6nU0KIf1GXX4MFGKra8lbL4Aoegt+JnbwZz2wKSuDB+4mCb1K+E1WiiL
9N0q+TLHyM5Foa5MPpyDj/53k2e8Q6DAT0s8xOTPueU2C0h9LnpeSEJ/3aZgTK47Jz818/LU2W28
SR31WOnOVs01PoG0G7Zxk73WdDsiwmLf/Ga5kmZCOEHaZbjhvZdM6V/RMd0EUwb8BM7tjEp6ccbu
AADhkbL5QOLAwI1qHdBWp0ynIdwheCMHbVyu3GZOo4kEzDAAlU+3hTtBLQNUKbOyNqLXn+rEeAss
kEprfC7LeHkyPPnYduOjrcr3ivltqNNJ2o6VerRiI90gURc7ZpxYZ1wtDQ36YMDhue5G7V6QTbzA
ucl3ru1cBNzDHZbNR4v3uUmVx61ouS+Z180H5PU41Qx1EaYmvuSxFoQe9P9tp8XyzkKEui1VEodz
S5Qr2l95YEorTy3QzmNfuf4KhNJuChqMBI+J6oZh87yj/yZPKBb60NRK620w+i+z7Nxrwy8ENaNq
MlJOyDYhPAnfmbX1imV6jb0GlFQizJLThd3WT/B4nypFTbVd7J5A28qkB5fGF7suvnQWCmBO4JFC
J4skMNuKYYYsig2CopKNm1gz1SUnvwG/53rtpdTS27pBVMdk86nRINb3o+NEcnRe6RmSeVvTsq0Z
z0dYxDa+R7SWwJC1q7KKqN+5iW+NAQJLUnP7L7n51hj4X/q2YtguEXYo09iRv8DnNvMIoH6IcVca
MBnYfqkovXGvCCKgC+G9eJp7Gc12Osayeydn4Mp2i9PfNp3/yyyEAsFj4GLz6FOJ/VwiZEAeaDWR
NYlMvthYYzusQ/RL5rSMaw33Hyyuv0x5eLWADQ2Kjo5k9ucpDyeIsXZnrz4Q2NrASiO/FRg2pi4W
9N+/r18LL7AlQAV4MR0J0c++0cnzlJXHArI7MK0gZjVcl+PcmIDe0VptjvxJ3/3+NX8tt3hNnyGa
5eOK4d8/lluJVcM6R7kH+dBJI6eXj/QZylCziKTVUIav7xeP1FXXs7r9/qWtn2AtFNIfmBZGPZzT
aPL/NObB2jeBq/brA9YCQvSayr+dYROty8UVU9vioAfqbeoJyoQKJU+57HlugxrFfjq/pegtEvCB
Y0KBv1jOIQiwUudjF5n+RGYny7fvmsSdIy1pm/wM9n5XOfIekveT7qT4XBSBRah5QtU0wd6B6/85
YUYTUlDO29+/039zC4E01U2qWSCs5s/CK7PMAppndn1ITUJiG45NwXJbLV37D1fU+XdX1DYY8ZAK
hdjrZzd2MBlInfz1Xg1K+0ii0e1sZHaklyzCNRqDbe8Dc0+M6g4o/C2C1OouXWnc9pK8t5J1eS1V
8oICwjDVVaL1IMam8VEL3IvVyX3qs9w7tHVQEq1WM2Uyh3fMeY/NUayN2exq1Lv+vi7Uk+LsuxvN
zD4NmY8zysUrStv8Pc7I6q4LXI2d8pu90vL3uFnW4JHdMvRs3gip09k5pGlNyDXpILTV1VXhASw3
x+XWmwHOgkkhwcDXvnSrV8sjMOofLuR61/9YJwZMdn3ACwxcTbRyPz4Vi6c1ZPdZ9WGZjI9yQrGy
QcjBtTlZh9/fHOtx6ufXctDJ82l5HlOT9e//dtzqzJlkEHuuD04h7+0+O1XNPy2YH0/ST6/hQW6w
8SYb5q+DP9rNxVDqen1oAil2fUYIJTift3WlzxZr3g9dfCpM+xBo5mWKgzTy6vKkqfi5z/OvhOVi
wKkkObtlbh1kziaeBqxOYq7OhpG8Ly6xZsxXikNpuQiGOM7TIV/66zJzI+mLT/7A/3Z7H6zknM0h
3SP8YgadhjZoxc7skMZb0PX28IiGjW5m707NLdhmxVmq4lQ4yIt8N6dANSaqX0OENX3tELnHfVOb
aWRbyz+YuO1/88TyWQTksrAO28yMfvxQsCIPqpmr+mCUHBRkWmVhNkAZMrWC95xyBTLKrW05+xcU
5wJRf0d+o1HdIGd68hGSRfRBEL/Fy0Rvx2i2Y6q/kF9gbX0dfXkh3Us8ei7xlM6FTnG+pdGohaKZ
mq2Xz0+6Ob0tRHVmXvagLKrDoOUNd5raF6n+NFOIEeuYir1VTvtATPeJ446g7bg/bcHC17u4Hslc
AeAUl8HedJanQHTy/Psb9988JOwZ6z8r0RbCwo/XaEpaGqmTrA+TX28pcdTGm/h1bOZJsUj+4RMh
w/3X58RnF2ZZYybs//JMtrY1A9gZiWQ1yXkzwBvgWM1PMTtVYPD5LA235DJzQJImyxTWgZcsKc+E
xywb4mZdCKIB/UWCrtBIokynaY7VaPZJcTSwPfs3ZUC8HTEehFzXjYUtq3+r8uVelTNuuHUz5jZL
rOI1ntYqdTLDfNHPhKxhc2jMkHI1Iv/C3w18pB/HS5SO1jZz+MJgHWhoA98hJrkT8TiQmjmkR0W/
++MQFNdkrpPd0pzqcXrMBg6SPmi+cGk56jnL9NgNib6ZV+OIJR9JkbtttYzmGtWagQIvq4t5u/5B
q/g/CAe4IcUod4ZNYNj6GPXKAUo1PbpIr2jeYm7/IIKULdWSHudn1AD+1hN8dac5L21OUjwKj/Y6
cNQbEoztNHKBsR2cM9wpjGIpxe3SfslTeT+hbgitBu5sjapU5qcFxhqiYh7gYShPHIqhebGzEH/F
jcnT4U7DGdPZl7Sf6lNhOBfZM38xuzlcD0ZqnVNNsE6vwKhcysF+MemR/8N+7P6bx5tax1n52PS4
fmGMl8xHWtN2qkPvzW91L+97nX1PcswiWR11HvXXx1G7wc6yG2Be42vlma9TrNRTP23anG+j37st
hjqPgiLY+rKzPEYISRtCJ6mjQI3zoTR6UmDgorSbxM4i0LjJG/SG4Cy6APMx07cI5EJwXbOWh7gT
LqbGGpMP85O0KLf0zsJ7oGdjqJKBvDafyjrhYMh+mFoNH0hCme3l4+MgWUE7c7jvfI6kwVie5Tje
2w4t06aEA5B1BdDhCdZyOj2SgoNywtAWlKvzm9svYteJ4d7jdIC9yb1INhEOmeOjha5hreYH76/9
9b8dtn/osFkWReDfVtlfIgIev9f1977//v3v7bU/v+vP9ppv/OEilaFX9i/j3J+CuED/A9+TBfwQ
ZhIVvc/6+Vf8qfsHbTUYBshoKENXT91fzTXL/gMT3mo+CFhSVzPef2IxsL1fClATaREgJZ0iFELX
zwWoR0Kjlk5OfdRk0RtiL704ySXZV9ME4qHSfQMTnGdO14MJ3rnqW9atXll7YNreoa3sjAcw7qvI
5Nh36VvbfVSFXkRuptfbJHF7J5w6xK2Jq14qxirtdiY/9jVIauNoCr0MxwDna5smNvWI922sxXCU
Vp/snaxOtsx8W3y2RRouyzDuZ8R7wIctm9F8oPodwcAVfl8w93QGmxdbtP5r3fXVEef9stMzdzf2
yDH0gROxzLPkxugYZtRzBqM7tWTGsMhmyIMvo3lJjbHdm1JbTviMedaZHrlfUV+LdKMquoUIW5OE
WK15+FTkg3+t2Evux6kD7V16d3I0grOeW+3Wr5LkC9MMButWIQ+Lh/O6yDhqx7ne7TvcXocpY55M
w+CuEY137Bhc71wNt90ySuOmXm24MLOdRhW3kJSZ8MQmq9k8+VGJQJ188NZ56HSrjqbW1kN9se3r
IFf9cewX7RADyTnZRaqdKIMEhOwWQTnjmzXurDm3LhjkiOBvjBUTxwQiL+2IbFDvOgHcureFUe3M
1nL4qf1yJ6TZn70MLzm9u0cISeptLkY36qccPYdX9HdLEfODZrcke6tRW02o+d7Ocu/rCDdD1PMX
vcr6vSGs/DCSgLhnSB0/ST9rdpis3G8o+YuZItHMz4mDCaTEhZaGSg0EpxIats1S38f333U75trZ
dtYNk0RVx1wdigy/Ufd89bt6ek+mOdgteq38sI0rImWRDN7ZrPvl9ZyLT+lo5J98qsNXmL6AyevF
0c9aU8grX2MQ1GB4SSFGEL0nEnjLrhn7W2ii/inW3foGXBZBZ5PxKVUaVRzn7JYYuKa4U00LaRMH
xw3GcyaKbeYq+so24uXM0CrvMGpjRkp1T5QhNBC7wE0+rknk2bLLaxMt9KIIV0tt4Yem0eKvaRuT
hL/Rz+GEBA6MCeAyoM7NEUzXxBSLmSAAlZ7aaaPMpbrVNA7RDrpAsPztuXPNV3BPhE211ho8JYzy
2c06b03T3ceab2jH/l9ZVeVg5QUxX8FUB2+IXlra6TEJV+i7+tt+NP3qjUM7EVg2YVg1DJhPjlDW
LSTQFPpCWXiPdtyzi3ajESVlHZymxjNJAY/7ckaf44p7obQqZwo6y+QgbAyTn0xSFwu1JZQDz8S2
BsOJ9qZ3/F5jpJ+bOs5Gl+teSbHsYjfn8B8RKaJ/XtJ2GkJdaMmlJS/Qe8bLSAptBHnFuKuxq8bf
clATxFMtwYYVDtedrXGAHpsH7lyH0LagAnYRIFsr0NGt40d9CPKvZAjO2sGvpQ7ypSF5YdP44whT
/UPwFasUlfyUVKvwBi1iYdADgqMzE0tspIMuN3U7qdt68Oxvs20NxZ7mL44EDrtevZVaFlBMGTiy
IiDqvOSC0AO3jdKZ02ODqtCTlJStMBSyPWvfOib7APCYQY+LoCJJ1qIMCermBqmG2ZAOj0HSGq6K
cnL0bdNIGpOe8pJIT2v3RjGK3zn2xH8SzphvOodrHLpGPD+WE1HNeIP7Dvdp1+rhUgUT7UzLPdeB
3R6LLOC5V068piDYAyd2KK6jYab72pP+vkm74rY2y+slYUK06QynuVapk17FaEx3zTTYJGbavrc6
DTLRbscadMaQu+aKoN07Wk3ONOF+rF+Jm0Vd0ljaTocw/eCVIo9cs18MAkYdbeNqdU2rf2zufaIi
L4Pbys9OHpszoJXgakYdtSnbztgWyk44/A4LlOxlLPVNRaTLWzu3X9mjusuq3GXqGSPAkhmeVFNv
9YdkMeIdYkn/E/jv/s7GPsDmUJfHEnXsTTP4KARIiD9J1AFvi+k6NLUgdHhMMVg640PFj3opPDIS
kSv5nyWJxw2KM1MccqdVV97iLWcOpP4mIUhqK6Y5/5Iimz85ZMBeUBvuBq22GU3oSx4OkHDww0rL
jvI5Xm5p8eSIBoN9X64UFKhAx9mV497o6mUPFpgcRtqJ4Id6vDoTZugb4tQpeDtl+leZtcLOsQ5u
RYcWlfOdelAg7jamQc5iYsbpLX6RKZRMwSI7D5K9yxvYiZ4pD7mfdsrSuNgvltWiapDEP7xK4EBn
/NTGd8m4ZucANIkKIzYObt9az5ri9cygSbbC6JMdckiB1msoL4U+tU8jz+F57Ibu1nGM4JquaR0S
J55fF2An9pjR5YWcToIHaagfykV+IXo7u4Y+lT7HzahfYnJx+SG9SyVQER8z+mQANJWlX3qFoyjM
ePJvndxT+8B0u1eaZmHbE0xiMba4o9upqo1d+e6xCvoAl9o6r8Ef/3Xqk3ZDjioUHkIBjqmePHO6
cUOjrnSKBw9VGLBmRolF5+PtRUtSx3pkd4kA1pHpV5bWowJj90d+olmCRLbU5sBpDJ80c4QthtWs
72FqqCjQpga9K+mdYUsLNVwCf+VNJSZtE6hLFOl6AVSen0ZGMkofHupODlsAIc6rqYCYKTuFwebp
+Srt6oqAUZZ059R7IADCR4qCejNL0sfenUV291G0/re+/8f6nlH17+t79dr/WNt/fMeftX1g/eEQ
PQX6InC9lRJMM/DP+p76/Q88xRgyfFp4gG/plv9vfY9Mg78yCVjEtBGgJPlzeG46f/grlwP9yId1
BFrxfzBAN2xrber8rZNI68UBxxp4qPIhCPJaPzZ9cJ1pZANw5084bZ8lLBeQavObT97rZTG0FtCX
0VPjNsW9N/nnHm3viyvz9kE02kOrd/1pxMC6af11lWtG7TjHlhsDNcvTW8oO7RWZC/Zft9EhT/kx
g0YqtKS/rT1ntlhss4LSgAQXwzsuRuebFyafevOpL1sTQSsAhcbaiwKo+NkXne7loY4ZDQpNEcih
sjdxXOT2blkS3cO8MHVd+6n068Ghd0Vcp3FKA+WaDC3jYIi8VLd72EY2XMKBvJgSpT3RyBwaFIcX
6AV0h4yT18zmk01sK4XTwtgMZ68dK3/PEzo7xzEDkUDFS483f6RE0MZVt1tI4DmN07ySgel/S9yc
Omwxe9W3UZc2umTo3a/bGs2QXGwHfgWIXTSZrsixWvpwJNznKs6NhTUcB1u/k3rOIWtpGKZsyXo6
kE+E7rzOBtSEtTUcck350OZ85zMBTDgorSQ9ZH32kJQrbFKN+Znw4+aQm9NT3hAing9TvjGqIDnA
LklB1ZO6+pypjJJgxjqNTPPc2N1VitLyuU+qOgRBj/pLpTh7ZUDAZOK+DSomdHScPi84iEOzDZhn
WsdEFU9KDjUwJSM/QSL+mmQNtuq4GB8Wf+ypprVqTw3/RPe92RDPPO0Ra3s736z3nD3viSN7ckvz
vSmz4WohgmcTFMmFss4Lq3H43FT9qZJNfSiGTGzx7m7VUkH9m4V7JYRu7DqG8GlSQZEziydBxP12
7LQmKir53c1q91y5S3w7BQ0mkTW7OBjXdqpFCDVptXtb2iuziRI9x9Qs0U2HiYEMAlxLeg2xuDv7
AykpHpPEo9dk2a5WcKPQuHHiXA3t2WjKfYXt96uPbP2kunmOROto0GNIQidd53sM4e7G0YYHZ8jU
A87fco/zimU/E9mhLlwXvKbubqxmpsqpnXE3QBw4si6ku64zg11SOURUp1qwly6EKqeojoRgNtuY
tWNDRzGrw1hlXxsOvUhxSXRPEkT+5Jr0lIHEVQNgmUNnAczl6LKMDHarjW+qR8OpyYYpiyetjI/L
gka/6mk1OoP27MyxvrEKlZ/SFhGLhtbh3Rqd7su4eHBN6MQW1OrsZC3Yq3HWi+tKFuOVi5j4dhw7
v91a9qIhw3CZ7Ekkcc6mgT6b4FCWyxyi7tYOZqGP97NB1M9DCcT1FlkeUDASFLKLYEi8oxvmRzFH
/h4AyZizp7HDD7pBZjvB1CZdVQj/IQIPXo0bq4D/Og1vY9miz42lvGWabGAb4LZIAomh2ldq/tYK
FtUo8ez5NA5ZzVR2mqdgP3BrqVCbXV2FOPI4E6DQHN6NtiXdK5lisXPVOKbvMEACnrUJdw20r1ZM
F7ra/eeeylpCprHBwhqy0q/SOqhQ5uBYT1uNeG+TMXtb0Nibc3fvEez+imTIRNGbaJFjQQSwxEIo
k2itKA4W5MkJ1gbTB25n2ADJM6EuZa698kg9m0umY9goGtSgw2nQWvuS6+T7dCWmpFrLvsW9320z
U2RPVZejvnSFk51pxZIdXo2LtV2MilZzFX9qS1gNiPut4FoQP3QyggFBgCWvJbjXewRX2gNiUe/V
RFANOClAilkFXY6cJ+UxnpRpRnFTr6zPWT+74A2iIR56nMDDgJM8bVAqZPUOkfJMU4Onlqmte1ct
0trFLRpjAn1TJN3ytkzpo2Zzf5gA3ZubmPYpe8nibxgc13eTNX8GtOwgDKiCN+YEdx5F0LTpC0se
LH94ceecxr8Os8e05BE7tr+FzmdhgzHEwBwSFX2uDdrVDEIfJe5oIPHFWgkhMdvMaHt3sW2wHvjz
JQNbd7NoujzPWQBXYh6xE9TK3Kgeaaz0zA9/UbJHmQMCbTIxMOX5uBFGt8fixSjNGs7od1fe0zyj
Jwq4E/GAHLF4Oxt3gl6Bte1+9OH+FX5TRA3y3A3vjVBHpfba3EJO1CUAYUPRxHIDoqUJW4r0Vb87
GpqGTK1oQQIi09ow9+8fgywPtpbPoADgVABgtD0GGpnlnSbeVet9wr3SRMQ4jTu9F1lIDwTrlI2i
hDCsdDciyzlpRftNFsu5HGKwgKTMb5bJaekoePUNs0f92lR8sLU+57spG/Tjwjgdnp8XbFoB1k7W
THT9hPYadvmZzlOOHaIqWO9a98uy4DCqqfI5vgxfzKYorhxBQLoxA8qKrWlm2piTJFZKfF2ZnYZT
UbyPbhnsFGhTsozBES0BaxnkgPhMZEdsQp5l6S+C5Osa8BjqeEVu48KMw1Qa/WWyfcnmbkLz15PP
jeG8kwb/3R6yclc6FAxS2c8QANOwKnp8Jj4/aunsbiNGNbx3o80wB1zm1mYRxbY3pbeNU+Z3gdmI
o+6byzVOOy6DV3wZq1jfspg2rNqZfPZnMvPswXrIMoLnZAI0KFeI50Y3K7+aNUOiCj3OcbQrd5dL
DxQpZIMdg5PqmhHcFA3zYofSmr/2aTwz6nK9zRTwO0xpUUR60PpP+JqW24LkGS4ojR9Mj7BDay6Y
4NeXpE995rEvhvNqmXhsPYfvhXv4AO3w6JZqChlQJCAvyunWGeL8s5e7D2iFAQqWycVGjn7AmpbA
xE1zgWAk5kKnWWp/Csh7CpUDTWMGjmIvsWtyovKgzRLuPm+XFr5T5srAwAtnfnNqVTvbmc95Ywqj
uZHGArtiUd7BU47/ZSp6/fOoq7dcxMPNolvQOKVM5SEXg4Xc3ZU4LnIoqCBbgK45KVmB9MBoJDoO
d4Re3bd+4Nyjl+n1kFVTo8QwhRk6dl++9x0hHeuDmvCZIsNpgCp37l4Iw+GRqVEqHLo+WMZwNNnm
ARpAtJyBFQ76NXEN+UuPnfdrnbSnckpjCClNmoRtYn3DZOM81Nih34wk16pwwfdbbEiUVkcx0S7Z
ZEWaj1ty6NSbXvoAK5uxf1imrj3GLJ5nrAflPqjd28Wtr2Kw2R6afrNRB4Y1ObezK71vceJVITIS
D+G/kz07orPPxpg5266aysgB9cIUWSzlFkpEBULUau47y+6ycOZSXFRh+syV4gbrxCDGZLvA8K62
NOrmm9rPyn1idPku9qZht7aoIsHvRX/E1fY57ZNqz8Q3e2Y1K57Z4saXclL6A/3r+EB6XXbUnYmK
N27dU1tLesIZ+pFiMyN0fUrMDCmT1Gb6egsZcggNeCBSfSoiAYDrRA9OhmmljGKj7FrgJkj0CNZW
dzeACHnW/WX8hl9HHvy+Ca6aPB9u7CTtPjWW0wFu7htylywcGUXlIAenumLi3Q14nzg+9NNjAhww
CDknjcF2CYTFnLwUs4yynOfhiqkINGY/Lt1PU+wv7ktCUMKylaQOU/2MdsCDSF4RhhsX6Jxd2C6d
oSL9LL3JpdHnjQ/lUmMg7dNaO0PYyz7T/q53TAeqlSCjyuM41hi6/DzxN7ZNBuWmr6bqWY9VfEdT
BqZdxfKKMvlhAgBKEdaOX+uqbrYabO+dOyzJVVdTkpa1XPFzlawemUcimtA9cz/h17zOm77dzRW9
0CZpy1BoS9lvnE44uwkL4h1Gta7bOgskvZx5ZCRzY7yu6mXc2GZeH/C9Jrcm7sr53gcm3tyoJAVQ
FiRKbwG/E9RrUixUIg3m3kfvaZoCFLoZZP6YbAqvneyHZkgAD7GMzYDluv6QB2kVkCEyy+WqVLYW
wtIzonIRdUfYVMo6isxMUTq51mFIXefZ9Fcp4jIlwjt0Bc/iVxTk8VanZZZcZ1Jm7YZbuAMw6icT
dJ0Rm0gB7I3Vh8C7azlo4jD2gXGv2oGzgNFq+8UB+ySHWTu1UyeOHffkdhys7JpYduj65ui9V3BT
3vSa+L5Nl3VDvmc689gXQZx9Rq0OGskOpvPA84gyalmcLSIW/zt4u+TgjgClQMylWtjSFn9a8kmP
MpfVOQr6stj1dCNfdQrrq4mWLwTmkgm80PcNP/a0mO1wJ0QmXlJlV/fTZDinRWRTaAIr2jr4gzGs
pZVFaioiBcDaVAdt0e8V4NmwA91zATZLG5/f8RPwbsbISgUkCRp5lLDXUZy3c6TMbojG0jtqopbb
hoP7PcDBYNcVuvnq2AquatEJMgBZmcDp+4CimnSfJZbcds3qMswql4+3T6evZaDJPRDpG0ulwTfw
YDeS3wSVuW5icjbnQ2uULaXUmFwja/WxliGbjLhv2p0IlBO1c8H5hptS3xh5hlI4rtIIiVrKaUQr
vgDCFJsm8KqDRsTAVpvYSerJrWHKgOkONV2boRZb1q6JbbpYgafdDNYy34spPYyqAKRcwFd34F91
VOCgk8s5Tb8L4dpn0N9gdEWbHOJG49ntWfhHkYdzmRK92GH77xAxs+lM8x2d+OAiVVJEeZ25h8LN
nIhwNBbMvmlOmW7c+n4FrauHToH5LXntvTrf1g3ZpxR2rX8pYOOE9AaLyCgB1eZlYH3+6HRbU4/n
rwI2QJRp/7m1PKYsNMRtgAL6phHymw7w4uCj6j/O1RqZzMFzbaIOI2KUpAznwqL74CXu1l3KVyew
0oicXyTptXoB03GVJrAjlvYbkbcvfQ6ilDGP3kTE4OKkVpYVEcFnbtAhxifU5EwgehUTY6y7ITWz
oYdajdknWt1/YwIB7LphZsLd0nt7Qy+80OzorZZJUtzSf9D17Wir0Y+k0OWlH6i3c51xUru2f5Tf
i2PQtmW0YHE8JLmvf59qjmj5kMtDZQ/jdtJa8y4fYFYWonsbUjWcvCpjfOEX3om+1jZNZ4Gd2MVh
iN7qZHqVZDaYJrska79yXqMUm2tEIfaSV8d6FJKYPLShz3KI+w39nrNlVfETpdRjprWkPXSDd5W6
+ItbtVA4Nukxnpa2Z86ldVDuxy+B0WKHmK1NmptPtcaSl0twSsKFoACBwH+Gw1Rt6Gvj0dZ9yVgj
dh6XpsA7vRTmVT2n15lWfx6E1x/mPn3oXDh2rKS7aaY6qhNRP6SN+ZlmfXm0ZG1/6x1cp3qC6lVo
1ZMiA+VdiArkaELqw7Ch60HxrfBrbha3uvfnAQRTk+QwCoQff5H6WGCylRJBeTBP961hLA3jzjim
7TRM087p0dlR/FcGZxzl7IvRCu5rFixkY5bD/CeXMbA3v0sHjSehily96E4mIMppyRLFUSfe8lEJ
70xUqbiRLv1rfIraSqYoMmjmJm7XSProW6JRT8UFM5B/5A/8VVH772Zi3tt5w+LhZ6AXCKA9zQ6b
q2FNb3EhGI0XWpFEuBPtjefhFnVKdVoyr+BRN546tqSwNAaicc21FyjqBGn+6OH2dFd7+0CVtzLv
kLXZYdKbLAmu6vD8QzQ7kFz6JfGXEzJY+vGZ0I9Fop3joKfWKbFF5q13EoYcdpNVeJFXuOVJOLT/
2kDvw5pSP6QyNcPYbq+7RN5hIwfK/T/snddy28gShl/FtfdgIYeL3aojBuVk2ZbtGxYk0QhEjgSf
/nxgsAla0moXvFCdOihdieRg0Ojp6enw/x4aP200inqi21RNohGBGeM0UudwZQmFe8zZhQDiMhSu
Afy99yQ1Py+mApyGmU4Na6BEx66YOGMvDiWa6jicZVqZg6HjiEQuiphAvvaUUHd5WwoiYbhp7Q3d
uPk+hzFmKBeNMiHlSUNSoTxMtUq6q02oafVFU2fUO8f1TMuN6g7bB9OIrmVDQ0zLsywlGAUKIPUO
gnoZwKFAnMXz5HEmzucnlh5dqkUA+NxSUWkA8GqrHBvUBRtHPgRyZyn7o0QT6mTuNYkNwWL8rS04
DkdzYbl8BMqYhLzUzAU7Br7v2hAD4cRnw8uOIAFdnJhzPwPWliMSVSc+LGGec5aBATBWwqZ5wM9i
aTlJaHu+ZF7HtTIF28stHwVP/+FkUpMAkCHkZylh6NvlAphhzTPqaJh4Yk3eXStvZNlVl1dt+TAA
GkYYHxMFDamQKMinwOukT6TYk4wRNCeLUSJ7ERn0ZZNMvIQqKVWcClcSxZsVHAQ5jUvT6lPjaJ/x
ELS7FKqKCb3GxQnroBnrWS5xuDK/1KaOhXcj+c4Rg2SYu8q1KeVTO1zQ8OKHU3MIJiglBUHbQ3te
yzg1FyTgIFuGsv0cH6JYTBw9i+mq8vTyTI2wP0d6Aaf4sTOlbpIgESh5NbEwfJqQPuOIww3uXR0n
GhDTcfYlS9T0PE1NswJVw7BE6muJ8TWJT+sKdgEMloWlXNWeJn4CPFHSR2ZaLu9Lqn6PWMZTgkYE
qEniwdF0qZRJeWGgPRDNJHVBtV3kXSyTJMlGbFhgqoEDgMfUUPAmyQXNyVnRekJYmW/hXDe+00lt
srRLvzhJTLA6U2GR4rSasDMdOUJQUUGvLO60MikIPonzhG6cBowBGnCsLwGQOk+a6/gOHPZT4ICJ
qTUfmzl1vkOFhTZepguyXEbOwXshs0XjgobJqFKSHzXu9ZgUwW0j4NYvc52G9rlejLSkrI8db5re
LpxKvvdbjOuRpmKwl5km3eRpDKgjvDDmx1zL2E+xZfENVBLVvUDn25kC8mh5FJJdu8waobgH00W8
EsO6OZYTyl85vObKLZUFxkeLHD/d3NLUOhcEV35oIJ44K3KzupPlthKTpmpWaRxhVo9CzYxkfEY4
mEEYpIaDzmd2LEhhfVqqM4pMr4jwt3CfVqYE9HjIjTYp9FrjTYc+6HqZ448W8/wGclryg6ToZLBH
QTMRl4Zz5lMDMQQRufkBBYUE8UeOo7bUSR8S6cgoKLbADXJ8L70vdS2e1AK7LjyybGao1IjDjjcW
ndw/TgRQBmjyD8+z6cI4rWqxGMM4NL9IpAgYA5LU4kVMXe3nwo+KBVaWdmxXqNWhnqlTzEkh3Cbz
NLmints8CV3JGefVMjmmyU0dKskcLREyqj1N2g++Er0V2MTq5JOIf3eRxWk9KQu8f8KZBlEawYUd
zq+GpuWAPEguY+gkeXhZFtajUElUhkjh9ER3tWIkNEvpkjp2MHJ8qr+9VDmNXcm8oVkQKJhGq6i1
Nai71qfwJxScOko8xiHx5uwsd63yEgCn+QV8xg8wdUnjCjKziW82tgPL0lBWge2Zmj5hRWkaEivL
mi+Cp0whoZXccSKTwBZQ9GMXfKFhBaT4KSR7xGziedTIBNqWI1dZQE4jiQYw4VQRC+Iy++ZR3z/k
qADVeLagFN6Q8vLGNGLiwBKMByOoj6rg40JzqUpy2Wx8bR5DGrus5heCAbq5RvqGGCuo6k3sTqQ5
Nc4W2DNww/J/cXqbK4vmui4i4sDV/IuVy18VB2NNwcTYo2p5RKTEtiJKRiyHhEcNxALgM7D+gloS
T2Rprp7UKgAAjg8KU8JRAVo7qkjF5ZHjLK8V16Nawk/vkzz1b3SnpCpMBgUyLY6rpVp9FxakQWRF
+EonuwjdGR4yHDRQmlds1AuztEPLT2/rMr0tYzlojsTYZGuX2oOgGwjXFCU2w6kIt30KSuQFLV1P
qmCUlyuo0wz7T6fbkvphyPa+FrUGnny4uKiSZEFPaHr//7R1VHhF83dpa4CXyBm/3Ph934A3ETmd
xPX6N5vE9YrrQQMTUBd1GbaFtrN6m7iWpIFIkNf8xfWwbfpugRpFGYhGdYVurZDS3jZ9iy30NfZF
NOniNkh5/5O89V6LDYxdmkgu2wJLUgXRQGnLwXdabID+kTxtmtZXZfjk5AF697AjjWc6EhHWblb8
txvsddFlCyUIkwU3MH3CrSYAUZbtVVeeRUzr6fVbrVpPdjLwpP9BEacVXlEozVG1/S7BRsqlQAtU
6dLXSKb44F8IsiLqJBFMmWLO77m/cMxHF6zfQiR5KOfCktCt1njRmaiIqRM+xWvwf6dUXdpfjqeZ
Ix7ThlfOPMjPvPCizECDVc9FPVmeBrnlT7NPJgBgIE4I8fRTkxYTyD61M/ASaWent47cCMU6EeVe
9EqT2cg4Z8iVTmP2UV0pFlt0EKbu/C61ZKfKaIiO4CEcMQl8CyImMlnfUj7LpMT73CyC8jyYpiWJ
kaoJ6gnVUoESnhtwLow0bOeVKc21+rsQkwWFT4DUqFnI2VAk56pcYziS5blf4D/e1eR21WisVM7U
gjmAsDcZaXJIGSWk/1tWY1O109aaj1fW4LacZc3HWQ7n0k8ylfbTm9iLik9kaFqT8U+/tC0reX6g
D7MdO/QYl1HRzoDc/h6ePiu3Y4VWU1pN5bURApsZl0+zP/9QLApoFM2gNJ6Wfy4K1IMYuOv1x4Jl
YXIoeG/JWVfX+oY7InpJCK8/31qar3+n8wT2EwZ1BGFS5j0Wu3ZVlqj9eZsU9sb4JQVVHZiGaljY
zfVTYlh3pWBqA0NhadO5tf58fcN3JAVac6gseosqvCgExRhQq6TrPONaFWiI2BUCch7obFR0Umyk
sLvsn1fjt7zmt3znbarQ9oG/cUG8LAV50PbJmyrYwatrTwqmMmBLVKC9pnCpvVgwiP0dqQKt6X3X
g2LiTVDKT23c+iH3hEBT9gCMiNYuvLenp2PH3HfNXjCKL+sAj6/JIFaxpHZXgKEPDJocONNvjOH7
e3oAkvEk+9kBeWDIbfEjJmV9daVgYgY0nFbArtfK8e6MIdXdUl8dUMVB26XbgiitnxKxdnRBHQC1
DVXaxhZa729jFHHheuqCKg+w+PgGSGJ17W2M4FPpnBVAxFjL+x2ZQbpGW4z7XktBlQbYAYkgLNBq
7bWnBHhH9AkSqgTRfnW9u6WgEGbGePeTgjEAQR8n0cQBai/e9e5SYNsdUJlE7z81zu21vuF70gVF
l/pKQWHLU1qeehzB56RgWAOJcya0BhtdeXe6IKuca/vqAoQQUttAgklYXXsGwWTzEJESaCArVXh/
7pHC1sWke60I/CNdpaW27Sx4ThdMEU8ZIViEa1bX+3MU2MF7bw4i4IScFzaO8Grd79oFw6CXAswi
Y0dXEPub7MIbvvTzKD50veBpdQj3Zvlzx/CXvrA9fv7++ea8cfr05x9EwH6G0lZfbGOD63v/OqP/
1fElV4+48+H2kXd/vnnA32/97KS2/zzxZpmdPQK4uwoPbKZ5ZYcc5f8T2A92aO+ejdE+XvKvmfz5
R2eeO6vgbwbO53vjqhiS3uNm3jKOugPTHneIged2lHf7hoDDZAfoO+WhHQBwmEVeZ9brw3fvseMg
zuyneDvLVvnWZ7n+IwOS8Fh4j2UncgJ6Eoaw7+CjWWDXdtYBYAA09ADC3kZ7PsQ/PhBxLcOHrtiB
0TmAFk6QuvfUeZ8Sbeh4en0lczyLM6c75U2Eou/IJ0jc87YzbBUF+IgWpaLvwKdPtttRQNh2pQOY
kFOARaPYy7czXE0Zh/EA+ncaPYHD2X1/IOUd4P2dxvXesFZ7zOkr4/PfbRMgYwdYL+fMrHycN9sp
roTcuuXbfzyb1frpCL22BVzEJf1t+2IGGO0AunFpe1HHeoCreIjt5dLOmt+Al9fRob6v8NLOc/vR
LfNZUXR0Wl6fuXuP7z26nmN3Y/3rOHf/oVvAnD2KepmQ7gEWzKWX5+0fhbhblWt1EAST9uDcf+aQ
K1ERsh1pM/RBJh5HxZ5yyxJwhttb/fuFczV7yOw972kTmegrj6tZZXf3LY53baq2/8D1hxM7THKo
3TsLk/Hbs/8hxj+bZfmsY6k2QbtDDH45W3iPnW2MwQ+xo7/GwLiTr/s3TvYVvCzuh6Gd0Yjb3c3o
mWmDF70Fs7rByJ7vr30OxMQu+w5/7Xpdia+DDb2HnQd4JN1TDXEM6wD7zsv05D1f5Q2YZHkTVPbe
MQEC3fbM3Vckf0cq0HP2d3H5giIq7BIH8CXWN/hdEdvhD+APvooI11M2n2YvoFH0HPdzYbtbxWi3
NWBy5AN4819msFVFnTMfgWr5AHvxF4+TzZ56AxzXsmH0Ve97m30ncopupcMmjt178FlefHh28uuo
YO/xvfwxjnKv47kpOkiCBxDMyzVlr6rfc5Gmn1G43+NP23T8cz/rBtfabzwGMzv7678AAAD//w==
</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microsoft.com/office/2014/relationships/chartEx" Target="../charts/chartEx1.xml"/><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5</xdr:col>
      <xdr:colOff>289560</xdr:colOff>
      <xdr:row>56</xdr:row>
      <xdr:rowOff>76200</xdr:rowOff>
    </xdr:from>
    <xdr:to>
      <xdr:col>6</xdr:col>
      <xdr:colOff>304800</xdr:colOff>
      <xdr:row>66</xdr:row>
      <xdr:rowOff>135255</xdr:rowOff>
    </xdr:to>
    <mc:AlternateContent xmlns:mc="http://schemas.openxmlformats.org/markup-compatibility/2006">
      <mc:Choice xmlns:a14="http://schemas.microsoft.com/office/drawing/2010/main" Requires="a14">
        <xdr:graphicFrame macro="">
          <xdr:nvGraphicFramePr>
            <xdr:cNvPr id="7" name="car_make">
              <a:extLst>
                <a:ext uri="{FF2B5EF4-FFF2-40B4-BE49-F238E27FC236}">
                  <a16:creationId xmlns:a16="http://schemas.microsoft.com/office/drawing/2014/main" id="{9F2D510F-DBF8-5036-2AE9-E4CB113881A1}"/>
                </a:ext>
              </a:extLst>
            </xdr:cNvPr>
            <xdr:cNvGraphicFramePr/>
          </xdr:nvGraphicFramePr>
          <xdr:xfrm>
            <a:off x="0" y="0"/>
            <a:ext cx="0" cy="0"/>
          </xdr:xfrm>
          <a:graphic>
            <a:graphicData uri="http://schemas.microsoft.com/office/drawing/2010/slicer">
              <sle:slicer xmlns:sle="http://schemas.microsoft.com/office/drawing/2010/slicer" name="car_make"/>
            </a:graphicData>
          </a:graphic>
        </xdr:graphicFrame>
      </mc:Choice>
      <mc:Fallback>
        <xdr:sp macro="" textlink="">
          <xdr:nvSpPr>
            <xdr:cNvPr id="0" name=""/>
            <xdr:cNvSpPr>
              <a:spLocks noTextEdit="1"/>
            </xdr:cNvSpPr>
          </xdr:nvSpPr>
          <xdr:spPr>
            <a:xfrm>
              <a:off x="6156960" y="10317480"/>
              <a:ext cx="1089660" cy="18878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388620</xdr:colOff>
      <xdr:row>46</xdr:row>
      <xdr:rowOff>60961</xdr:rowOff>
    </xdr:from>
    <xdr:to>
      <xdr:col>7</xdr:col>
      <xdr:colOff>114300</xdr:colOff>
      <xdr:row>55</xdr:row>
      <xdr:rowOff>83821</xdr:rowOff>
    </xdr:to>
    <xdr:graphicFrame macro="">
      <xdr:nvGraphicFramePr>
        <xdr:cNvPr id="8" name="Chart 7">
          <a:extLst>
            <a:ext uri="{FF2B5EF4-FFF2-40B4-BE49-F238E27FC236}">
              <a16:creationId xmlns:a16="http://schemas.microsoft.com/office/drawing/2014/main" id="{28F20E9F-0A2D-FD95-88BB-8B3FBDE824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495300</xdr:colOff>
      <xdr:row>45</xdr:row>
      <xdr:rowOff>175261</xdr:rowOff>
    </xdr:from>
    <xdr:to>
      <xdr:col>9</xdr:col>
      <xdr:colOff>251460</xdr:colOff>
      <xdr:row>53</xdr:row>
      <xdr:rowOff>129541</xdr:rowOff>
    </xdr:to>
    <mc:AlternateContent xmlns:mc="http://schemas.openxmlformats.org/markup-compatibility/2006" xmlns:a14="http://schemas.microsoft.com/office/drawing/2010/main">
      <mc:Choice Requires="a14">
        <xdr:graphicFrame macro="">
          <xdr:nvGraphicFramePr>
            <xdr:cNvPr id="15" name="selling_date (Year)">
              <a:extLst>
                <a:ext uri="{FF2B5EF4-FFF2-40B4-BE49-F238E27FC236}">
                  <a16:creationId xmlns:a16="http://schemas.microsoft.com/office/drawing/2014/main" id="{C9FA5FEF-E37A-F9E9-1976-D5AAA1A78BA4}"/>
                </a:ext>
              </a:extLst>
            </xdr:cNvPr>
            <xdr:cNvGraphicFramePr/>
          </xdr:nvGraphicFramePr>
          <xdr:xfrm>
            <a:off x="0" y="0"/>
            <a:ext cx="0" cy="0"/>
          </xdr:xfrm>
          <a:graphic>
            <a:graphicData uri="http://schemas.microsoft.com/office/drawing/2010/slicer">
              <sle:slicer xmlns:sle="http://schemas.microsoft.com/office/drawing/2010/slicer" name="selling_date (Year)"/>
            </a:graphicData>
          </a:graphic>
        </xdr:graphicFrame>
      </mc:Choice>
      <mc:Fallback xmlns="">
        <xdr:sp macro="" textlink="">
          <xdr:nvSpPr>
            <xdr:cNvPr id="0" name=""/>
            <xdr:cNvSpPr>
              <a:spLocks noTextEdit="1"/>
            </xdr:cNvSpPr>
          </xdr:nvSpPr>
          <xdr:spPr>
            <a:xfrm>
              <a:off x="7231380" y="8404861"/>
              <a:ext cx="1828800" cy="1417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209550</xdr:colOff>
      <xdr:row>35</xdr:row>
      <xdr:rowOff>9525</xdr:rowOff>
    </xdr:to>
    <xdr:sp macro="" textlink="">
      <xdr:nvSpPr>
        <xdr:cNvPr id="3" name="Rectangle 2">
          <a:extLst>
            <a:ext uri="{FF2B5EF4-FFF2-40B4-BE49-F238E27FC236}">
              <a16:creationId xmlns:a16="http://schemas.microsoft.com/office/drawing/2014/main" id="{5CE900BA-0E29-2BA8-9772-DF0E9052F1E0}"/>
            </a:ext>
          </a:extLst>
        </xdr:cNvPr>
        <xdr:cNvSpPr/>
      </xdr:nvSpPr>
      <xdr:spPr>
        <a:xfrm>
          <a:off x="0" y="0"/>
          <a:ext cx="17887950" cy="6343650"/>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solidFill>
            <a:schemeClr val="accent1">
              <a:lumMod val="60000"/>
              <a:lumOff val="40000"/>
            </a:schemeClr>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p>
      </xdr:txBody>
    </xdr:sp>
    <xdr:clientData/>
  </xdr:twoCellAnchor>
  <xdr:twoCellAnchor>
    <xdr:from>
      <xdr:col>0</xdr:col>
      <xdr:colOff>165735</xdr:colOff>
      <xdr:row>0</xdr:row>
      <xdr:rowOff>73991</xdr:rowOff>
    </xdr:from>
    <xdr:to>
      <xdr:col>3</xdr:col>
      <xdr:colOff>417195</xdr:colOff>
      <xdr:row>3</xdr:row>
      <xdr:rowOff>134951</xdr:rowOff>
    </xdr:to>
    <xdr:sp macro="" textlink="">
      <xdr:nvSpPr>
        <xdr:cNvPr id="2" name="Rectangle: Rounded Corners 1">
          <a:extLst>
            <a:ext uri="{FF2B5EF4-FFF2-40B4-BE49-F238E27FC236}">
              <a16:creationId xmlns:a16="http://schemas.microsoft.com/office/drawing/2014/main" id="{37144D5F-0BED-D7F9-C461-14E0115EC404}"/>
            </a:ext>
          </a:extLst>
        </xdr:cNvPr>
        <xdr:cNvSpPr/>
      </xdr:nvSpPr>
      <xdr:spPr>
        <a:xfrm>
          <a:off x="165735" y="73991"/>
          <a:ext cx="2080260" cy="6038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latin typeface="Agency FB" panose="020B0503020202020204" pitchFamily="34" charset="0"/>
            </a:rPr>
            <a:t>Cars Sales</a:t>
          </a:r>
        </a:p>
      </xdr:txBody>
    </xdr:sp>
    <xdr:clientData/>
  </xdr:twoCellAnchor>
  <xdr:twoCellAnchor>
    <xdr:from>
      <xdr:col>5</xdr:col>
      <xdr:colOff>149809</xdr:colOff>
      <xdr:row>0</xdr:row>
      <xdr:rowOff>59359</xdr:rowOff>
    </xdr:from>
    <xdr:to>
      <xdr:col>8</xdr:col>
      <xdr:colOff>401269</xdr:colOff>
      <xdr:row>3</xdr:row>
      <xdr:rowOff>123367</xdr:rowOff>
    </xdr:to>
    <xdr:grpSp>
      <xdr:nvGrpSpPr>
        <xdr:cNvPr id="42" name="Group 41">
          <a:extLst>
            <a:ext uri="{FF2B5EF4-FFF2-40B4-BE49-F238E27FC236}">
              <a16:creationId xmlns:a16="http://schemas.microsoft.com/office/drawing/2014/main" id="{12024AC7-70FA-0673-9CC7-C069483741D0}"/>
            </a:ext>
          </a:extLst>
        </xdr:cNvPr>
        <xdr:cNvGrpSpPr/>
      </xdr:nvGrpSpPr>
      <xdr:grpSpPr>
        <a:xfrm>
          <a:off x="3197809" y="59359"/>
          <a:ext cx="2080260" cy="606933"/>
          <a:chOff x="2400300" y="45720"/>
          <a:chExt cx="2080260" cy="606933"/>
        </a:xfrm>
        <a:effectLst>
          <a:outerShdw blurRad="76200" dir="13500000" sy="23000" kx="1200000" algn="br" rotWithShape="0">
            <a:prstClr val="black">
              <a:alpha val="20000"/>
            </a:prstClr>
          </a:outerShdw>
        </a:effectLst>
      </xdr:grpSpPr>
      <xdr:sp macro="" textlink="">
        <xdr:nvSpPr>
          <xdr:cNvPr id="4" name="Rectangle: Rounded Corners 3">
            <a:extLst>
              <a:ext uri="{FF2B5EF4-FFF2-40B4-BE49-F238E27FC236}">
                <a16:creationId xmlns:a16="http://schemas.microsoft.com/office/drawing/2014/main" id="{21F32721-481F-4F42-814C-647FBEB48DCA}"/>
              </a:ext>
            </a:extLst>
          </xdr:cNvPr>
          <xdr:cNvSpPr/>
        </xdr:nvSpPr>
        <xdr:spPr>
          <a:xfrm>
            <a:off x="2400300" y="45720"/>
            <a:ext cx="2080260" cy="6069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Agency FB" panose="020B0503020202020204" pitchFamily="34" charset="0"/>
              </a:rPr>
              <a:t>Number</a:t>
            </a:r>
            <a:r>
              <a:rPr lang="en-US" sz="1400" baseline="0">
                <a:latin typeface="Agency FB" panose="020B0503020202020204" pitchFamily="34" charset="0"/>
              </a:rPr>
              <a:t> of Coustmers</a:t>
            </a:r>
            <a:endParaRPr lang="en-US" sz="1400">
              <a:latin typeface="Agency FB" panose="020B0503020202020204" pitchFamily="34" charset="0"/>
            </a:endParaRPr>
          </a:p>
        </xdr:txBody>
      </xdr:sp>
      <xdr:sp macro="" textlink="Sheet2!A96">
        <xdr:nvSpPr>
          <xdr:cNvPr id="9" name="TextBox 8">
            <a:extLst>
              <a:ext uri="{FF2B5EF4-FFF2-40B4-BE49-F238E27FC236}">
                <a16:creationId xmlns:a16="http://schemas.microsoft.com/office/drawing/2014/main" id="{E29EE869-4775-36D4-E862-466B0FF0EFFD}"/>
              </a:ext>
            </a:extLst>
          </xdr:cNvPr>
          <xdr:cNvSpPr txBox="1"/>
        </xdr:nvSpPr>
        <xdr:spPr>
          <a:xfrm>
            <a:off x="2987040" y="318135"/>
            <a:ext cx="899160" cy="331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C201DFF7-2C7B-4016-85B4-2FA2B0AF83D8}" type="TxLink">
              <a:rPr lang="en-US" sz="1400" b="0" i="0" u="none" strike="noStrike">
                <a:solidFill>
                  <a:srgbClr val="000000"/>
                </a:solidFill>
                <a:latin typeface="Agency FB" panose="020B0503020202020204" pitchFamily="34" charset="0"/>
              </a:rPr>
              <a:t>200</a:t>
            </a:fld>
            <a:endParaRPr lang="en-US" sz="1400">
              <a:latin typeface="Agency FB" panose="020B0503020202020204" pitchFamily="34" charset="0"/>
            </a:endParaRPr>
          </a:p>
        </xdr:txBody>
      </xdr:sp>
      <xdr:pic>
        <xdr:nvPicPr>
          <xdr:cNvPr id="19" name="Picture 18">
            <a:extLst>
              <a:ext uri="{FF2B5EF4-FFF2-40B4-BE49-F238E27FC236}">
                <a16:creationId xmlns:a16="http://schemas.microsoft.com/office/drawing/2014/main" id="{B7ABA8F9-0D5F-8E5C-2E32-8FA6DF4B0A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30980" y="114300"/>
            <a:ext cx="419100" cy="415290"/>
          </a:xfrm>
          <a:prstGeom prst="rect">
            <a:avLst/>
          </a:prstGeom>
        </xdr:spPr>
      </xdr:pic>
    </xdr:grpSp>
    <xdr:clientData/>
  </xdr:twoCellAnchor>
  <xdr:twoCellAnchor>
    <xdr:from>
      <xdr:col>25</xdr:col>
      <xdr:colOff>95250</xdr:colOff>
      <xdr:row>0</xdr:row>
      <xdr:rowOff>55549</xdr:rowOff>
    </xdr:from>
    <xdr:to>
      <xdr:col>28</xdr:col>
      <xdr:colOff>346710</xdr:colOff>
      <xdr:row>3</xdr:row>
      <xdr:rowOff>119557</xdr:rowOff>
    </xdr:to>
    <xdr:grpSp>
      <xdr:nvGrpSpPr>
        <xdr:cNvPr id="38" name="Group 37">
          <a:extLst>
            <a:ext uri="{FF2B5EF4-FFF2-40B4-BE49-F238E27FC236}">
              <a16:creationId xmlns:a16="http://schemas.microsoft.com/office/drawing/2014/main" id="{A12AA1BF-F77C-9AFC-220E-AAA9A98BE1C0}"/>
            </a:ext>
          </a:extLst>
        </xdr:cNvPr>
        <xdr:cNvGrpSpPr/>
      </xdr:nvGrpSpPr>
      <xdr:grpSpPr>
        <a:xfrm>
          <a:off x="15335250" y="55549"/>
          <a:ext cx="2080260" cy="606933"/>
          <a:chOff x="12001500" y="60960"/>
          <a:chExt cx="2080260" cy="606933"/>
        </a:xfrm>
        <a:effectLst>
          <a:outerShdw blurRad="76200" dir="13500000" sy="23000" kx="1200000" algn="br" rotWithShape="0">
            <a:prstClr val="black">
              <a:alpha val="20000"/>
            </a:prstClr>
          </a:outerShdw>
        </a:effectLst>
      </xdr:grpSpPr>
      <xdr:sp macro="" textlink="">
        <xdr:nvSpPr>
          <xdr:cNvPr id="13" name="Rectangle: Rounded Corners 12">
            <a:extLst>
              <a:ext uri="{FF2B5EF4-FFF2-40B4-BE49-F238E27FC236}">
                <a16:creationId xmlns:a16="http://schemas.microsoft.com/office/drawing/2014/main" id="{D135F37B-61C3-4A12-B25D-A5A3D3FC1255}"/>
              </a:ext>
            </a:extLst>
          </xdr:cNvPr>
          <xdr:cNvSpPr/>
        </xdr:nvSpPr>
        <xdr:spPr>
          <a:xfrm>
            <a:off x="12001500" y="60960"/>
            <a:ext cx="2080260" cy="6069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Agency FB" panose="020B0503020202020204" pitchFamily="34" charset="0"/>
              </a:rPr>
              <a:t>Number of sellers</a:t>
            </a:r>
          </a:p>
        </xdr:txBody>
      </xdr:sp>
      <xdr:sp macro="" textlink="Sheet2!F95">
        <xdr:nvSpPr>
          <xdr:cNvPr id="17" name="TextBox 16">
            <a:extLst>
              <a:ext uri="{FF2B5EF4-FFF2-40B4-BE49-F238E27FC236}">
                <a16:creationId xmlns:a16="http://schemas.microsoft.com/office/drawing/2014/main" id="{417C30CD-76FD-4C7D-9B89-30BA7F487786}"/>
              </a:ext>
            </a:extLst>
          </xdr:cNvPr>
          <xdr:cNvSpPr txBox="1"/>
        </xdr:nvSpPr>
        <xdr:spPr>
          <a:xfrm>
            <a:off x="12588240" y="325755"/>
            <a:ext cx="899160" cy="331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C1E240-943F-4C9B-B0ED-97EFAC5BA509}" type="TxLink">
              <a:rPr lang="en-US" sz="1400" b="0" i="0" u="none" strike="noStrike">
                <a:solidFill>
                  <a:srgbClr val="000000"/>
                </a:solidFill>
                <a:latin typeface="Agency FB" panose="020B0503020202020204" pitchFamily="34" charset="0"/>
              </a:rPr>
              <a:t>20</a:t>
            </a:fld>
            <a:endParaRPr lang="en-US" sz="1800" b="0" i="0" u="none" strike="noStrike">
              <a:solidFill>
                <a:srgbClr val="000000"/>
              </a:solidFill>
              <a:latin typeface="Agency FB" panose="020B0503020202020204" pitchFamily="34" charset="0"/>
            </a:endParaRPr>
          </a:p>
        </xdr:txBody>
      </xdr:sp>
      <xdr:pic>
        <xdr:nvPicPr>
          <xdr:cNvPr id="21" name="Picture 20">
            <a:extLst>
              <a:ext uri="{FF2B5EF4-FFF2-40B4-BE49-F238E27FC236}">
                <a16:creationId xmlns:a16="http://schemas.microsoft.com/office/drawing/2014/main" id="{A45E918F-6FE8-1952-2365-C8D3328E43B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586460" y="188595"/>
            <a:ext cx="420624" cy="416814"/>
          </a:xfrm>
          <a:prstGeom prst="rect">
            <a:avLst/>
          </a:prstGeom>
        </xdr:spPr>
      </xdr:pic>
    </xdr:grpSp>
    <xdr:clientData/>
  </xdr:twoCellAnchor>
  <xdr:twoCellAnchor>
    <xdr:from>
      <xdr:col>10</xdr:col>
      <xdr:colOff>133883</xdr:colOff>
      <xdr:row>0</xdr:row>
      <xdr:rowOff>63017</xdr:rowOff>
    </xdr:from>
    <xdr:to>
      <xdr:col>13</xdr:col>
      <xdr:colOff>394487</xdr:colOff>
      <xdr:row>3</xdr:row>
      <xdr:rowOff>127025</xdr:rowOff>
    </xdr:to>
    <xdr:grpSp>
      <xdr:nvGrpSpPr>
        <xdr:cNvPr id="41" name="Group 40">
          <a:extLst>
            <a:ext uri="{FF2B5EF4-FFF2-40B4-BE49-F238E27FC236}">
              <a16:creationId xmlns:a16="http://schemas.microsoft.com/office/drawing/2014/main" id="{52954DE0-E776-2FEC-F939-16B7431CEFAF}"/>
            </a:ext>
          </a:extLst>
        </xdr:cNvPr>
        <xdr:cNvGrpSpPr/>
      </xdr:nvGrpSpPr>
      <xdr:grpSpPr>
        <a:xfrm>
          <a:off x="6229883" y="63017"/>
          <a:ext cx="2089404" cy="606933"/>
          <a:chOff x="4800600" y="45720"/>
          <a:chExt cx="2089404" cy="606933"/>
        </a:xfrm>
        <a:effectLst>
          <a:outerShdw blurRad="76200" dist="12700" dir="2700000" sy="-23000" kx="-800400" algn="bl" rotWithShape="0">
            <a:prstClr val="black">
              <a:alpha val="20000"/>
            </a:prstClr>
          </a:outerShdw>
        </a:effectLst>
      </xdr:grpSpPr>
      <xdr:sp macro="" textlink="">
        <xdr:nvSpPr>
          <xdr:cNvPr id="10" name="Rectangle: Rounded Corners 9">
            <a:extLst>
              <a:ext uri="{FF2B5EF4-FFF2-40B4-BE49-F238E27FC236}">
                <a16:creationId xmlns:a16="http://schemas.microsoft.com/office/drawing/2014/main" id="{576EB459-BC5E-457D-8B46-7E8B9DEAB776}"/>
              </a:ext>
            </a:extLst>
          </xdr:cNvPr>
          <xdr:cNvSpPr/>
        </xdr:nvSpPr>
        <xdr:spPr>
          <a:xfrm>
            <a:off x="4800600" y="45720"/>
            <a:ext cx="2080260" cy="6069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Agency FB" panose="020B0503020202020204" pitchFamily="34" charset="0"/>
              </a:rPr>
              <a:t>Number of companies</a:t>
            </a:r>
          </a:p>
        </xdr:txBody>
      </xdr:sp>
      <xdr:sp macro="" textlink="Sheet2!C94">
        <xdr:nvSpPr>
          <xdr:cNvPr id="14" name="TextBox 13">
            <a:extLst>
              <a:ext uri="{FF2B5EF4-FFF2-40B4-BE49-F238E27FC236}">
                <a16:creationId xmlns:a16="http://schemas.microsoft.com/office/drawing/2014/main" id="{9A22997E-8B8A-432C-8CB9-A05A5A13AC3B}"/>
              </a:ext>
            </a:extLst>
          </xdr:cNvPr>
          <xdr:cNvSpPr txBox="1"/>
        </xdr:nvSpPr>
        <xdr:spPr>
          <a:xfrm>
            <a:off x="5398008" y="318135"/>
            <a:ext cx="899160" cy="331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AAA5DBFB-3AF1-4A26-A259-6D109DEAB5A0}" type="TxLink">
              <a:rPr lang="en-US" sz="1600" b="0" i="0" u="none" strike="noStrike">
                <a:solidFill>
                  <a:srgbClr val="000000"/>
                </a:solidFill>
                <a:latin typeface="Agency FB" panose="020B0503020202020204" pitchFamily="34" charset="0"/>
              </a:rPr>
              <a:t>56</a:t>
            </a:fld>
            <a:endParaRPr lang="en-US" sz="2000">
              <a:latin typeface="Agency FB" panose="020B0503020202020204" pitchFamily="34" charset="0"/>
            </a:endParaRPr>
          </a:p>
        </xdr:txBody>
      </xdr:sp>
      <xdr:pic>
        <xdr:nvPicPr>
          <xdr:cNvPr id="23" name="Picture 22">
            <a:extLst>
              <a:ext uri="{FF2B5EF4-FFF2-40B4-BE49-F238E27FC236}">
                <a16:creationId xmlns:a16="http://schemas.microsoft.com/office/drawing/2014/main" id="{BD550B7C-3F8F-A019-E4F8-CCE72127EB0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469380" y="152400"/>
            <a:ext cx="420624" cy="414909"/>
          </a:xfrm>
          <a:prstGeom prst="rect">
            <a:avLst/>
          </a:prstGeom>
        </xdr:spPr>
      </xdr:pic>
    </xdr:grpSp>
    <xdr:clientData/>
  </xdr:twoCellAnchor>
  <xdr:twoCellAnchor>
    <xdr:from>
      <xdr:col>15</xdr:col>
      <xdr:colOff>127101</xdr:colOff>
      <xdr:row>0</xdr:row>
      <xdr:rowOff>57150</xdr:rowOff>
    </xdr:from>
    <xdr:to>
      <xdr:col>18</xdr:col>
      <xdr:colOff>378561</xdr:colOff>
      <xdr:row>3</xdr:row>
      <xdr:rowOff>121158</xdr:rowOff>
    </xdr:to>
    <xdr:grpSp>
      <xdr:nvGrpSpPr>
        <xdr:cNvPr id="40" name="Group 39">
          <a:extLst>
            <a:ext uri="{FF2B5EF4-FFF2-40B4-BE49-F238E27FC236}">
              <a16:creationId xmlns:a16="http://schemas.microsoft.com/office/drawing/2014/main" id="{B3ECB52A-F593-9EC1-BE49-46AA219D662F}"/>
            </a:ext>
          </a:extLst>
        </xdr:cNvPr>
        <xdr:cNvGrpSpPr/>
      </xdr:nvGrpSpPr>
      <xdr:grpSpPr>
        <a:xfrm>
          <a:off x="9271101" y="57150"/>
          <a:ext cx="2080260" cy="606933"/>
          <a:chOff x="7200900" y="45720"/>
          <a:chExt cx="2080260" cy="606933"/>
        </a:xfrm>
        <a:effectLst>
          <a:outerShdw blurRad="76200" dir="18900000" sy="23000" kx="-1200000" algn="bl" rotWithShape="0">
            <a:prstClr val="black">
              <a:alpha val="20000"/>
            </a:prstClr>
          </a:outerShdw>
        </a:effectLst>
      </xdr:grpSpPr>
      <xdr:sp macro="" textlink="">
        <xdr:nvSpPr>
          <xdr:cNvPr id="11" name="Rectangle: Rounded Corners 10">
            <a:extLst>
              <a:ext uri="{FF2B5EF4-FFF2-40B4-BE49-F238E27FC236}">
                <a16:creationId xmlns:a16="http://schemas.microsoft.com/office/drawing/2014/main" id="{3E65C91A-C8B7-4EDE-995E-DE55B3A264F7}"/>
              </a:ext>
            </a:extLst>
          </xdr:cNvPr>
          <xdr:cNvSpPr/>
        </xdr:nvSpPr>
        <xdr:spPr>
          <a:xfrm>
            <a:off x="7200900" y="45720"/>
            <a:ext cx="2080260" cy="6069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Agency FB" panose="020B0503020202020204" pitchFamily="34" charset="0"/>
              </a:rPr>
              <a:t>Number of models</a:t>
            </a:r>
          </a:p>
        </xdr:txBody>
      </xdr:sp>
      <xdr:sp macro="" textlink="Sheet2!D95">
        <xdr:nvSpPr>
          <xdr:cNvPr id="15" name="TextBox 14">
            <a:extLst>
              <a:ext uri="{FF2B5EF4-FFF2-40B4-BE49-F238E27FC236}">
                <a16:creationId xmlns:a16="http://schemas.microsoft.com/office/drawing/2014/main" id="{7067FC1A-1FE1-4B69-80EA-05B098CB97A1}"/>
              </a:ext>
            </a:extLst>
          </xdr:cNvPr>
          <xdr:cNvSpPr txBox="1"/>
        </xdr:nvSpPr>
        <xdr:spPr>
          <a:xfrm>
            <a:off x="7833360" y="310515"/>
            <a:ext cx="899160" cy="331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BF7D0E8A-7BE0-4786-A149-93DFA4D3755B}" type="TxLink">
              <a:rPr lang="en-US" sz="1400" b="0" i="0" u="none" strike="noStrike">
                <a:solidFill>
                  <a:srgbClr val="000000"/>
                </a:solidFill>
                <a:latin typeface="Agency FB" panose="020B0503020202020204" pitchFamily="34" charset="0"/>
              </a:rPr>
              <a:t>202</a:t>
            </a:fld>
            <a:endParaRPr lang="en-US" sz="2800">
              <a:latin typeface="Agency FB" panose="020B0503020202020204" pitchFamily="34" charset="0"/>
            </a:endParaRPr>
          </a:p>
        </xdr:txBody>
      </xdr:sp>
      <xdr:pic>
        <xdr:nvPicPr>
          <xdr:cNvPr id="25" name="Picture 24">
            <a:extLst>
              <a:ext uri="{FF2B5EF4-FFF2-40B4-BE49-F238E27FC236}">
                <a16:creationId xmlns:a16="http://schemas.microsoft.com/office/drawing/2014/main" id="{54631BB7-2F8B-A928-0C05-B0532638046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816340" y="196215"/>
            <a:ext cx="420624" cy="416814"/>
          </a:xfrm>
          <a:prstGeom prst="rect">
            <a:avLst/>
          </a:prstGeom>
        </xdr:spPr>
      </xdr:pic>
    </xdr:grpSp>
    <xdr:clientData/>
  </xdr:twoCellAnchor>
  <xdr:twoCellAnchor>
    <xdr:from>
      <xdr:col>20</xdr:col>
      <xdr:colOff>111175</xdr:colOff>
      <xdr:row>0</xdr:row>
      <xdr:rowOff>70333</xdr:rowOff>
    </xdr:from>
    <xdr:to>
      <xdr:col>23</xdr:col>
      <xdr:colOff>362635</xdr:colOff>
      <xdr:row>3</xdr:row>
      <xdr:rowOff>134341</xdr:rowOff>
    </xdr:to>
    <xdr:grpSp>
      <xdr:nvGrpSpPr>
        <xdr:cNvPr id="39" name="Group 38">
          <a:extLst>
            <a:ext uri="{FF2B5EF4-FFF2-40B4-BE49-F238E27FC236}">
              <a16:creationId xmlns:a16="http://schemas.microsoft.com/office/drawing/2014/main" id="{7CE56468-83E4-3DCC-4D6D-203DD4279770}"/>
            </a:ext>
          </a:extLst>
        </xdr:cNvPr>
        <xdr:cNvGrpSpPr/>
      </xdr:nvGrpSpPr>
      <xdr:grpSpPr>
        <a:xfrm>
          <a:off x="12303175" y="70333"/>
          <a:ext cx="2080260" cy="606933"/>
          <a:chOff x="9601200" y="45720"/>
          <a:chExt cx="2080260" cy="606933"/>
        </a:xfrm>
        <a:effectLst>
          <a:outerShdw blurRad="76200" dist="12700" dir="8100000" sy="-23000" kx="800400" algn="br" rotWithShape="0">
            <a:prstClr val="black">
              <a:alpha val="20000"/>
            </a:prstClr>
          </a:outerShdw>
        </a:effectLst>
      </xdr:grpSpPr>
      <xdr:sp macro="" textlink="">
        <xdr:nvSpPr>
          <xdr:cNvPr id="12" name="Rectangle: Rounded Corners 11">
            <a:extLst>
              <a:ext uri="{FF2B5EF4-FFF2-40B4-BE49-F238E27FC236}">
                <a16:creationId xmlns:a16="http://schemas.microsoft.com/office/drawing/2014/main" id="{11569746-01FA-46B0-A96F-D5334D012428}"/>
              </a:ext>
            </a:extLst>
          </xdr:cNvPr>
          <xdr:cNvSpPr/>
        </xdr:nvSpPr>
        <xdr:spPr>
          <a:xfrm>
            <a:off x="9601200" y="45720"/>
            <a:ext cx="2080260" cy="6069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Agency FB" panose="020B0503020202020204" pitchFamily="34" charset="0"/>
              </a:rPr>
              <a:t>Number of cars</a:t>
            </a:r>
          </a:p>
        </xdr:txBody>
      </xdr:sp>
      <xdr:sp macro="" textlink="Sheet2!E96">
        <xdr:nvSpPr>
          <xdr:cNvPr id="16" name="TextBox 15">
            <a:extLst>
              <a:ext uri="{FF2B5EF4-FFF2-40B4-BE49-F238E27FC236}">
                <a16:creationId xmlns:a16="http://schemas.microsoft.com/office/drawing/2014/main" id="{D615FA90-F488-4E82-9887-60197D289187}"/>
              </a:ext>
            </a:extLst>
          </xdr:cNvPr>
          <xdr:cNvSpPr txBox="1"/>
        </xdr:nvSpPr>
        <xdr:spPr>
          <a:xfrm>
            <a:off x="10195560" y="295275"/>
            <a:ext cx="899160" cy="331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289700-68C6-45F2-87D6-BE31BE1E4A9E}" type="TxLink">
              <a:rPr lang="en-US" sz="1400" b="0" i="0" u="none" strike="noStrike">
                <a:solidFill>
                  <a:srgbClr val="000000"/>
                </a:solidFill>
                <a:latin typeface="Agency FB" panose="020B0503020202020204" pitchFamily="34" charset="0"/>
              </a:rPr>
              <a:t>500</a:t>
            </a:fld>
            <a:endParaRPr lang="en-US" sz="1400" b="0" i="0" u="none" strike="noStrike">
              <a:solidFill>
                <a:srgbClr val="000000"/>
              </a:solidFill>
              <a:latin typeface="Agency FB" panose="020B0503020202020204" pitchFamily="34" charset="0"/>
            </a:endParaRPr>
          </a:p>
        </xdr:txBody>
      </xdr:sp>
      <xdr:pic>
        <xdr:nvPicPr>
          <xdr:cNvPr id="27" name="Picture 26">
            <a:extLst>
              <a:ext uri="{FF2B5EF4-FFF2-40B4-BE49-F238E27FC236}">
                <a16:creationId xmlns:a16="http://schemas.microsoft.com/office/drawing/2014/main" id="{A26C92D8-E476-C0D7-5D37-003C5BB9C9B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170920" y="167640"/>
            <a:ext cx="420624" cy="414909"/>
          </a:xfrm>
          <a:prstGeom prst="rect">
            <a:avLst/>
          </a:prstGeom>
        </xdr:spPr>
      </xdr:pic>
    </xdr:grpSp>
    <xdr:clientData/>
  </xdr:twoCellAnchor>
  <xdr:twoCellAnchor editAs="oneCell">
    <xdr:from>
      <xdr:col>0</xdr:col>
      <xdr:colOff>60959</xdr:colOff>
      <xdr:row>4</xdr:row>
      <xdr:rowOff>38100</xdr:rowOff>
    </xdr:from>
    <xdr:to>
      <xdr:col>3</xdr:col>
      <xdr:colOff>247650</xdr:colOff>
      <xdr:row>8</xdr:row>
      <xdr:rowOff>9526</xdr:rowOff>
    </xdr:to>
    <mc:AlternateContent xmlns:mc="http://schemas.openxmlformats.org/markup-compatibility/2006">
      <mc:Choice xmlns:a14="http://schemas.microsoft.com/office/drawing/2010/main" Requires="a14">
        <xdr:graphicFrame macro="">
          <xdr:nvGraphicFramePr>
            <xdr:cNvPr id="28" name="selling_date (Year) 1">
              <a:extLst>
                <a:ext uri="{FF2B5EF4-FFF2-40B4-BE49-F238E27FC236}">
                  <a16:creationId xmlns:a16="http://schemas.microsoft.com/office/drawing/2014/main" id="{9B581EEA-E2CA-45D4-8227-C793DC0C2587}"/>
                </a:ext>
              </a:extLst>
            </xdr:cNvPr>
            <xdr:cNvGraphicFramePr/>
          </xdr:nvGraphicFramePr>
          <xdr:xfrm>
            <a:off x="0" y="0"/>
            <a:ext cx="0" cy="0"/>
          </xdr:xfrm>
          <a:graphic>
            <a:graphicData uri="http://schemas.microsoft.com/office/drawing/2010/slicer">
              <sle:slicer xmlns:sle="http://schemas.microsoft.com/office/drawing/2010/slicer" name="selling_date (Year) 1"/>
            </a:graphicData>
          </a:graphic>
        </xdr:graphicFrame>
      </mc:Choice>
      <mc:Fallback>
        <xdr:sp macro="" textlink="">
          <xdr:nvSpPr>
            <xdr:cNvPr id="0" name=""/>
            <xdr:cNvSpPr>
              <a:spLocks noTextEdit="1"/>
            </xdr:cNvSpPr>
          </xdr:nvSpPr>
          <xdr:spPr>
            <a:xfrm>
              <a:off x="60959" y="762000"/>
              <a:ext cx="2015491" cy="695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70485</xdr:colOff>
      <xdr:row>8</xdr:row>
      <xdr:rowOff>47625</xdr:rowOff>
    </xdr:from>
    <xdr:to>
      <xdr:col>3</xdr:col>
      <xdr:colOff>260985</xdr:colOff>
      <xdr:row>16</xdr:row>
      <xdr:rowOff>100965</xdr:rowOff>
    </xdr:to>
    <mc:AlternateContent xmlns:mc="http://schemas.openxmlformats.org/markup-compatibility/2006">
      <mc:Choice xmlns:a14="http://schemas.microsoft.com/office/drawing/2010/main" Requires="a14">
        <xdr:graphicFrame macro="">
          <xdr:nvGraphicFramePr>
            <xdr:cNvPr id="29" name="car_make 1">
              <a:extLst>
                <a:ext uri="{FF2B5EF4-FFF2-40B4-BE49-F238E27FC236}">
                  <a16:creationId xmlns:a16="http://schemas.microsoft.com/office/drawing/2014/main" id="{29B3121A-EC3A-4C93-B001-1BC2E8AAF482}"/>
                </a:ext>
              </a:extLst>
            </xdr:cNvPr>
            <xdr:cNvGraphicFramePr/>
          </xdr:nvGraphicFramePr>
          <xdr:xfrm>
            <a:off x="0" y="0"/>
            <a:ext cx="0" cy="0"/>
          </xdr:xfrm>
          <a:graphic>
            <a:graphicData uri="http://schemas.microsoft.com/office/drawing/2010/slicer">
              <sle:slicer xmlns:sle="http://schemas.microsoft.com/office/drawing/2010/slicer" name="car_make 1"/>
            </a:graphicData>
          </a:graphic>
        </xdr:graphicFrame>
      </mc:Choice>
      <mc:Fallback>
        <xdr:sp macro="" textlink="">
          <xdr:nvSpPr>
            <xdr:cNvPr id="0" name=""/>
            <xdr:cNvSpPr>
              <a:spLocks noTextEdit="1"/>
            </xdr:cNvSpPr>
          </xdr:nvSpPr>
          <xdr:spPr>
            <a:xfrm>
              <a:off x="70485" y="1495425"/>
              <a:ext cx="2019300" cy="1501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381000</xdr:colOff>
      <xdr:row>4</xdr:row>
      <xdr:rowOff>0</xdr:rowOff>
    </xdr:from>
    <xdr:to>
      <xdr:col>10</xdr:col>
      <xdr:colOff>0</xdr:colOff>
      <xdr:row>16</xdr:row>
      <xdr:rowOff>0</xdr:rowOff>
    </xdr:to>
    <xdr:sp macro="" textlink="">
      <xdr:nvSpPr>
        <xdr:cNvPr id="31" name="Rectangle: Rounded Corners 30">
          <a:extLst>
            <a:ext uri="{FF2B5EF4-FFF2-40B4-BE49-F238E27FC236}">
              <a16:creationId xmlns:a16="http://schemas.microsoft.com/office/drawing/2014/main" id="{A93FCDC5-D4A6-245F-3B9A-9E3FD65ABB5A}"/>
            </a:ext>
          </a:extLst>
        </xdr:cNvPr>
        <xdr:cNvSpPr/>
      </xdr:nvSpPr>
      <xdr:spPr>
        <a:xfrm>
          <a:off x="2209800" y="731520"/>
          <a:ext cx="3886200" cy="2194560"/>
        </a:xfrm>
        <a:prstGeom prst="roundRect">
          <a:avLst>
            <a:gd name="adj" fmla="val 30653"/>
          </a:avLst>
        </a:prstGeom>
        <a:solidFill>
          <a:schemeClr val="accent1">
            <a:lumMod val="40000"/>
            <a:lumOff val="6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504825</xdr:colOff>
      <xdr:row>4</xdr:row>
      <xdr:rowOff>9525</xdr:rowOff>
    </xdr:from>
    <xdr:to>
      <xdr:col>9</xdr:col>
      <xdr:colOff>504825</xdr:colOff>
      <xdr:row>15</xdr:row>
      <xdr:rowOff>85725</xdr:rowOff>
    </xdr:to>
    <xdr:graphicFrame macro="">
      <xdr:nvGraphicFramePr>
        <xdr:cNvPr id="30" name="Chart 29">
          <a:extLst>
            <a:ext uri="{FF2B5EF4-FFF2-40B4-BE49-F238E27FC236}">
              <a16:creationId xmlns:a16="http://schemas.microsoft.com/office/drawing/2014/main" id="{72418E3D-6416-488D-A3C6-8BB5668EF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109728</xdr:colOff>
      <xdr:row>4</xdr:row>
      <xdr:rowOff>38100</xdr:rowOff>
    </xdr:from>
    <xdr:to>
      <xdr:col>16</xdr:col>
      <xdr:colOff>338328</xdr:colOff>
      <xdr:row>16</xdr:row>
      <xdr:rowOff>38100</xdr:rowOff>
    </xdr:to>
    <xdr:sp macro="" textlink="">
      <xdr:nvSpPr>
        <xdr:cNvPr id="34" name="Rectangle: Rounded Corners 33">
          <a:extLst>
            <a:ext uri="{FF2B5EF4-FFF2-40B4-BE49-F238E27FC236}">
              <a16:creationId xmlns:a16="http://schemas.microsoft.com/office/drawing/2014/main" id="{D27A1A19-8864-4EB2-BDDA-19D5D94FA589}"/>
            </a:ext>
          </a:extLst>
        </xdr:cNvPr>
        <xdr:cNvSpPr/>
      </xdr:nvSpPr>
      <xdr:spPr>
        <a:xfrm>
          <a:off x="6205728" y="769620"/>
          <a:ext cx="3886200" cy="2194560"/>
        </a:xfrm>
        <a:prstGeom prst="roundRect">
          <a:avLst>
            <a:gd name="adj" fmla="val 25792"/>
          </a:avLst>
        </a:prstGeom>
        <a:solidFill>
          <a:schemeClr val="accent1">
            <a:lumMod val="40000"/>
            <a:lumOff val="6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483108</xdr:colOff>
      <xdr:row>4</xdr:row>
      <xdr:rowOff>30480</xdr:rowOff>
    </xdr:from>
    <xdr:to>
      <xdr:col>23</xdr:col>
      <xdr:colOff>102108</xdr:colOff>
      <xdr:row>16</xdr:row>
      <xdr:rowOff>30480</xdr:rowOff>
    </xdr:to>
    <xdr:sp macro="" textlink="">
      <xdr:nvSpPr>
        <xdr:cNvPr id="35" name="Rectangle: Rounded Corners 34">
          <a:extLst>
            <a:ext uri="{FF2B5EF4-FFF2-40B4-BE49-F238E27FC236}">
              <a16:creationId xmlns:a16="http://schemas.microsoft.com/office/drawing/2014/main" id="{71D715D4-12B8-43E4-A2B9-63577704769F}"/>
            </a:ext>
          </a:extLst>
        </xdr:cNvPr>
        <xdr:cNvSpPr/>
      </xdr:nvSpPr>
      <xdr:spPr>
        <a:xfrm>
          <a:off x="10236708" y="762000"/>
          <a:ext cx="3886200" cy="2194560"/>
        </a:xfrm>
        <a:prstGeom prst="roundRect">
          <a:avLst>
            <a:gd name="adj" fmla="val 25792"/>
          </a:avLst>
        </a:prstGeom>
        <a:solidFill>
          <a:schemeClr val="accent1">
            <a:lumMod val="40000"/>
            <a:lumOff val="60000"/>
          </a:schemeClr>
        </a:solidFill>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114301</xdr:colOff>
      <xdr:row>4</xdr:row>
      <xdr:rowOff>28576</xdr:rowOff>
    </xdr:from>
    <xdr:to>
      <xdr:col>16</xdr:col>
      <xdr:colOff>257175</xdr:colOff>
      <xdr:row>15</xdr:row>
      <xdr:rowOff>142875</xdr:rowOff>
    </xdr:to>
    <xdr:graphicFrame macro="">
      <xdr:nvGraphicFramePr>
        <xdr:cNvPr id="36" name="Chart 35">
          <a:extLst>
            <a:ext uri="{FF2B5EF4-FFF2-40B4-BE49-F238E27FC236}">
              <a16:creationId xmlns:a16="http://schemas.microsoft.com/office/drawing/2014/main" id="{C4EB530C-2F63-4187-B5A6-F9837ACB2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552451</xdr:colOff>
      <xdr:row>4</xdr:row>
      <xdr:rowOff>76200</xdr:rowOff>
    </xdr:from>
    <xdr:to>
      <xdr:col>23</xdr:col>
      <xdr:colOff>47625</xdr:colOff>
      <xdr:row>15</xdr:row>
      <xdr:rowOff>161925</xdr:rowOff>
    </xdr:to>
    <xdr:graphicFrame macro="">
      <xdr:nvGraphicFramePr>
        <xdr:cNvPr id="37" name="Chart 36">
          <a:extLst>
            <a:ext uri="{FF2B5EF4-FFF2-40B4-BE49-F238E27FC236}">
              <a16:creationId xmlns:a16="http://schemas.microsoft.com/office/drawing/2014/main" id="{E8E81377-3A00-4B94-AFC3-33F152071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159258</xdr:colOff>
      <xdr:row>4</xdr:row>
      <xdr:rowOff>76200</xdr:rowOff>
    </xdr:from>
    <xdr:to>
      <xdr:col>29</xdr:col>
      <xdr:colOff>85725</xdr:colOff>
      <xdr:row>16</xdr:row>
      <xdr:rowOff>76200</xdr:rowOff>
    </xdr:to>
    <xdr:sp macro="" textlink="">
      <xdr:nvSpPr>
        <xdr:cNvPr id="43" name="Rectangle: Rounded Corners 42">
          <a:extLst>
            <a:ext uri="{FF2B5EF4-FFF2-40B4-BE49-F238E27FC236}">
              <a16:creationId xmlns:a16="http://schemas.microsoft.com/office/drawing/2014/main" id="{B63180A9-B49F-43D3-A2BB-EAC078FCB735}"/>
            </a:ext>
          </a:extLst>
        </xdr:cNvPr>
        <xdr:cNvSpPr/>
      </xdr:nvSpPr>
      <xdr:spPr>
        <a:xfrm>
          <a:off x="14180058" y="800100"/>
          <a:ext cx="3584067" cy="2171700"/>
        </a:xfrm>
        <a:prstGeom prst="roundRect">
          <a:avLst>
            <a:gd name="adj" fmla="val 25792"/>
          </a:avLst>
        </a:prstGeom>
        <a:solidFill>
          <a:schemeClr val="accent1">
            <a:lumMod val="40000"/>
            <a:lumOff val="60000"/>
          </a:schemeClr>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200025</xdr:colOff>
      <xdr:row>4</xdr:row>
      <xdr:rowOff>57150</xdr:rowOff>
    </xdr:from>
    <xdr:to>
      <xdr:col>29</xdr:col>
      <xdr:colOff>180975</xdr:colOff>
      <xdr:row>16</xdr:row>
      <xdr:rowOff>28575</xdr:rowOff>
    </xdr:to>
    <xdr:graphicFrame macro="">
      <xdr:nvGraphicFramePr>
        <xdr:cNvPr id="44" name="Chart 43">
          <a:extLst>
            <a:ext uri="{FF2B5EF4-FFF2-40B4-BE49-F238E27FC236}">
              <a16:creationId xmlns:a16="http://schemas.microsoft.com/office/drawing/2014/main" id="{6B0F0D7D-429C-4218-B6F3-84AC5975D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66675</xdr:colOff>
      <xdr:row>17</xdr:row>
      <xdr:rowOff>7619</xdr:rowOff>
    </xdr:from>
    <xdr:to>
      <xdr:col>6</xdr:col>
      <xdr:colOff>485775</xdr:colOff>
      <xdr:row>33</xdr:row>
      <xdr:rowOff>180974</xdr:rowOff>
    </xdr:to>
    <xdr:sp macro="" textlink="">
      <xdr:nvSpPr>
        <xdr:cNvPr id="45" name="Rectangle: Rounded Corners 44">
          <a:extLst>
            <a:ext uri="{FF2B5EF4-FFF2-40B4-BE49-F238E27FC236}">
              <a16:creationId xmlns:a16="http://schemas.microsoft.com/office/drawing/2014/main" id="{DAC30EAF-8328-42BF-A32A-11F6204A04B2}"/>
            </a:ext>
          </a:extLst>
        </xdr:cNvPr>
        <xdr:cNvSpPr/>
      </xdr:nvSpPr>
      <xdr:spPr>
        <a:xfrm>
          <a:off x="66675" y="3084194"/>
          <a:ext cx="4076700" cy="3068955"/>
        </a:xfrm>
        <a:prstGeom prst="roundRect">
          <a:avLst>
            <a:gd name="adj" fmla="val 30653"/>
          </a:avLst>
        </a:prstGeom>
        <a:solidFill>
          <a:schemeClr val="accent1">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228600</xdr:colOff>
      <xdr:row>17</xdr:row>
      <xdr:rowOff>45719</xdr:rowOff>
    </xdr:from>
    <xdr:to>
      <xdr:col>14</xdr:col>
      <xdr:colOff>38100</xdr:colOff>
      <xdr:row>34</xdr:row>
      <xdr:rowOff>38099</xdr:rowOff>
    </xdr:to>
    <xdr:sp macro="" textlink="">
      <xdr:nvSpPr>
        <xdr:cNvPr id="51" name="Rectangle: Rounded Corners 50">
          <a:extLst>
            <a:ext uri="{FF2B5EF4-FFF2-40B4-BE49-F238E27FC236}">
              <a16:creationId xmlns:a16="http://schemas.microsoft.com/office/drawing/2014/main" id="{2CF0605C-B93E-4891-A735-17B8EFE6A0D1}"/>
            </a:ext>
          </a:extLst>
        </xdr:cNvPr>
        <xdr:cNvSpPr/>
      </xdr:nvSpPr>
      <xdr:spPr>
        <a:xfrm>
          <a:off x="4495800" y="3122294"/>
          <a:ext cx="4076700" cy="3068955"/>
        </a:xfrm>
        <a:prstGeom prst="roundRect">
          <a:avLst>
            <a:gd name="adj" fmla="val 30653"/>
          </a:avLst>
        </a:prstGeom>
        <a:solidFill>
          <a:schemeClr val="accent1">
            <a:lumMod val="40000"/>
            <a:lumOff val="60000"/>
          </a:schemeClr>
        </a:solidFill>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323850</xdr:colOff>
      <xdr:row>17</xdr:row>
      <xdr:rowOff>36194</xdr:rowOff>
    </xdr:from>
    <xdr:to>
      <xdr:col>21</xdr:col>
      <xdr:colOff>133350</xdr:colOff>
      <xdr:row>34</xdr:row>
      <xdr:rowOff>28574</xdr:rowOff>
    </xdr:to>
    <xdr:sp macro="" textlink="">
      <xdr:nvSpPr>
        <xdr:cNvPr id="52" name="Rectangle: Rounded Corners 51">
          <a:extLst>
            <a:ext uri="{FF2B5EF4-FFF2-40B4-BE49-F238E27FC236}">
              <a16:creationId xmlns:a16="http://schemas.microsoft.com/office/drawing/2014/main" id="{38538485-CEAB-4D5F-9F6D-ADC8FC0B12A4}"/>
            </a:ext>
          </a:extLst>
        </xdr:cNvPr>
        <xdr:cNvSpPr/>
      </xdr:nvSpPr>
      <xdr:spPr>
        <a:xfrm>
          <a:off x="8858250" y="3112769"/>
          <a:ext cx="4076700" cy="3068955"/>
        </a:xfrm>
        <a:prstGeom prst="roundRect">
          <a:avLst>
            <a:gd name="adj" fmla="val 30653"/>
          </a:avLst>
        </a:prstGeom>
        <a:solidFill>
          <a:schemeClr val="accent1">
            <a:lumMod val="40000"/>
            <a:lumOff val="60000"/>
          </a:schemeClr>
        </a:solidFill>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552450</xdr:colOff>
      <xdr:row>17</xdr:row>
      <xdr:rowOff>45719</xdr:rowOff>
    </xdr:from>
    <xdr:to>
      <xdr:col>28</xdr:col>
      <xdr:colOff>361950</xdr:colOff>
      <xdr:row>34</xdr:row>
      <xdr:rowOff>38099</xdr:rowOff>
    </xdr:to>
    <xdr:sp macro="" textlink="">
      <xdr:nvSpPr>
        <xdr:cNvPr id="53" name="Rectangle: Rounded Corners 52">
          <a:extLst>
            <a:ext uri="{FF2B5EF4-FFF2-40B4-BE49-F238E27FC236}">
              <a16:creationId xmlns:a16="http://schemas.microsoft.com/office/drawing/2014/main" id="{DE509FEC-8601-4B0E-917D-85790B595E30}"/>
            </a:ext>
          </a:extLst>
        </xdr:cNvPr>
        <xdr:cNvSpPr/>
      </xdr:nvSpPr>
      <xdr:spPr>
        <a:xfrm>
          <a:off x="13354050" y="3122294"/>
          <a:ext cx="4076700" cy="3068955"/>
        </a:xfrm>
        <a:prstGeom prst="roundRect">
          <a:avLst>
            <a:gd name="adj" fmla="val 30653"/>
          </a:avLst>
        </a:prstGeom>
        <a:solidFill>
          <a:schemeClr val="accent1">
            <a:lumMod val="40000"/>
            <a:lumOff val="60000"/>
          </a:schemeClr>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200025</xdr:colOff>
      <xdr:row>17</xdr:row>
      <xdr:rowOff>152399</xdr:rowOff>
    </xdr:from>
    <xdr:to>
      <xdr:col>6</xdr:col>
      <xdr:colOff>266700</xdr:colOff>
      <xdr:row>33</xdr:row>
      <xdr:rowOff>28575</xdr:rowOff>
    </xdr:to>
    <xdr:graphicFrame macro="">
      <xdr:nvGraphicFramePr>
        <xdr:cNvPr id="54" name="Chart 53">
          <a:extLst>
            <a:ext uri="{FF2B5EF4-FFF2-40B4-BE49-F238E27FC236}">
              <a16:creationId xmlns:a16="http://schemas.microsoft.com/office/drawing/2014/main" id="{AABB8D8B-7C1F-4AE0-9AA6-694E7F30E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257175</xdr:colOff>
      <xdr:row>17</xdr:row>
      <xdr:rowOff>85725</xdr:rowOff>
    </xdr:from>
    <xdr:to>
      <xdr:col>14</xdr:col>
      <xdr:colOff>57150</xdr:colOff>
      <xdr:row>33</xdr:row>
      <xdr:rowOff>104774</xdr:rowOff>
    </xdr:to>
    <mc:AlternateContent xmlns:mc="http://schemas.openxmlformats.org/markup-compatibility/2006">
      <mc:Choice xmlns:cx4="http://schemas.microsoft.com/office/drawing/2016/5/10/chartex" Requires="cx4">
        <xdr:graphicFrame macro="">
          <xdr:nvGraphicFramePr>
            <xdr:cNvPr id="55" name="Chart 54">
              <a:extLst>
                <a:ext uri="{FF2B5EF4-FFF2-40B4-BE49-F238E27FC236}">
                  <a16:creationId xmlns:a16="http://schemas.microsoft.com/office/drawing/2014/main" id="{9AD06FF8-9D83-4604-9660-7A25FCCB12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4524375" y="3162300"/>
              <a:ext cx="4067175" cy="29146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323850</xdr:colOff>
      <xdr:row>17</xdr:row>
      <xdr:rowOff>19051</xdr:rowOff>
    </xdr:from>
    <xdr:to>
      <xdr:col>20</xdr:col>
      <xdr:colOff>581025</xdr:colOff>
      <xdr:row>33</xdr:row>
      <xdr:rowOff>123825</xdr:rowOff>
    </xdr:to>
    <xdr:graphicFrame macro="">
      <xdr:nvGraphicFramePr>
        <xdr:cNvPr id="56" name="Chart 55">
          <a:extLst>
            <a:ext uri="{FF2B5EF4-FFF2-40B4-BE49-F238E27FC236}">
              <a16:creationId xmlns:a16="http://schemas.microsoft.com/office/drawing/2014/main" id="{4D5471D3-489B-4FA9-9707-FE9241A7C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600076</xdr:colOff>
      <xdr:row>17</xdr:row>
      <xdr:rowOff>0</xdr:rowOff>
    </xdr:from>
    <xdr:to>
      <xdr:col>28</xdr:col>
      <xdr:colOff>142876</xdr:colOff>
      <xdr:row>33</xdr:row>
      <xdr:rowOff>104774</xdr:rowOff>
    </xdr:to>
    <xdr:graphicFrame macro="">
      <xdr:nvGraphicFramePr>
        <xdr:cNvPr id="57" name="Chart 56">
          <a:extLst>
            <a:ext uri="{FF2B5EF4-FFF2-40B4-BE49-F238E27FC236}">
              <a16:creationId xmlns:a16="http://schemas.microsoft.com/office/drawing/2014/main" id="{62487C19-C017-41EC-98F3-8CF47B488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72.480835416667" backgroundQuery="1" createdVersion="8" refreshedVersion="8" minRefreshableVersion="3" recordCount="0" supportSubquery="1" supportAdvancedDrill="1" xr:uid="{6B8CA0EE-8FC3-40AD-A963-5691FE3BBDEF}">
  <cacheSource type="external" connectionId="5"/>
  <cacheFields count="2">
    <cacheField name="[cars_data].[car_color].[car_color]" caption="car_color" numFmtId="0" hierarchy="4" level="1">
      <sharedItems count="3">
        <s v="HotPink"/>
        <s v="Maroon"/>
        <s v="SkyBlue"/>
      </sharedItems>
    </cacheField>
    <cacheField name="[Measures].[Count of orders]" caption="Count of orders" numFmtId="0" hierarchy="25" level="32767"/>
  </cacheFields>
  <cacheHierarchies count="43">
    <cacheHierarchy uniqueName="[cars_data].[car_id]" caption="car_id" attribute="1" defaultMemberUniqueName="[cars_data].[car_id].[All]" allUniqueName="[cars_data].[car_id].[All]" dimensionUniqueName="[cars_data]" displayFolder="" count="0" memberValueDatatype="20" unbalanced="0"/>
    <cacheHierarchy uniqueName="[cars_data].[car_make]" caption="car_make" attribute="1" defaultMemberUniqueName="[cars_data].[car_make].[All]" allUniqueName="[cars_data].[car_make].[All]" dimensionUniqueName="[cars_data]" displayFolder="" count="0" memberValueDatatype="130" unbalanced="0"/>
    <cacheHierarchy uniqueName="[cars_data].[car_model]" caption="car_model" attribute="1" defaultMemberUniqueName="[cars_data].[car_model].[All]" allUniqueName="[cars_data].[car_model].[All]" dimensionUniqueName="[cars_data]" displayFolder="" count="0" memberValueDatatype="130" unbalanced="0"/>
    <cacheHierarchy uniqueName="[cars_data].[car_year]" caption="car_year" attribute="1" defaultMemberUniqueName="[cars_data].[car_year].[All]" allUniqueName="[cars_data].[car_year].[All]" dimensionUniqueName="[cars_data]" displayFolder="" count="0" memberValueDatatype="20" unbalanced="0"/>
    <cacheHierarchy uniqueName="[cars_data].[car_color]" caption="car_color" attribute="1" defaultMemberUniqueName="[cars_data].[car_color].[All]" allUniqueName="[cars_data].[car_color].[All]" dimensionUniqueName="[cars_data]" displayFolder="" count="2" memberValueDatatype="130" unbalanced="0">
      <fieldsUsage count="2">
        <fieldUsage x="-1"/>
        <fieldUsage x="0"/>
      </fieldsUsage>
    </cacheHierarchy>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email]" caption="customer_email" attribute="1" defaultMemberUniqueName="[customers].[customer_email].[All]" allUniqueName="[customers].[customer_email].[All]" dimensionUniqueName="[customers]" displayFolder="" count="0" memberValueDatatype="130" unbalanced="0"/>
    <cacheHierarchy uniqueName="[customers].[customer_phone]" caption="customer_phone" attribute="1" defaultMemberUniqueName="[customers].[customer_phone].[All]" allUniqueName="[customers].[customer_phone].[All]" dimensionUniqueName="[customers]" displayFolder="" count="0" memberValueDatatype="130" unbalanced="0"/>
    <cacheHierarchy uniqueName="[customers].[customer_address]" caption="customer_address" attribute="1" defaultMemberUniqueName="[customers].[customer_address].[All]" allUniqueName="[customers].[customer_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selling_date]" caption="selling_date" attribute="1" time="1" defaultMemberUniqueName="[orders].[selling_date].[All]" allUniqueName="[orders].[selling_date].[All]" dimensionUniqueName="[orders]" displayFolder="" count="0" memberValueDatatype="7" unbalanced="0"/>
    <cacheHierarchy uniqueName="[orders].[price]" caption="price" attribute="1" defaultMemberUniqueName="[orders].[price].[All]" allUniqueName="[orders].[price].[All]" dimensionUniqueName="[orders]" displayFolder="" count="0" memberValueDatatype="5" unbalanced="0"/>
    <cacheHierarchy uniqueName="[orders].[seller_id]" caption="seller_id" attribute="1" defaultMemberUniqueName="[orders].[seller_id].[All]" allUniqueName="[orders].[seller_id].[All]" dimensionUniqueName="[orders]" displayFolder="" count="0" memberValueDatatype="20" unbalanced="0"/>
    <cacheHierarchy uniqueName="[orders].[car_id]" caption="car_id" attribute="1" defaultMemberUniqueName="[orders].[car_id].[All]" allUniqueName="[orders].[ca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elling_date (Year)]" caption="selling_date (Year)" attribute="1" defaultMemberUniqueName="[orders].[selling_date (Year)].[All]" allUniqueName="[orders].[selling_date (Year)].[All]" dimensionUniqueName="[orders]" displayFolder="" count="0" memberValueDatatype="130" unbalanced="0"/>
    <cacheHierarchy uniqueName="[orders].[selling_date (Quarter)]" caption="selling_date (Quarter)" attribute="1" defaultMemberUniqueName="[orders].[selling_date (Quarter)].[All]" allUniqueName="[orders].[selling_date (Quarter)].[All]" dimensionUniqueName="[orders]" displayFolder="" count="0" memberValueDatatype="130" unbalanced="0"/>
    <cacheHierarchy uniqueName="[orders].[selling_date (Month)]" caption="selling_date (Month)" attribute="1" defaultMemberUniqueName="[orders].[selling_date (Month)].[All]" allUniqueName="[orders].[selling_date (Month)].[All]" dimensionUniqueName="[orders]" displayFolder="" count="0" memberValueDatatype="130" unbalanced="0"/>
    <cacheHierarchy uniqueName="[sellers].[seller_id]" caption="seller_id" attribute="1" defaultMemberUniqueName="[sellers].[seller_id].[All]" allUniqueName="[sellers].[seller_id].[All]" dimensionUniqueName="[sellers]" displayFolder="" count="0" memberValueDatatype="20" unbalanced="0"/>
    <cacheHierarchy uniqueName="[sellers].[seller_name]" caption="seller_name" attribute="1" defaultMemberUniqueName="[sellers].[seller_name].[All]" allUniqueName="[sellers].[seller_name].[All]" dimensionUniqueName="[sellers]" displayFolder="" count="0" memberValueDatatype="130" unbalanced="0"/>
    <cacheHierarchy uniqueName="[sellers].[seller_city]" caption="seller_city" attribute="1" defaultMemberUniqueName="[sellers].[seller_city].[All]" allUniqueName="[sellers].[seller_city].[All]" dimensionUniqueName="[sellers]" displayFolder="" count="0" memberValueDatatype="130" unbalanced="0"/>
    <cacheHierarchy uniqueName="[sellers].[seller_state]" caption="seller_state" attribute="1" defaultMemberUniqueName="[sellers].[seller_state].[All]" allUniqueName="[sellers].[seller_state].[All]" dimensionUniqueName="[sellers]" displayFolder="" count="0" memberValueDatatype="130" unbalanced="0"/>
    <cacheHierarchy uniqueName="[sellers].[seller_phone]" caption="seller_phone" attribute="1" defaultMemberUniqueName="[sellers].[seller_phone].[All]" allUniqueName="[sellers].[seller_phone].[All]" dimensionUniqueName="[sellers]" displayFolder="" count="0" memberValueDatatype="130" unbalanced="0"/>
    <cacheHierarchy uniqueName="[orders].[selling_date (Month Index)]" caption="selling_date (Month Index)" attribute="1" defaultMemberUniqueName="[orders].[selling_date (Month Index)].[All]" allUniqueName="[orders].[selling_date (Month Index)].[All]" dimensionUniqueName="[orders]" displayFolder="" count="0" memberValueDatatype="20" unbalanced="0" hidden="1"/>
    <cacheHierarchy uniqueName="[Measures].[Count of orders]" caption="Count of orders" measure="1" displayFolder="" measureGroup="orders" count="0" oneField="1">
      <fieldsUsage count="1">
        <fieldUsage x="1"/>
      </fieldsUsage>
    </cacheHierarchy>
    <cacheHierarchy uniqueName="[Measures].[Number of Coustmers]" caption="Number of Coustmers" measure="1" displayFolder="" measureGroup="orders" count="0"/>
    <cacheHierarchy uniqueName="[Measures].[Number of cars]" caption="Number of cars" measure="1" displayFolder="" measureGroup="cars_data" count="0"/>
    <cacheHierarchy uniqueName="[Measures].[Number of companies]" caption="Number of companies" measure="1" displayFolder="" measureGroup="cars_data" count="0"/>
    <cacheHierarchy uniqueName="[Measures].[Number of models]" caption="Number of models" measure="1" displayFolder="" measureGroup="cars_data" count="0"/>
    <cacheHierarchy uniqueName="[Measures].[Numberof sellers]" caption="Numberof sellers" measure="1" displayFolder="" measureGroup="sellers" count="0"/>
    <cacheHierarchy uniqueName="[Measures].[Number of states]" caption="Number of states" measure="1" displayFolder="" measureGroup="sellers" count="0"/>
    <cacheHierarchy uniqueName="[Measures].[Number of cities]" caption="Number of cities" measure="1" displayFolder="" measureGroup="sellers" count="0"/>
    <cacheHierarchy uniqueName="[Measures].[__XL_Count cars_data]" caption="__XL_Count cars_data" measure="1" displayFolder="" measureGroup="cars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sellers]" caption="__XL_Count sellers" measure="1" displayFolder="" measureGroup="sellers" count="0" hidden="1"/>
    <cacheHierarchy uniqueName="[Measures].[__No measures defined]" caption="__No measures defined" measure="1" displayFolder="" count="0" hidden="1"/>
    <cacheHierarchy uniqueName="[Measures].[Sum of car_id]" caption="Sum of car_id" measure="1" displayFolder="" measureGroup="orders" count="0" hidden="1">
      <extLst>
        <ext xmlns:x15="http://schemas.microsoft.com/office/spreadsheetml/2010/11/main" uri="{B97F6D7D-B522-45F9-BDA1-12C45D357490}">
          <x15:cacheHierarchy aggregatedColumn="14"/>
        </ext>
      </extLst>
    </cacheHierarchy>
    <cacheHierarchy uniqueName="[Measures].[Sum of car_id 2]" caption="Sum of car_id 2" measure="1" displayFolder="" measureGroup="cars_data"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2"/>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rs_data" uniqueName="[cars_data]" caption="cars_data"/>
    <dimension name="customers" uniqueName="[customers]" caption="customers"/>
    <dimension measure="1" name="Measures" uniqueName="[Measures]" caption="Measures"/>
    <dimension name="orders" uniqueName="[orders]" caption="orders"/>
    <dimension name="sellers" uniqueName="[sellers]" caption="sellers"/>
  </dimensions>
  <measureGroups count="4">
    <measureGroup name="cars_data" caption="cars_data"/>
    <measureGroup name="customers" caption="customers"/>
    <measureGroup name="orders" caption="orders"/>
    <measureGroup name="sellers" caption="seller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92.583705902776" backgroundQuery="1" createdVersion="8" refreshedVersion="8" minRefreshableVersion="3" recordCount="0" supportSubquery="1" supportAdvancedDrill="1" xr:uid="{EC19A3E3-3460-421B-9B1E-D83D9C728EA9}">
  <cacheSource type="external" connectionId="5"/>
  <cacheFields count="3">
    <cacheField name="[orders].[selling_date (Year)].[selling_date (Year)]" caption="selling_date (Year)" numFmtId="0" hierarchy="16" level="1">
      <sharedItems count="3">
        <s v="2023"/>
        <s v="2024"/>
        <s v="2025"/>
      </sharedItems>
    </cacheField>
    <cacheField name="[Measures].[Count of orders]" caption="Count of orders" numFmtId="0" hierarchy="25" level="32767"/>
    <cacheField name="[cars_data].[car_make].[car_make]" caption="car_make" numFmtId="0" hierarchy="1" level="1">
      <sharedItems containsSemiMixedTypes="0" containsNonDate="0" containsString="0"/>
    </cacheField>
  </cacheFields>
  <cacheHierarchies count="43">
    <cacheHierarchy uniqueName="[cars_data].[car_id]" caption="car_id" attribute="1" defaultMemberUniqueName="[cars_data].[car_id].[All]" allUniqueName="[cars_data].[car_id].[All]" dimensionUniqueName="[cars_data]" displayFolder="" count="0" memberValueDatatype="20" unbalanced="0"/>
    <cacheHierarchy uniqueName="[cars_data].[car_make]" caption="car_make" attribute="1" defaultMemberUniqueName="[cars_data].[car_make].[All]" allUniqueName="[cars_data].[car_make].[All]" dimensionUniqueName="[cars_data]" displayFolder="" count="2" memberValueDatatype="130" unbalanced="0">
      <fieldsUsage count="2">
        <fieldUsage x="-1"/>
        <fieldUsage x="2"/>
      </fieldsUsage>
    </cacheHierarchy>
    <cacheHierarchy uniqueName="[cars_data].[car_model]" caption="car_model" attribute="1" defaultMemberUniqueName="[cars_data].[car_model].[All]" allUniqueName="[cars_data].[car_model].[All]" dimensionUniqueName="[cars_data]" displayFolder="" count="0" memberValueDatatype="130" unbalanced="0"/>
    <cacheHierarchy uniqueName="[cars_data].[car_year]" caption="car_year" attribute="1" defaultMemberUniqueName="[cars_data].[car_year].[All]" allUniqueName="[cars_data].[car_year].[All]" dimensionUniqueName="[cars_data]" displayFolder="" count="0" memberValueDatatype="20" unbalanced="0"/>
    <cacheHierarchy uniqueName="[cars_data].[car_color]" caption="car_color" attribute="1" defaultMemberUniqueName="[cars_data].[car_color].[All]" allUniqueName="[cars_data].[car_color].[All]" dimensionUniqueName="[cars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email]" caption="customer_email" attribute="1" defaultMemberUniqueName="[customers].[customer_email].[All]" allUniqueName="[customers].[customer_email].[All]" dimensionUniqueName="[customers]" displayFolder="" count="0" memberValueDatatype="130" unbalanced="0"/>
    <cacheHierarchy uniqueName="[customers].[customer_phone]" caption="customer_phone" attribute="1" defaultMemberUniqueName="[customers].[customer_phone].[All]" allUniqueName="[customers].[customer_phone].[All]" dimensionUniqueName="[customers]" displayFolder="" count="0" memberValueDatatype="130" unbalanced="0"/>
    <cacheHierarchy uniqueName="[customers].[customer_address]" caption="customer_address" attribute="1" defaultMemberUniqueName="[customers].[customer_address].[All]" allUniqueName="[customers].[customer_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selling_date]" caption="selling_date" attribute="1" time="1" defaultMemberUniqueName="[orders].[selling_date].[All]" allUniqueName="[orders].[selling_date].[All]" dimensionUniqueName="[orders]" displayFolder="" count="0" memberValueDatatype="7" unbalanced="0"/>
    <cacheHierarchy uniqueName="[orders].[price]" caption="price" attribute="1" defaultMemberUniqueName="[orders].[price].[All]" allUniqueName="[orders].[price].[All]" dimensionUniqueName="[orders]" displayFolder="" count="0" memberValueDatatype="5" unbalanced="0"/>
    <cacheHierarchy uniqueName="[orders].[seller_id]" caption="seller_id" attribute="1" defaultMemberUniqueName="[orders].[seller_id].[All]" allUniqueName="[orders].[seller_id].[All]" dimensionUniqueName="[orders]" displayFolder="" count="0" memberValueDatatype="20" unbalanced="0"/>
    <cacheHierarchy uniqueName="[orders].[car_id]" caption="car_id" attribute="1" defaultMemberUniqueName="[orders].[car_id].[All]" allUniqueName="[orders].[ca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elling_date (Year)]" caption="selling_date (Year)" attribute="1" defaultMemberUniqueName="[orders].[selling_date (Year)].[All]" allUniqueName="[orders].[selling_date (Year)].[All]" dimensionUniqueName="[orders]" displayFolder="" count="2" memberValueDatatype="130" unbalanced="0">
      <fieldsUsage count="2">
        <fieldUsage x="-1"/>
        <fieldUsage x="0"/>
      </fieldsUsage>
    </cacheHierarchy>
    <cacheHierarchy uniqueName="[orders].[selling_date (Quarter)]" caption="selling_date (Quarter)" attribute="1" defaultMemberUniqueName="[orders].[selling_date (Quarter)].[All]" allUniqueName="[orders].[selling_date (Quarter)].[All]" dimensionUniqueName="[orders]" displayFolder="" count="0" memberValueDatatype="130" unbalanced="0"/>
    <cacheHierarchy uniqueName="[orders].[selling_date (Month)]" caption="selling_date (Month)" attribute="1" defaultMemberUniqueName="[orders].[selling_date (Month)].[All]" allUniqueName="[orders].[selling_date (Month)].[All]" dimensionUniqueName="[orders]" displayFolder="" count="0" memberValueDatatype="130" unbalanced="0"/>
    <cacheHierarchy uniqueName="[sellers].[seller_id]" caption="seller_id" attribute="1" defaultMemberUniqueName="[sellers].[seller_id].[All]" allUniqueName="[sellers].[seller_id].[All]" dimensionUniqueName="[sellers]" displayFolder="" count="0" memberValueDatatype="20" unbalanced="0"/>
    <cacheHierarchy uniqueName="[sellers].[seller_name]" caption="seller_name" attribute="1" defaultMemberUniqueName="[sellers].[seller_name].[All]" allUniqueName="[sellers].[seller_name].[All]" dimensionUniqueName="[sellers]" displayFolder="" count="0" memberValueDatatype="130" unbalanced="0"/>
    <cacheHierarchy uniqueName="[sellers].[seller_city]" caption="seller_city" attribute="1" defaultMemberUniqueName="[sellers].[seller_city].[All]" allUniqueName="[sellers].[seller_city].[All]" dimensionUniqueName="[sellers]" displayFolder="" count="0" memberValueDatatype="130" unbalanced="0"/>
    <cacheHierarchy uniqueName="[sellers].[seller_state]" caption="seller_state" attribute="1" defaultMemberUniqueName="[sellers].[seller_state].[All]" allUniqueName="[sellers].[seller_state].[All]" dimensionUniqueName="[sellers]" displayFolder="" count="0" memberValueDatatype="130" unbalanced="0"/>
    <cacheHierarchy uniqueName="[sellers].[seller_phone]" caption="seller_phone" attribute="1" defaultMemberUniqueName="[sellers].[seller_phone].[All]" allUniqueName="[sellers].[seller_phone].[All]" dimensionUniqueName="[sellers]" displayFolder="" count="0" memberValueDatatype="130" unbalanced="0"/>
    <cacheHierarchy uniqueName="[orders].[selling_date (Month Index)]" caption="selling_date (Month Index)" attribute="1" defaultMemberUniqueName="[orders].[selling_date (Month Index)].[All]" allUniqueName="[orders].[selling_date (Month Index)].[All]" dimensionUniqueName="[orders]" displayFolder="" count="0" memberValueDatatype="20" unbalanced="0" hidden="1"/>
    <cacheHierarchy uniqueName="[Measures].[Count of orders]" caption="Count of orders" measure="1" displayFolder="" measureGroup="orders" count="0" oneField="1">
      <fieldsUsage count="1">
        <fieldUsage x="1"/>
      </fieldsUsage>
    </cacheHierarchy>
    <cacheHierarchy uniqueName="[Measures].[Number of Coustmers]" caption="Number of Coustmers" measure="1" displayFolder="" measureGroup="orders" count="0"/>
    <cacheHierarchy uniqueName="[Measures].[Number of cars]" caption="Number of cars" measure="1" displayFolder="" measureGroup="cars_data" count="0"/>
    <cacheHierarchy uniqueName="[Measures].[Number of companies]" caption="Number of companies" measure="1" displayFolder="" measureGroup="cars_data" count="0"/>
    <cacheHierarchy uniqueName="[Measures].[Number of models]" caption="Number of models" measure="1" displayFolder="" measureGroup="cars_data" count="0"/>
    <cacheHierarchy uniqueName="[Measures].[Numberof sellers]" caption="Numberof sellers" measure="1" displayFolder="" measureGroup="sellers" count="0"/>
    <cacheHierarchy uniqueName="[Measures].[Number of states]" caption="Number of states" measure="1" displayFolder="" measureGroup="sellers" count="0"/>
    <cacheHierarchy uniqueName="[Measures].[Number of cities]" caption="Number of cities" measure="1" displayFolder="" measureGroup="sellers" count="0"/>
    <cacheHierarchy uniqueName="[Measures].[__XL_Count cars_data]" caption="__XL_Count cars_data" measure="1" displayFolder="" measureGroup="cars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sellers]" caption="__XL_Count sellers" measure="1" displayFolder="" measureGroup="sellers" count="0" hidden="1"/>
    <cacheHierarchy uniqueName="[Measures].[__No measures defined]" caption="__No measures defined" measure="1" displayFolder="" count="0" hidden="1"/>
    <cacheHierarchy uniqueName="[Measures].[Sum of car_id]" caption="Sum of car_id" measure="1" displayFolder="" measureGroup="orders" count="0" hidden="1">
      <extLst>
        <ext xmlns:x15="http://schemas.microsoft.com/office/spreadsheetml/2010/11/main" uri="{B97F6D7D-B522-45F9-BDA1-12C45D357490}">
          <x15:cacheHierarchy aggregatedColumn="14"/>
        </ext>
      </extLst>
    </cacheHierarchy>
    <cacheHierarchy uniqueName="[Measures].[Sum of car_id 2]" caption="Sum of car_id 2" measure="1" displayFolder="" measureGroup="cars_data"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2"/>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rs_data" uniqueName="[cars_data]" caption="cars_data"/>
    <dimension name="customers" uniqueName="[customers]" caption="customers"/>
    <dimension measure="1" name="Measures" uniqueName="[Measures]" caption="Measures"/>
    <dimension name="orders" uniqueName="[orders]" caption="orders"/>
    <dimension name="sellers" uniqueName="[sellers]" caption="sellers"/>
  </dimensions>
  <measureGroups count="4">
    <measureGroup name="cars_data" caption="cars_data"/>
    <measureGroup name="customers" caption="customers"/>
    <measureGroup name="orders" caption="orders"/>
    <measureGroup name="sellers" caption="seller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92.583706597223" backgroundQuery="1" createdVersion="8" refreshedVersion="8" minRefreshableVersion="3" recordCount="0" supportSubquery="1" supportAdvancedDrill="1" xr:uid="{6885DC51-43AC-441F-B15E-D1C67D9F077C}">
  <cacheSource type="external" connectionId="5"/>
  <cacheFields count="3">
    <cacheField name="[cars_data].[car_make].[car_make]" caption="car_make" numFmtId="0" hierarchy="1" level="1">
      <sharedItems containsSemiMixedTypes="0" containsNonDate="0" containsString="0"/>
    </cacheField>
    <cacheField name="[orders].[selling_date (Year)].[selling_date (Year)]" caption="selling_date (Year)" numFmtId="0" hierarchy="16" level="1">
      <sharedItems count="3">
        <s v="2023"/>
        <s v="2024"/>
        <s v="2025"/>
      </sharedItems>
    </cacheField>
    <cacheField name="[Measures].[Average of price]" caption="Average of price" numFmtId="0" hierarchy="42" level="32767"/>
  </cacheFields>
  <cacheHierarchies count="43">
    <cacheHierarchy uniqueName="[cars_data].[car_id]" caption="car_id" attribute="1" defaultMemberUniqueName="[cars_data].[car_id].[All]" allUniqueName="[cars_data].[car_id].[All]" dimensionUniqueName="[cars_data]" displayFolder="" count="0" memberValueDatatype="20" unbalanced="0"/>
    <cacheHierarchy uniqueName="[cars_data].[car_make]" caption="car_make" attribute="1" defaultMemberUniqueName="[cars_data].[car_make].[All]" allUniqueName="[cars_data].[car_make].[All]" dimensionUniqueName="[cars_data]" displayFolder="" count="2" memberValueDatatype="130" unbalanced="0">
      <fieldsUsage count="2">
        <fieldUsage x="-1"/>
        <fieldUsage x="0"/>
      </fieldsUsage>
    </cacheHierarchy>
    <cacheHierarchy uniqueName="[cars_data].[car_model]" caption="car_model" attribute="1" defaultMemberUniqueName="[cars_data].[car_model].[All]" allUniqueName="[cars_data].[car_model].[All]" dimensionUniqueName="[cars_data]" displayFolder="" count="0" memberValueDatatype="130" unbalanced="0"/>
    <cacheHierarchy uniqueName="[cars_data].[car_year]" caption="car_year" attribute="1" defaultMemberUniqueName="[cars_data].[car_year].[All]" allUniqueName="[cars_data].[car_year].[All]" dimensionUniqueName="[cars_data]" displayFolder="" count="0" memberValueDatatype="20" unbalanced="0"/>
    <cacheHierarchy uniqueName="[cars_data].[car_color]" caption="car_color" attribute="1" defaultMemberUniqueName="[cars_data].[car_color].[All]" allUniqueName="[cars_data].[car_color].[All]" dimensionUniqueName="[cars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email]" caption="customer_email" attribute="1" defaultMemberUniqueName="[customers].[customer_email].[All]" allUniqueName="[customers].[customer_email].[All]" dimensionUniqueName="[customers]" displayFolder="" count="0" memberValueDatatype="130" unbalanced="0"/>
    <cacheHierarchy uniqueName="[customers].[customer_phone]" caption="customer_phone" attribute="1" defaultMemberUniqueName="[customers].[customer_phone].[All]" allUniqueName="[customers].[customer_phone].[All]" dimensionUniqueName="[customers]" displayFolder="" count="0" memberValueDatatype="130" unbalanced="0"/>
    <cacheHierarchy uniqueName="[customers].[customer_address]" caption="customer_address" attribute="1" defaultMemberUniqueName="[customers].[customer_address].[All]" allUniqueName="[customers].[customer_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selling_date]" caption="selling_date" attribute="1" time="1" defaultMemberUniqueName="[orders].[selling_date].[All]" allUniqueName="[orders].[selling_date].[All]" dimensionUniqueName="[orders]" displayFolder="" count="0" memberValueDatatype="7" unbalanced="0"/>
    <cacheHierarchy uniqueName="[orders].[price]" caption="price" attribute="1" defaultMemberUniqueName="[orders].[price].[All]" allUniqueName="[orders].[price].[All]" dimensionUniqueName="[orders]" displayFolder="" count="0" memberValueDatatype="5" unbalanced="0"/>
    <cacheHierarchy uniqueName="[orders].[seller_id]" caption="seller_id" attribute="1" defaultMemberUniqueName="[orders].[seller_id].[All]" allUniqueName="[orders].[seller_id].[All]" dimensionUniqueName="[orders]" displayFolder="" count="0" memberValueDatatype="20" unbalanced="0"/>
    <cacheHierarchy uniqueName="[orders].[car_id]" caption="car_id" attribute="1" defaultMemberUniqueName="[orders].[car_id].[All]" allUniqueName="[orders].[ca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elling_date (Year)]" caption="selling_date (Year)" attribute="1" defaultMemberUniqueName="[orders].[selling_date (Year)].[All]" allUniqueName="[orders].[selling_date (Year)].[All]" dimensionUniqueName="[orders]" displayFolder="" count="2" memberValueDatatype="130" unbalanced="0">
      <fieldsUsage count="2">
        <fieldUsage x="-1"/>
        <fieldUsage x="1"/>
      </fieldsUsage>
    </cacheHierarchy>
    <cacheHierarchy uniqueName="[orders].[selling_date (Quarter)]" caption="selling_date (Quarter)" attribute="1" defaultMemberUniqueName="[orders].[selling_date (Quarter)].[All]" allUniqueName="[orders].[selling_date (Quarter)].[All]" dimensionUniqueName="[orders]" displayFolder="" count="0" memberValueDatatype="130" unbalanced="0"/>
    <cacheHierarchy uniqueName="[orders].[selling_date (Month)]" caption="selling_date (Month)" attribute="1" defaultMemberUniqueName="[orders].[selling_date (Month)].[All]" allUniqueName="[orders].[selling_date (Month)].[All]" dimensionUniqueName="[orders]" displayFolder="" count="0" memberValueDatatype="130" unbalanced="0"/>
    <cacheHierarchy uniqueName="[sellers].[seller_id]" caption="seller_id" attribute="1" defaultMemberUniqueName="[sellers].[seller_id].[All]" allUniqueName="[sellers].[seller_id].[All]" dimensionUniqueName="[sellers]" displayFolder="" count="0" memberValueDatatype="20" unbalanced="0"/>
    <cacheHierarchy uniqueName="[sellers].[seller_name]" caption="seller_name" attribute="1" defaultMemberUniqueName="[sellers].[seller_name].[All]" allUniqueName="[sellers].[seller_name].[All]" dimensionUniqueName="[sellers]" displayFolder="" count="0" memberValueDatatype="130" unbalanced="0"/>
    <cacheHierarchy uniqueName="[sellers].[seller_city]" caption="seller_city" attribute="1" defaultMemberUniqueName="[sellers].[seller_city].[All]" allUniqueName="[sellers].[seller_city].[All]" dimensionUniqueName="[sellers]" displayFolder="" count="0" memberValueDatatype="130" unbalanced="0"/>
    <cacheHierarchy uniqueName="[sellers].[seller_state]" caption="seller_state" attribute="1" defaultMemberUniqueName="[sellers].[seller_state].[All]" allUniqueName="[sellers].[seller_state].[All]" dimensionUniqueName="[sellers]" displayFolder="" count="0" memberValueDatatype="130" unbalanced="0"/>
    <cacheHierarchy uniqueName="[sellers].[seller_phone]" caption="seller_phone" attribute="1" defaultMemberUniqueName="[sellers].[seller_phone].[All]" allUniqueName="[sellers].[seller_phone].[All]" dimensionUniqueName="[sellers]" displayFolder="" count="0" memberValueDatatype="130" unbalanced="0"/>
    <cacheHierarchy uniqueName="[orders].[selling_date (Month Index)]" caption="selling_date (Month Index)" attribute="1" defaultMemberUniqueName="[orders].[selling_date (Month Index)].[All]" allUniqueName="[orders].[selling_date (Month Index)].[All]" dimensionUniqueName="[orders]" displayFolder="" count="0" memberValueDatatype="20" unbalanced="0" hidden="1"/>
    <cacheHierarchy uniqueName="[Measures].[Count of orders]" caption="Count of orders" measure="1" displayFolder="" measureGroup="orders" count="0"/>
    <cacheHierarchy uniqueName="[Measures].[Number of Coustmers]" caption="Number of Coustmers" measure="1" displayFolder="" measureGroup="orders" count="0"/>
    <cacheHierarchy uniqueName="[Measures].[Number of cars]" caption="Number of cars" measure="1" displayFolder="" measureGroup="cars_data" count="0"/>
    <cacheHierarchy uniqueName="[Measures].[Number of companies]" caption="Number of companies" measure="1" displayFolder="" measureGroup="cars_data" count="0"/>
    <cacheHierarchy uniqueName="[Measures].[Number of models]" caption="Number of models" measure="1" displayFolder="" measureGroup="cars_data" count="0"/>
    <cacheHierarchy uniqueName="[Measures].[Numberof sellers]" caption="Numberof sellers" measure="1" displayFolder="" measureGroup="sellers" count="0"/>
    <cacheHierarchy uniqueName="[Measures].[Number of states]" caption="Number of states" measure="1" displayFolder="" measureGroup="sellers" count="0"/>
    <cacheHierarchy uniqueName="[Measures].[Number of cities]" caption="Number of cities" measure="1" displayFolder="" measureGroup="sellers" count="0"/>
    <cacheHierarchy uniqueName="[Measures].[__XL_Count cars_data]" caption="__XL_Count cars_data" measure="1" displayFolder="" measureGroup="cars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sellers]" caption="__XL_Count sellers" measure="1" displayFolder="" measureGroup="sellers" count="0" hidden="1"/>
    <cacheHierarchy uniqueName="[Measures].[__No measures defined]" caption="__No measures defined" measure="1" displayFolder="" count="0" hidden="1"/>
    <cacheHierarchy uniqueName="[Measures].[Sum of car_id]" caption="Sum of car_id" measure="1" displayFolder="" measureGroup="orders" count="0" hidden="1">
      <extLst>
        <ext xmlns:x15="http://schemas.microsoft.com/office/spreadsheetml/2010/11/main" uri="{B97F6D7D-B522-45F9-BDA1-12C45D357490}">
          <x15:cacheHierarchy aggregatedColumn="14"/>
        </ext>
      </extLst>
    </cacheHierarchy>
    <cacheHierarchy uniqueName="[Measures].[Sum of car_id 2]" caption="Sum of car_id 2" measure="1" displayFolder="" measureGroup="cars_data"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2"/>
        </ext>
      </extLst>
    </cacheHierarchy>
    <cacheHierarchy uniqueName="[Measures].[Average of price]" caption="Average of price" measure="1" displayFolder="" measureGroup="orders"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5">
    <dimension name="cars_data" uniqueName="[cars_data]" caption="cars_data"/>
    <dimension name="customers" uniqueName="[customers]" caption="customers"/>
    <dimension measure="1" name="Measures" uniqueName="[Measures]" caption="Measures"/>
    <dimension name="orders" uniqueName="[orders]" caption="orders"/>
    <dimension name="sellers" uniqueName="[sellers]" caption="sellers"/>
  </dimensions>
  <measureGroups count="4">
    <measureGroup name="cars_data" caption="cars_data"/>
    <measureGroup name="customers" caption="customers"/>
    <measureGroup name="orders" caption="orders"/>
    <measureGroup name="sellers" caption="seller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92.583718865739" backgroundQuery="1" createdVersion="8" refreshedVersion="8" minRefreshableVersion="3" recordCount="0" supportSubquery="1" supportAdvancedDrill="1" xr:uid="{A9D54950-A475-483F-8448-BA723CD7D64E}">
  <cacheSource type="external" connectionId="5"/>
  <cacheFields count="5">
    <cacheField name="[cars_data].[car_make].[car_make]" caption="car_make" numFmtId="0" hierarchy="1" level="1">
      <sharedItems count="5">
        <s v="Buick"/>
        <s v="Fiat"/>
        <s v="Genesis"/>
        <s v="Mazda"/>
        <s v="Mitsubishi"/>
      </sharedItems>
    </cacheField>
    <cacheField name="[Measures].[Count of orders]" caption="Count of orders" numFmtId="0" hierarchy="25" level="32767"/>
    <cacheField name="[cars_data].[car_model].[car_model]" caption="car_model" numFmtId="0" hierarchy="2" level="1">
      <sharedItems count="5">
        <s v="Enclave"/>
        <s v="Doblo"/>
        <s v="GV80"/>
        <s v="CX-5"/>
        <s v="Pajero"/>
      </sharedItems>
    </cacheField>
    <cacheField name="[cars_data].[car_year].[car_year]" caption="car_year" numFmtId="0" hierarchy="3" level="1">
      <sharedItems containsSemiMixedTypes="0" containsString="0" containsNumber="1" containsInteger="1" minValue="2002" maxValue="2023" count="5">
        <n v="2002"/>
        <n v="2023"/>
        <n v="2012"/>
        <n v="2021"/>
        <n v="2005"/>
      </sharedItems>
      <extLst>
        <ext xmlns:x15="http://schemas.microsoft.com/office/spreadsheetml/2010/11/main" uri="{4F2E5C28-24EA-4eb8-9CBF-B6C8F9C3D259}">
          <x15:cachedUniqueNames>
            <x15:cachedUniqueName index="0" name="[cars_data].[car_year].&amp;[2002]"/>
            <x15:cachedUniqueName index="1" name="[cars_data].[car_year].&amp;[2023]"/>
            <x15:cachedUniqueName index="2" name="[cars_data].[car_year].&amp;[2012]"/>
            <x15:cachedUniqueName index="3" name="[cars_data].[car_year].&amp;[2021]"/>
            <x15:cachedUniqueName index="4" name="[cars_data].[car_year].&amp;[2005]"/>
          </x15:cachedUniqueNames>
        </ext>
      </extLst>
    </cacheField>
    <cacheField name="[orders].[selling_date (Year)].[selling_date (Year)]" caption="selling_date (Year)" numFmtId="0" hierarchy="16" level="1">
      <sharedItems containsSemiMixedTypes="0" containsNonDate="0" containsString="0"/>
    </cacheField>
  </cacheFields>
  <cacheHierarchies count="43">
    <cacheHierarchy uniqueName="[cars_data].[car_id]" caption="car_id" attribute="1" defaultMemberUniqueName="[cars_data].[car_id].[All]" allUniqueName="[cars_data].[car_id].[All]" dimensionUniqueName="[cars_data]" displayFolder="" count="2" memberValueDatatype="20" unbalanced="0"/>
    <cacheHierarchy uniqueName="[cars_data].[car_make]" caption="car_make" attribute="1" defaultMemberUniqueName="[cars_data].[car_make].[All]" allUniqueName="[cars_data].[car_make].[All]" dimensionUniqueName="[cars_data]" displayFolder="" count="2" memberValueDatatype="130" unbalanced="0">
      <fieldsUsage count="2">
        <fieldUsage x="-1"/>
        <fieldUsage x="0"/>
      </fieldsUsage>
    </cacheHierarchy>
    <cacheHierarchy uniqueName="[cars_data].[car_model]" caption="car_model" attribute="1" defaultMemberUniqueName="[cars_data].[car_model].[All]" allUniqueName="[cars_data].[car_model].[All]" dimensionUniqueName="[cars_data]" displayFolder="" count="2" memberValueDatatype="130" unbalanced="0">
      <fieldsUsage count="2">
        <fieldUsage x="-1"/>
        <fieldUsage x="2"/>
      </fieldsUsage>
    </cacheHierarchy>
    <cacheHierarchy uniqueName="[cars_data].[car_year]" caption="car_year" attribute="1" defaultMemberUniqueName="[cars_data].[car_year].[All]" allUniqueName="[cars_data].[car_year].[All]" dimensionUniqueName="[cars_data]" displayFolder="" count="2" memberValueDatatype="20" unbalanced="0">
      <fieldsUsage count="2">
        <fieldUsage x="-1"/>
        <fieldUsage x="3"/>
      </fieldsUsage>
    </cacheHierarchy>
    <cacheHierarchy uniqueName="[cars_data].[car_color]" caption="car_color" attribute="1" defaultMemberUniqueName="[cars_data].[car_color].[All]" allUniqueName="[cars_data].[car_color].[All]" dimensionUniqueName="[cars_data]"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2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ustomer_email]" caption="customer_email" attribute="1" defaultMemberUniqueName="[customers].[customer_email].[All]" allUniqueName="[customers].[customer_email].[All]" dimensionUniqueName="[customers]" displayFolder="" count="2" memberValueDatatype="130" unbalanced="0"/>
    <cacheHierarchy uniqueName="[customers].[customer_phone]" caption="customer_phone" attribute="1" defaultMemberUniqueName="[customers].[customer_phone].[All]" allUniqueName="[customers].[customer_phone].[All]" dimensionUniqueName="[customers]" displayFolder="" count="2" memberValueDatatype="130" unbalanced="0"/>
    <cacheHierarchy uniqueName="[customers].[customer_address]" caption="customer_address" attribute="1" defaultMemberUniqueName="[customers].[customer_address].[All]" allUniqueName="[customers].[customer_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selling_date]" caption="selling_date" attribute="1" time="1" defaultMemberUniqueName="[orders].[selling_date].[All]" allUniqueName="[orders].[selling_date].[All]" dimensionUniqueName="[orders]" displayFolder="" count="2" memberValueDatatype="7" unbalanced="0"/>
    <cacheHierarchy uniqueName="[orders].[price]" caption="price" attribute="1" defaultMemberUniqueName="[orders].[price].[All]" allUniqueName="[orders].[price].[All]" dimensionUniqueName="[orders]" displayFolder="" count="2" memberValueDatatype="5" unbalanced="0"/>
    <cacheHierarchy uniqueName="[orders].[seller_id]" caption="seller_id" attribute="1" defaultMemberUniqueName="[orders].[seller_id].[All]" allUniqueName="[orders].[seller_id].[All]" dimensionUniqueName="[orders]" displayFolder="" count="2" memberValueDatatype="20" unbalanced="0"/>
    <cacheHierarchy uniqueName="[orders].[car_id]" caption="car_id" attribute="1" defaultMemberUniqueName="[orders].[car_id].[All]" allUniqueName="[orders].[ca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20" unbalanced="0"/>
    <cacheHierarchy uniqueName="[orders].[selling_date (Year)]" caption="selling_date (Year)" attribute="1" defaultMemberUniqueName="[orders].[selling_date (Year)].[All]" allUniqueName="[orders].[selling_date (Year)].[All]" dimensionUniqueName="[orders]" displayFolder="" count="2" memberValueDatatype="130" unbalanced="0">
      <fieldsUsage count="2">
        <fieldUsage x="-1"/>
        <fieldUsage x="4"/>
      </fieldsUsage>
    </cacheHierarchy>
    <cacheHierarchy uniqueName="[orders].[selling_date (Quarter)]" caption="selling_date (Quarter)" attribute="1" defaultMemberUniqueName="[orders].[selling_date (Quarter)].[All]" allUniqueName="[orders].[selling_date (Quarter)].[All]" dimensionUniqueName="[orders]" displayFolder="" count="2" memberValueDatatype="130" unbalanced="0"/>
    <cacheHierarchy uniqueName="[orders].[selling_date (Month)]" caption="selling_date (Month)" attribute="1" defaultMemberUniqueName="[orders].[selling_date (Month)].[All]" allUniqueName="[orders].[selling_date (Month)].[All]" dimensionUniqueName="[orders]" displayFolder="" count="2" memberValueDatatype="130" unbalanced="0"/>
    <cacheHierarchy uniqueName="[sellers].[seller_id]" caption="seller_id" attribute="1" defaultMemberUniqueName="[sellers].[seller_id].[All]" allUniqueName="[sellers].[seller_id].[All]" dimensionUniqueName="[sellers]" displayFolder="" count="2" memberValueDatatype="20" unbalanced="0"/>
    <cacheHierarchy uniqueName="[sellers].[seller_name]" caption="seller_name" attribute="1" defaultMemberUniqueName="[sellers].[seller_name].[All]" allUniqueName="[sellers].[seller_name].[All]" dimensionUniqueName="[sellers]" displayFolder="" count="2" memberValueDatatype="130" unbalanced="0"/>
    <cacheHierarchy uniqueName="[sellers].[seller_city]" caption="seller_city" attribute="1" defaultMemberUniqueName="[sellers].[seller_city].[All]" allUniqueName="[sellers].[seller_city].[All]" dimensionUniqueName="[sellers]" displayFolder="" count="2" memberValueDatatype="130" unbalanced="0"/>
    <cacheHierarchy uniqueName="[sellers].[seller_state]" caption="seller_state" attribute="1" defaultMemberUniqueName="[sellers].[seller_state].[All]" allUniqueName="[sellers].[seller_state].[All]" dimensionUniqueName="[sellers]" displayFolder="" count="2" memberValueDatatype="130" unbalanced="0"/>
    <cacheHierarchy uniqueName="[sellers].[seller_phone]" caption="seller_phone" attribute="1" defaultMemberUniqueName="[sellers].[seller_phone].[All]" allUniqueName="[sellers].[seller_phone].[All]" dimensionUniqueName="[sellers]" displayFolder="" count="2" memberValueDatatype="130" unbalanced="0"/>
    <cacheHierarchy uniqueName="[orders].[selling_date (Month Index)]" caption="selling_date (Month Index)" attribute="1" defaultMemberUniqueName="[orders].[selling_date (Month Index)].[All]" allUniqueName="[orders].[selling_date (Month Index)].[All]" dimensionUniqueName="[orders]" displayFolder="" count="2" memberValueDatatype="20" unbalanced="0" hidden="1"/>
    <cacheHierarchy uniqueName="[Measures].[Count of orders]" caption="Count of orders" measure="1" displayFolder="" measureGroup="orders" count="0" oneField="1">
      <fieldsUsage count="1">
        <fieldUsage x="1"/>
      </fieldsUsage>
    </cacheHierarchy>
    <cacheHierarchy uniqueName="[Measures].[Number of Coustmers]" caption="Number of Coustmers" measure="1" displayFolder="" measureGroup="orders" count="0"/>
    <cacheHierarchy uniqueName="[Measures].[Number of cars]" caption="Number of cars" measure="1" displayFolder="" measureGroup="cars_data" count="0"/>
    <cacheHierarchy uniqueName="[Measures].[Number of companies]" caption="Number of companies" measure="1" displayFolder="" measureGroup="cars_data" count="0"/>
    <cacheHierarchy uniqueName="[Measures].[Number of models]" caption="Number of models" measure="1" displayFolder="" measureGroup="cars_data" count="0"/>
    <cacheHierarchy uniqueName="[Measures].[Numberof sellers]" caption="Numberof sellers" measure="1" displayFolder="" measureGroup="sellers" count="0"/>
    <cacheHierarchy uniqueName="[Measures].[Number of states]" caption="Number of states" measure="1" displayFolder="" measureGroup="sellers" count="0"/>
    <cacheHierarchy uniqueName="[Measures].[Number of cities]" caption="Number of cities" measure="1" displayFolder="" measureGroup="sellers" count="0"/>
    <cacheHierarchy uniqueName="[Measures].[__XL_Count cars_data]" caption="__XL_Count cars_data" measure="1" displayFolder="" measureGroup="cars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sellers]" caption="__XL_Count sellers" measure="1" displayFolder="" measureGroup="sellers" count="0" hidden="1"/>
    <cacheHierarchy uniqueName="[Measures].[__No measures defined]" caption="__No measures defined" measure="1" displayFolder="" count="0" hidden="1"/>
    <cacheHierarchy uniqueName="[Measures].[Sum of car_id]" caption="Sum of car_id" measure="1" displayFolder="" measureGroup="orders" count="0" hidden="1">
      <extLst>
        <ext xmlns:x15="http://schemas.microsoft.com/office/spreadsheetml/2010/11/main" uri="{B97F6D7D-B522-45F9-BDA1-12C45D357490}">
          <x15:cacheHierarchy aggregatedColumn="14"/>
        </ext>
      </extLst>
    </cacheHierarchy>
    <cacheHierarchy uniqueName="[Measures].[Sum of car_id 2]" caption="Sum of car_id 2" measure="1" displayFolder="" measureGroup="cars_data"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2"/>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rs_data" uniqueName="[cars_data]" caption="cars_data"/>
    <dimension name="customers" uniqueName="[customers]" caption="customers"/>
    <dimension measure="1" name="Measures" uniqueName="[Measures]" caption="Measures"/>
    <dimension name="orders" uniqueName="[orders]" caption="orders"/>
    <dimension name="sellers" uniqueName="[sellers]" caption="sellers"/>
  </dimensions>
  <measureGroups count="4">
    <measureGroup name="cars_data" caption="cars_data"/>
    <measureGroup name="customers" caption="customers"/>
    <measureGroup name="orders" caption="orders"/>
    <measureGroup name="sellers" caption="seller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92.583719097223" backgroundQuery="1" createdVersion="8" refreshedVersion="8" minRefreshableVersion="3" recordCount="0" supportSubquery="1" supportAdvancedDrill="1" xr:uid="{5528072A-B63C-4941-BA47-E82D0BA7064E}">
  <cacheSource type="external" connectionId="5"/>
  <cacheFields count="2">
    <cacheField name="[Measures].[Number of Coustmers]" caption="Number of Coustmers" numFmtId="0" hierarchy="26" level="32767"/>
    <cacheField name="[orders].[selling_date (Year)].[selling_date (Year)]" caption="selling_date (Year)" numFmtId="0" hierarchy="16" level="1">
      <sharedItems containsSemiMixedTypes="0" containsNonDate="0" containsString="0"/>
    </cacheField>
  </cacheFields>
  <cacheHierarchies count="43">
    <cacheHierarchy uniqueName="[cars_data].[car_id]" caption="car_id" attribute="1" defaultMemberUniqueName="[cars_data].[car_id].[All]" allUniqueName="[cars_data].[car_id].[All]" dimensionUniqueName="[cars_data]" displayFolder="" count="0" memberValueDatatype="20" unbalanced="0"/>
    <cacheHierarchy uniqueName="[cars_data].[car_make]" caption="car_make" attribute="1" defaultMemberUniqueName="[cars_data].[car_make].[All]" allUniqueName="[cars_data].[car_make].[All]" dimensionUniqueName="[cars_data]" displayFolder="" count="0" memberValueDatatype="130" unbalanced="0"/>
    <cacheHierarchy uniqueName="[cars_data].[car_model]" caption="car_model" attribute="1" defaultMemberUniqueName="[cars_data].[car_model].[All]" allUniqueName="[cars_data].[car_model].[All]" dimensionUniqueName="[cars_data]" displayFolder="" count="0" memberValueDatatype="130" unbalanced="0"/>
    <cacheHierarchy uniqueName="[cars_data].[car_year]" caption="car_year" attribute="1" defaultMemberUniqueName="[cars_data].[car_year].[All]" allUniqueName="[cars_data].[car_year].[All]" dimensionUniqueName="[cars_data]" displayFolder="" count="0" memberValueDatatype="20" unbalanced="0"/>
    <cacheHierarchy uniqueName="[cars_data].[car_color]" caption="car_color" attribute="1" defaultMemberUniqueName="[cars_data].[car_color].[All]" allUniqueName="[cars_data].[car_color].[All]" dimensionUniqueName="[cars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email]" caption="customer_email" attribute="1" defaultMemberUniqueName="[customers].[customer_email].[All]" allUniqueName="[customers].[customer_email].[All]" dimensionUniqueName="[customers]" displayFolder="" count="0" memberValueDatatype="130" unbalanced="0"/>
    <cacheHierarchy uniqueName="[customers].[customer_phone]" caption="customer_phone" attribute="1" defaultMemberUniqueName="[customers].[customer_phone].[All]" allUniqueName="[customers].[customer_phone].[All]" dimensionUniqueName="[customers]" displayFolder="" count="0" memberValueDatatype="130" unbalanced="0"/>
    <cacheHierarchy uniqueName="[customers].[customer_address]" caption="customer_address" attribute="1" defaultMemberUniqueName="[customers].[customer_address].[All]" allUniqueName="[customers].[customer_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selling_date]" caption="selling_date" attribute="1" time="1" defaultMemberUniqueName="[orders].[selling_date].[All]" allUniqueName="[orders].[selling_date].[All]" dimensionUniqueName="[orders]" displayFolder="" count="0" memberValueDatatype="7" unbalanced="0"/>
    <cacheHierarchy uniqueName="[orders].[price]" caption="price" attribute="1" defaultMemberUniqueName="[orders].[price].[All]" allUniqueName="[orders].[price].[All]" dimensionUniqueName="[orders]" displayFolder="" count="0" memberValueDatatype="5" unbalanced="0"/>
    <cacheHierarchy uniqueName="[orders].[seller_id]" caption="seller_id" attribute="1" defaultMemberUniqueName="[orders].[seller_id].[All]" allUniqueName="[orders].[seller_id].[All]" dimensionUniqueName="[orders]" displayFolder="" count="0" memberValueDatatype="20" unbalanced="0"/>
    <cacheHierarchy uniqueName="[orders].[car_id]" caption="car_id" attribute="1" defaultMemberUniqueName="[orders].[car_id].[All]" allUniqueName="[orders].[ca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elling_date (Year)]" caption="selling_date (Year)" attribute="1" defaultMemberUniqueName="[orders].[selling_date (Year)].[All]" allUniqueName="[orders].[selling_date (Year)].[All]" dimensionUniqueName="[orders]" displayFolder="" count="2" memberValueDatatype="130" unbalanced="0">
      <fieldsUsage count="2">
        <fieldUsage x="-1"/>
        <fieldUsage x="1"/>
      </fieldsUsage>
    </cacheHierarchy>
    <cacheHierarchy uniqueName="[orders].[selling_date (Quarter)]" caption="selling_date (Quarter)" attribute="1" defaultMemberUniqueName="[orders].[selling_date (Quarter)].[All]" allUniqueName="[orders].[selling_date (Quarter)].[All]" dimensionUniqueName="[orders]" displayFolder="" count="0" memberValueDatatype="130" unbalanced="0"/>
    <cacheHierarchy uniqueName="[orders].[selling_date (Month)]" caption="selling_date (Month)" attribute="1" defaultMemberUniqueName="[orders].[selling_date (Month)].[All]" allUniqueName="[orders].[selling_date (Month)].[All]" dimensionUniqueName="[orders]" displayFolder="" count="0" memberValueDatatype="130" unbalanced="0"/>
    <cacheHierarchy uniqueName="[sellers].[seller_id]" caption="seller_id" attribute="1" defaultMemberUniqueName="[sellers].[seller_id].[All]" allUniqueName="[sellers].[seller_id].[All]" dimensionUniqueName="[sellers]" displayFolder="" count="0" memberValueDatatype="20" unbalanced="0"/>
    <cacheHierarchy uniqueName="[sellers].[seller_name]" caption="seller_name" attribute="1" defaultMemberUniqueName="[sellers].[seller_name].[All]" allUniqueName="[sellers].[seller_name].[All]" dimensionUniqueName="[sellers]" displayFolder="" count="0" memberValueDatatype="130" unbalanced="0"/>
    <cacheHierarchy uniqueName="[sellers].[seller_city]" caption="seller_city" attribute="1" defaultMemberUniqueName="[sellers].[seller_city].[All]" allUniqueName="[sellers].[seller_city].[All]" dimensionUniqueName="[sellers]" displayFolder="" count="0" memberValueDatatype="130" unbalanced="0"/>
    <cacheHierarchy uniqueName="[sellers].[seller_state]" caption="seller_state" attribute="1" defaultMemberUniqueName="[sellers].[seller_state].[All]" allUniqueName="[sellers].[seller_state].[All]" dimensionUniqueName="[sellers]" displayFolder="" count="0" memberValueDatatype="130" unbalanced="0"/>
    <cacheHierarchy uniqueName="[sellers].[seller_phone]" caption="seller_phone" attribute="1" defaultMemberUniqueName="[sellers].[seller_phone].[All]" allUniqueName="[sellers].[seller_phone].[All]" dimensionUniqueName="[sellers]" displayFolder="" count="0" memberValueDatatype="130" unbalanced="0"/>
    <cacheHierarchy uniqueName="[orders].[selling_date (Month Index)]" caption="selling_date (Month Index)" attribute="1" defaultMemberUniqueName="[orders].[selling_date (Month Index)].[All]" allUniqueName="[orders].[selling_date (Month Index)].[All]" dimensionUniqueName="[orders]" displayFolder="" count="0" memberValueDatatype="20" unbalanced="0" hidden="1"/>
    <cacheHierarchy uniqueName="[Measures].[Count of orders]" caption="Count of orders" measure="1" displayFolder="" measureGroup="orders" count="0"/>
    <cacheHierarchy uniqueName="[Measures].[Number of Coustmers]" caption="Number of Coustmers" measure="1" displayFolder="" measureGroup="orders" count="0" oneField="1">
      <fieldsUsage count="1">
        <fieldUsage x="0"/>
      </fieldsUsage>
    </cacheHierarchy>
    <cacheHierarchy uniqueName="[Measures].[Number of cars]" caption="Number of cars" measure="1" displayFolder="" measureGroup="cars_data" count="0"/>
    <cacheHierarchy uniqueName="[Measures].[Number of companies]" caption="Number of companies" measure="1" displayFolder="" measureGroup="cars_data" count="0"/>
    <cacheHierarchy uniqueName="[Measures].[Number of models]" caption="Number of models" measure="1" displayFolder="" measureGroup="cars_data" count="0"/>
    <cacheHierarchy uniqueName="[Measures].[Numberof sellers]" caption="Numberof sellers" measure="1" displayFolder="" measureGroup="sellers" count="0"/>
    <cacheHierarchy uniqueName="[Measures].[Number of states]" caption="Number of states" measure="1" displayFolder="" measureGroup="sellers" count="0"/>
    <cacheHierarchy uniqueName="[Measures].[Number of cities]" caption="Number of cities" measure="1" displayFolder="" measureGroup="sellers" count="0"/>
    <cacheHierarchy uniqueName="[Measures].[__XL_Count cars_data]" caption="__XL_Count cars_data" measure="1" displayFolder="" measureGroup="cars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sellers]" caption="__XL_Count sellers" measure="1" displayFolder="" measureGroup="sellers" count="0" hidden="1"/>
    <cacheHierarchy uniqueName="[Measures].[__No measures defined]" caption="__No measures defined" measure="1" displayFolder="" count="0" hidden="1"/>
    <cacheHierarchy uniqueName="[Measures].[Sum of car_id]" caption="Sum of car_id" measure="1" displayFolder="" measureGroup="orders" count="0" hidden="1">
      <extLst>
        <ext xmlns:x15="http://schemas.microsoft.com/office/spreadsheetml/2010/11/main" uri="{B97F6D7D-B522-45F9-BDA1-12C45D357490}">
          <x15:cacheHierarchy aggregatedColumn="14"/>
        </ext>
      </extLst>
    </cacheHierarchy>
    <cacheHierarchy uniqueName="[Measures].[Sum of car_id 2]" caption="Sum of car_id 2" measure="1" displayFolder="" measureGroup="cars_data"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2"/>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rs_data" uniqueName="[cars_data]" caption="cars_data"/>
    <dimension name="customers" uniqueName="[customers]" caption="customers"/>
    <dimension measure="1" name="Measures" uniqueName="[Measures]" caption="Measures"/>
    <dimension name="orders" uniqueName="[orders]" caption="orders"/>
    <dimension name="sellers" uniqueName="[sellers]" caption="sellers"/>
  </dimensions>
  <measureGroups count="4">
    <measureGroup name="cars_data" caption="cars_data"/>
    <measureGroup name="customers" caption="customers"/>
    <measureGroup name="orders" caption="orders"/>
    <measureGroup name="sellers" caption="seller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92.583719444447" backgroundQuery="1" createdVersion="8" refreshedVersion="8" minRefreshableVersion="3" recordCount="0" supportSubquery="1" supportAdvancedDrill="1" xr:uid="{DFE3DF77-CD3E-4ECD-A489-C98AF1C4B8E9}">
  <cacheSource type="external" connectionId="5"/>
  <cacheFields count="5">
    <cacheField name="[Measures].[Number of companies]" caption="Number of companies" numFmtId="0" hierarchy="28" level="32767"/>
    <cacheField name="[Measures].[Number of models]" caption="Number of models" numFmtId="0" hierarchy="29" level="32767"/>
    <cacheField name="[Measures].[Number of cars]" caption="Number of cars" numFmtId="0" hierarchy="27" level="32767"/>
    <cacheField name="[Measures].[Numberof sellers]" caption="Numberof sellers" numFmtId="0" hierarchy="30" level="32767"/>
    <cacheField name="[orders].[selling_date (Year)].[selling_date (Year)]" caption="selling_date (Year)" numFmtId="0" hierarchy="16" level="1">
      <sharedItems containsSemiMixedTypes="0" containsNonDate="0" containsString="0"/>
    </cacheField>
  </cacheFields>
  <cacheHierarchies count="43">
    <cacheHierarchy uniqueName="[cars_data].[car_id]" caption="car_id" attribute="1" defaultMemberUniqueName="[cars_data].[car_id].[All]" allUniqueName="[cars_data].[car_id].[All]" dimensionUniqueName="[cars_data]" displayFolder="" count="0" memberValueDatatype="20" unbalanced="0"/>
    <cacheHierarchy uniqueName="[cars_data].[car_make]" caption="car_make" attribute="1" defaultMemberUniqueName="[cars_data].[car_make].[All]" allUniqueName="[cars_data].[car_make].[All]" dimensionUniqueName="[cars_data]" displayFolder="" count="0" memberValueDatatype="130" unbalanced="0"/>
    <cacheHierarchy uniqueName="[cars_data].[car_model]" caption="car_model" attribute="1" defaultMemberUniqueName="[cars_data].[car_model].[All]" allUniqueName="[cars_data].[car_model].[All]" dimensionUniqueName="[cars_data]" displayFolder="" count="0" memberValueDatatype="130" unbalanced="0"/>
    <cacheHierarchy uniqueName="[cars_data].[car_year]" caption="car_year" attribute="1" defaultMemberUniqueName="[cars_data].[car_year].[All]" allUniqueName="[cars_data].[car_year].[All]" dimensionUniqueName="[cars_data]" displayFolder="" count="0" memberValueDatatype="20" unbalanced="0"/>
    <cacheHierarchy uniqueName="[cars_data].[car_color]" caption="car_color" attribute="1" defaultMemberUniqueName="[cars_data].[car_color].[All]" allUniqueName="[cars_data].[car_color].[All]" dimensionUniqueName="[cars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email]" caption="customer_email" attribute="1" defaultMemberUniqueName="[customers].[customer_email].[All]" allUniqueName="[customers].[customer_email].[All]" dimensionUniqueName="[customers]" displayFolder="" count="0" memberValueDatatype="130" unbalanced="0"/>
    <cacheHierarchy uniqueName="[customers].[customer_phone]" caption="customer_phone" attribute="1" defaultMemberUniqueName="[customers].[customer_phone].[All]" allUniqueName="[customers].[customer_phone].[All]" dimensionUniqueName="[customers]" displayFolder="" count="0" memberValueDatatype="130" unbalanced="0"/>
    <cacheHierarchy uniqueName="[customers].[customer_address]" caption="customer_address" attribute="1" defaultMemberUniqueName="[customers].[customer_address].[All]" allUniqueName="[customers].[customer_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selling_date]" caption="selling_date" attribute="1" time="1" defaultMemberUniqueName="[orders].[selling_date].[All]" allUniqueName="[orders].[selling_date].[All]" dimensionUniqueName="[orders]" displayFolder="" count="0" memberValueDatatype="7" unbalanced="0"/>
    <cacheHierarchy uniqueName="[orders].[price]" caption="price" attribute="1" defaultMemberUniqueName="[orders].[price].[All]" allUniqueName="[orders].[price].[All]" dimensionUniqueName="[orders]" displayFolder="" count="0" memberValueDatatype="5" unbalanced="0"/>
    <cacheHierarchy uniqueName="[orders].[seller_id]" caption="seller_id" attribute="1" defaultMemberUniqueName="[orders].[seller_id].[All]" allUniqueName="[orders].[seller_id].[All]" dimensionUniqueName="[orders]" displayFolder="" count="0" memberValueDatatype="20" unbalanced="0"/>
    <cacheHierarchy uniqueName="[orders].[car_id]" caption="car_id" attribute="1" defaultMemberUniqueName="[orders].[car_id].[All]" allUniqueName="[orders].[ca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elling_date (Year)]" caption="selling_date (Year)" attribute="1" defaultMemberUniqueName="[orders].[selling_date (Year)].[All]" allUniqueName="[orders].[selling_date (Year)].[All]" dimensionUniqueName="[orders]" displayFolder="" count="2" memberValueDatatype="130" unbalanced="0">
      <fieldsUsage count="2">
        <fieldUsage x="-1"/>
        <fieldUsage x="4"/>
      </fieldsUsage>
    </cacheHierarchy>
    <cacheHierarchy uniqueName="[orders].[selling_date (Quarter)]" caption="selling_date (Quarter)" attribute="1" defaultMemberUniqueName="[orders].[selling_date (Quarter)].[All]" allUniqueName="[orders].[selling_date (Quarter)].[All]" dimensionUniqueName="[orders]" displayFolder="" count="0" memberValueDatatype="130" unbalanced="0"/>
    <cacheHierarchy uniqueName="[orders].[selling_date (Month)]" caption="selling_date (Month)" attribute="1" defaultMemberUniqueName="[orders].[selling_date (Month)].[All]" allUniqueName="[orders].[selling_date (Month)].[All]" dimensionUniqueName="[orders]" displayFolder="" count="0" memberValueDatatype="130" unbalanced="0"/>
    <cacheHierarchy uniqueName="[sellers].[seller_id]" caption="seller_id" attribute="1" defaultMemberUniqueName="[sellers].[seller_id].[All]" allUniqueName="[sellers].[seller_id].[All]" dimensionUniqueName="[sellers]" displayFolder="" count="0" memberValueDatatype="20" unbalanced="0"/>
    <cacheHierarchy uniqueName="[sellers].[seller_name]" caption="seller_name" attribute="1" defaultMemberUniqueName="[sellers].[seller_name].[All]" allUniqueName="[sellers].[seller_name].[All]" dimensionUniqueName="[sellers]" displayFolder="" count="0" memberValueDatatype="130" unbalanced="0"/>
    <cacheHierarchy uniqueName="[sellers].[seller_city]" caption="seller_city" attribute="1" defaultMemberUniqueName="[sellers].[seller_city].[All]" allUniqueName="[sellers].[seller_city].[All]" dimensionUniqueName="[sellers]" displayFolder="" count="0" memberValueDatatype="130" unbalanced="0"/>
    <cacheHierarchy uniqueName="[sellers].[seller_state]" caption="seller_state" attribute="1" defaultMemberUniqueName="[sellers].[seller_state].[All]" allUniqueName="[sellers].[seller_state].[All]" dimensionUniqueName="[sellers]" displayFolder="" count="0" memberValueDatatype="130" unbalanced="0"/>
    <cacheHierarchy uniqueName="[sellers].[seller_phone]" caption="seller_phone" attribute="1" defaultMemberUniqueName="[sellers].[seller_phone].[All]" allUniqueName="[sellers].[seller_phone].[All]" dimensionUniqueName="[sellers]" displayFolder="" count="0" memberValueDatatype="130" unbalanced="0"/>
    <cacheHierarchy uniqueName="[orders].[selling_date (Month Index)]" caption="selling_date (Month Index)" attribute="1" defaultMemberUniqueName="[orders].[selling_date (Month Index)].[All]" allUniqueName="[orders].[selling_date (Month Index)].[All]" dimensionUniqueName="[orders]" displayFolder="" count="0" memberValueDatatype="20" unbalanced="0" hidden="1"/>
    <cacheHierarchy uniqueName="[Measures].[Count of orders]" caption="Count of orders" measure="1" displayFolder="" measureGroup="orders" count="0"/>
    <cacheHierarchy uniqueName="[Measures].[Number of Coustmers]" caption="Number of Coustmers" measure="1" displayFolder="" measureGroup="orders" count="0"/>
    <cacheHierarchy uniqueName="[Measures].[Number of cars]" caption="Number of cars" measure="1" displayFolder="" measureGroup="cars_data" count="0" oneField="1">
      <fieldsUsage count="1">
        <fieldUsage x="2"/>
      </fieldsUsage>
    </cacheHierarchy>
    <cacheHierarchy uniqueName="[Measures].[Number of companies]" caption="Number of companies" measure="1" displayFolder="" measureGroup="cars_data" count="0" oneField="1">
      <fieldsUsage count="1">
        <fieldUsage x="0"/>
      </fieldsUsage>
    </cacheHierarchy>
    <cacheHierarchy uniqueName="[Measures].[Number of models]" caption="Number of models" measure="1" displayFolder="" measureGroup="cars_data" count="0" oneField="1">
      <fieldsUsage count="1">
        <fieldUsage x="1"/>
      </fieldsUsage>
    </cacheHierarchy>
    <cacheHierarchy uniqueName="[Measures].[Numberof sellers]" caption="Numberof sellers" measure="1" displayFolder="" measureGroup="sellers" count="0" oneField="1">
      <fieldsUsage count="1">
        <fieldUsage x="3"/>
      </fieldsUsage>
    </cacheHierarchy>
    <cacheHierarchy uniqueName="[Measures].[Number of states]" caption="Number of states" measure="1" displayFolder="" measureGroup="sellers" count="0"/>
    <cacheHierarchy uniqueName="[Measures].[Number of cities]" caption="Number of cities" measure="1" displayFolder="" measureGroup="sellers" count="0"/>
    <cacheHierarchy uniqueName="[Measures].[__XL_Count cars_data]" caption="__XL_Count cars_data" measure="1" displayFolder="" measureGroup="cars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sellers]" caption="__XL_Count sellers" measure="1" displayFolder="" measureGroup="sellers" count="0" hidden="1"/>
    <cacheHierarchy uniqueName="[Measures].[__No measures defined]" caption="__No measures defined" measure="1" displayFolder="" count="0" hidden="1"/>
    <cacheHierarchy uniqueName="[Measures].[Sum of car_id]" caption="Sum of car_id" measure="1" displayFolder="" measureGroup="orders" count="0" hidden="1">
      <extLst>
        <ext xmlns:x15="http://schemas.microsoft.com/office/spreadsheetml/2010/11/main" uri="{B97F6D7D-B522-45F9-BDA1-12C45D357490}">
          <x15:cacheHierarchy aggregatedColumn="14"/>
        </ext>
      </extLst>
    </cacheHierarchy>
    <cacheHierarchy uniqueName="[Measures].[Sum of car_id 2]" caption="Sum of car_id 2" measure="1" displayFolder="" measureGroup="cars_data"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2"/>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rs_data" uniqueName="[cars_data]" caption="cars_data"/>
    <dimension name="customers" uniqueName="[customers]" caption="customers"/>
    <dimension measure="1" name="Measures" uniqueName="[Measures]" caption="Measures"/>
    <dimension name="orders" uniqueName="[orders]" caption="orders"/>
    <dimension name="sellers" uniqueName="[sellers]" caption="sellers"/>
  </dimensions>
  <measureGroups count="4">
    <measureGroup name="cars_data" caption="cars_data"/>
    <measureGroup name="customers" caption="customers"/>
    <measureGroup name="orders" caption="orders"/>
    <measureGroup name="sellers" caption="seller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92.58371979167" backgroundQuery="1" createdVersion="8" refreshedVersion="8" minRefreshableVersion="3" recordCount="0" supportSubquery="1" supportAdvancedDrill="1" xr:uid="{C2BF072F-6231-4049-A44A-B6D1D3EBCD4C}">
  <cacheSource type="external" connectionId="5"/>
  <cacheFields count="3">
    <cacheField name="[cars_data].[car_make].[car_make]" caption="car_make" numFmtId="0" hierarchy="1" level="1">
      <sharedItems count="3">
        <s v="BMW"/>
        <s v="Nissan"/>
        <s v="Volkswagen"/>
      </sharedItems>
    </cacheField>
    <cacheField name="[Measures].[Number of models]" caption="Number of models" numFmtId="0" hierarchy="29" level="32767"/>
    <cacheField name="[orders].[selling_date (Year)].[selling_date (Year)]" caption="selling_date (Year)" numFmtId="0" hierarchy="16" level="1">
      <sharedItems containsSemiMixedTypes="0" containsNonDate="0" containsString="0"/>
    </cacheField>
  </cacheFields>
  <cacheHierarchies count="43">
    <cacheHierarchy uniqueName="[cars_data].[car_id]" caption="car_id" attribute="1" defaultMemberUniqueName="[cars_data].[car_id].[All]" allUniqueName="[cars_data].[car_id].[All]" dimensionUniqueName="[cars_data]" displayFolder="" count="2" memberValueDatatype="20" unbalanced="0"/>
    <cacheHierarchy uniqueName="[cars_data].[car_make]" caption="car_make" attribute="1" defaultMemberUniqueName="[cars_data].[car_make].[All]" allUniqueName="[cars_data].[car_make].[All]" dimensionUniqueName="[cars_data]" displayFolder="" count="2" memberValueDatatype="130" unbalanced="0">
      <fieldsUsage count="2">
        <fieldUsage x="-1"/>
        <fieldUsage x="0"/>
      </fieldsUsage>
    </cacheHierarchy>
    <cacheHierarchy uniqueName="[cars_data].[car_model]" caption="car_model" attribute="1" defaultMemberUniqueName="[cars_data].[car_model].[All]" allUniqueName="[cars_data].[car_model].[All]" dimensionUniqueName="[cars_data]" displayFolder="" count="2" memberValueDatatype="130" unbalanced="0"/>
    <cacheHierarchy uniqueName="[cars_data].[car_year]" caption="car_year" attribute="1" defaultMemberUniqueName="[cars_data].[car_year].[All]" allUniqueName="[cars_data].[car_year].[All]" dimensionUniqueName="[cars_data]" displayFolder="" count="2" memberValueDatatype="20" unbalanced="0"/>
    <cacheHierarchy uniqueName="[cars_data].[car_color]" caption="car_color" attribute="1" defaultMemberUniqueName="[cars_data].[car_color].[All]" allUniqueName="[cars_data].[car_color].[All]" dimensionUniqueName="[cars_data]"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2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customer_email]" caption="customer_email" attribute="1" defaultMemberUniqueName="[customers].[customer_email].[All]" allUniqueName="[customers].[customer_email].[All]" dimensionUniqueName="[customers]" displayFolder="" count="2" memberValueDatatype="130" unbalanced="0"/>
    <cacheHierarchy uniqueName="[customers].[customer_phone]" caption="customer_phone" attribute="1" defaultMemberUniqueName="[customers].[customer_phone].[All]" allUniqueName="[customers].[customer_phone].[All]" dimensionUniqueName="[customers]" displayFolder="" count="2" memberValueDatatype="130" unbalanced="0"/>
    <cacheHierarchy uniqueName="[customers].[customer_address]" caption="customer_address" attribute="1" defaultMemberUniqueName="[customers].[customer_address].[All]" allUniqueName="[customers].[customer_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selling_date]" caption="selling_date" attribute="1" time="1" defaultMemberUniqueName="[orders].[selling_date].[All]" allUniqueName="[orders].[selling_date].[All]" dimensionUniqueName="[orders]" displayFolder="" count="2" memberValueDatatype="7" unbalanced="0"/>
    <cacheHierarchy uniqueName="[orders].[price]" caption="price" attribute="1" defaultMemberUniqueName="[orders].[price].[All]" allUniqueName="[orders].[price].[All]" dimensionUniqueName="[orders]" displayFolder="" count="2" memberValueDatatype="5" unbalanced="0"/>
    <cacheHierarchy uniqueName="[orders].[seller_id]" caption="seller_id" attribute="1" defaultMemberUniqueName="[orders].[seller_id].[All]" allUniqueName="[orders].[seller_id].[All]" dimensionUniqueName="[orders]" displayFolder="" count="2" memberValueDatatype="20" unbalanced="0"/>
    <cacheHierarchy uniqueName="[orders].[car_id]" caption="car_id" attribute="1" defaultMemberUniqueName="[orders].[car_id].[All]" allUniqueName="[orders].[ca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20" unbalanced="0"/>
    <cacheHierarchy uniqueName="[orders].[selling_date (Year)]" caption="selling_date (Year)" attribute="1" defaultMemberUniqueName="[orders].[selling_date (Year)].[All]" allUniqueName="[orders].[selling_date (Year)].[All]" dimensionUniqueName="[orders]" displayFolder="" count="2" memberValueDatatype="130" unbalanced="0">
      <fieldsUsage count="2">
        <fieldUsage x="-1"/>
        <fieldUsage x="2"/>
      </fieldsUsage>
    </cacheHierarchy>
    <cacheHierarchy uniqueName="[orders].[selling_date (Quarter)]" caption="selling_date (Quarter)" attribute="1" defaultMemberUniqueName="[orders].[selling_date (Quarter)].[All]" allUniqueName="[orders].[selling_date (Quarter)].[All]" dimensionUniqueName="[orders]" displayFolder="" count="2" memberValueDatatype="130" unbalanced="0"/>
    <cacheHierarchy uniqueName="[orders].[selling_date (Month)]" caption="selling_date (Month)" attribute="1" defaultMemberUniqueName="[orders].[selling_date (Month)].[All]" allUniqueName="[orders].[selling_date (Month)].[All]" dimensionUniqueName="[orders]" displayFolder="" count="2" memberValueDatatype="130" unbalanced="0"/>
    <cacheHierarchy uniqueName="[sellers].[seller_id]" caption="seller_id" attribute="1" defaultMemberUniqueName="[sellers].[seller_id].[All]" allUniqueName="[sellers].[seller_id].[All]" dimensionUniqueName="[sellers]" displayFolder="" count="2" memberValueDatatype="20" unbalanced="0"/>
    <cacheHierarchy uniqueName="[sellers].[seller_name]" caption="seller_name" attribute="1" defaultMemberUniqueName="[sellers].[seller_name].[All]" allUniqueName="[sellers].[seller_name].[All]" dimensionUniqueName="[sellers]" displayFolder="" count="2" memberValueDatatype="130" unbalanced="0"/>
    <cacheHierarchy uniqueName="[sellers].[seller_city]" caption="seller_city" attribute="1" defaultMemberUniqueName="[sellers].[seller_city].[All]" allUniqueName="[sellers].[seller_city].[All]" dimensionUniqueName="[sellers]" displayFolder="" count="2" memberValueDatatype="130" unbalanced="0"/>
    <cacheHierarchy uniqueName="[sellers].[seller_state]" caption="seller_state" attribute="1" defaultMemberUniqueName="[sellers].[seller_state].[All]" allUniqueName="[sellers].[seller_state].[All]" dimensionUniqueName="[sellers]" displayFolder="" count="2" memberValueDatatype="130" unbalanced="0"/>
    <cacheHierarchy uniqueName="[sellers].[seller_phone]" caption="seller_phone" attribute="1" defaultMemberUniqueName="[sellers].[seller_phone].[All]" allUniqueName="[sellers].[seller_phone].[All]" dimensionUniqueName="[sellers]" displayFolder="" count="2" memberValueDatatype="130" unbalanced="0"/>
    <cacheHierarchy uniqueName="[orders].[selling_date (Month Index)]" caption="selling_date (Month Index)" attribute="1" defaultMemberUniqueName="[orders].[selling_date (Month Index)].[All]" allUniqueName="[orders].[selling_date (Month Index)].[All]" dimensionUniqueName="[orders]" displayFolder="" count="2" memberValueDatatype="20" unbalanced="0" hidden="1"/>
    <cacheHierarchy uniqueName="[Measures].[Count of orders]" caption="Count of orders" measure="1" displayFolder="" measureGroup="orders" count="0"/>
    <cacheHierarchy uniqueName="[Measures].[Number of Coustmers]" caption="Number of Coustmers" measure="1" displayFolder="" measureGroup="orders" count="0"/>
    <cacheHierarchy uniqueName="[Measures].[Number of cars]" caption="Number of cars" measure="1" displayFolder="" measureGroup="cars_data" count="0"/>
    <cacheHierarchy uniqueName="[Measures].[Number of companies]" caption="Number of companies" measure="1" displayFolder="" measureGroup="cars_data" count="0"/>
    <cacheHierarchy uniqueName="[Measures].[Number of models]" caption="Number of models" measure="1" displayFolder="" measureGroup="cars_data" count="0" oneField="1">
      <fieldsUsage count="1">
        <fieldUsage x="1"/>
      </fieldsUsage>
    </cacheHierarchy>
    <cacheHierarchy uniqueName="[Measures].[Numberof sellers]" caption="Numberof sellers" measure="1" displayFolder="" measureGroup="sellers" count="0"/>
    <cacheHierarchy uniqueName="[Measures].[Number of states]" caption="Number of states" measure="1" displayFolder="" measureGroup="sellers" count="0"/>
    <cacheHierarchy uniqueName="[Measures].[Number of cities]" caption="Number of cities" measure="1" displayFolder="" measureGroup="sellers" count="0"/>
    <cacheHierarchy uniqueName="[Measures].[__XL_Count cars_data]" caption="__XL_Count cars_data" measure="1" displayFolder="" measureGroup="cars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sellers]" caption="__XL_Count sellers" measure="1" displayFolder="" measureGroup="sellers" count="0" hidden="1"/>
    <cacheHierarchy uniqueName="[Measures].[__No measures defined]" caption="__No measures defined" measure="1" displayFolder="" count="0" hidden="1"/>
    <cacheHierarchy uniqueName="[Measures].[Sum of car_id]" caption="Sum of car_id" measure="1" displayFolder="" measureGroup="orders" count="0" hidden="1">
      <extLst>
        <ext xmlns:x15="http://schemas.microsoft.com/office/spreadsheetml/2010/11/main" uri="{B97F6D7D-B522-45F9-BDA1-12C45D357490}">
          <x15:cacheHierarchy aggregatedColumn="14"/>
        </ext>
      </extLst>
    </cacheHierarchy>
    <cacheHierarchy uniqueName="[Measures].[Sum of car_id 2]" caption="Sum of car_id 2" measure="1" displayFolder="" measureGroup="cars_data"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2"/>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rs_data" uniqueName="[cars_data]" caption="cars_data"/>
    <dimension name="customers" uniqueName="[customers]" caption="customers"/>
    <dimension measure="1" name="Measures" uniqueName="[Measures]" caption="Measures"/>
    <dimension name="orders" uniqueName="[orders]" caption="orders"/>
    <dimension name="sellers" uniqueName="[sellers]" caption="sellers"/>
  </dimensions>
  <measureGroups count="4">
    <measureGroup name="cars_data" caption="cars_data"/>
    <measureGroup name="customers" caption="customers"/>
    <measureGroup name="orders" caption="orders"/>
    <measureGroup name="sellers" caption="seller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92.583720254632" backgroundQuery="1" createdVersion="8" refreshedVersion="8" minRefreshableVersion="3" recordCount="0" supportSubquery="1" supportAdvancedDrill="1" xr:uid="{9FCD4E16-C4C4-47CF-A160-008814C8BA8D}">
  <cacheSource type="external" connectionId="5"/>
  <cacheFields count="3">
    <cacheField name="[cars_data].[car_make].[car_make]" caption="car_make" numFmtId="0" hierarchy="1" level="1">
      <sharedItems count="3">
        <s v="Buick"/>
        <s v="Genesis"/>
        <s v="Mazda"/>
      </sharedItems>
    </cacheField>
    <cacheField name="[Measures].[Number of cars]" caption="Number of cars" numFmtId="0" hierarchy="27" level="32767"/>
    <cacheField name="[orders].[selling_date (Year)].[selling_date (Year)]" caption="selling_date (Year)" numFmtId="0" hierarchy="16" level="1">
      <sharedItems containsSemiMixedTypes="0" containsNonDate="0" containsString="0"/>
    </cacheField>
  </cacheFields>
  <cacheHierarchies count="43">
    <cacheHierarchy uniqueName="[cars_data].[car_id]" caption="car_id" attribute="1" defaultMemberUniqueName="[cars_data].[car_id].[All]" allUniqueName="[cars_data].[car_id].[All]" dimensionUniqueName="[cars_data]" displayFolder="" count="0" memberValueDatatype="20" unbalanced="0"/>
    <cacheHierarchy uniqueName="[cars_data].[car_make]" caption="car_make" attribute="1" defaultMemberUniqueName="[cars_data].[car_make].[All]" allUniqueName="[cars_data].[car_make].[All]" dimensionUniqueName="[cars_data]" displayFolder="" count="2" memberValueDatatype="130" unbalanced="0">
      <fieldsUsage count="2">
        <fieldUsage x="-1"/>
        <fieldUsage x="0"/>
      </fieldsUsage>
    </cacheHierarchy>
    <cacheHierarchy uniqueName="[cars_data].[car_model]" caption="car_model" attribute="1" defaultMemberUniqueName="[cars_data].[car_model].[All]" allUniqueName="[cars_data].[car_model].[All]" dimensionUniqueName="[cars_data]" displayFolder="" count="0" memberValueDatatype="130" unbalanced="0"/>
    <cacheHierarchy uniqueName="[cars_data].[car_year]" caption="car_year" attribute="1" defaultMemberUniqueName="[cars_data].[car_year].[All]" allUniqueName="[cars_data].[car_year].[All]" dimensionUniqueName="[cars_data]" displayFolder="" count="0" memberValueDatatype="20" unbalanced="0"/>
    <cacheHierarchy uniqueName="[cars_data].[car_color]" caption="car_color" attribute="1" defaultMemberUniqueName="[cars_data].[car_color].[All]" allUniqueName="[cars_data].[car_color].[All]" dimensionUniqueName="[cars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email]" caption="customer_email" attribute="1" defaultMemberUniqueName="[customers].[customer_email].[All]" allUniqueName="[customers].[customer_email].[All]" dimensionUniqueName="[customers]" displayFolder="" count="0" memberValueDatatype="130" unbalanced="0"/>
    <cacheHierarchy uniqueName="[customers].[customer_phone]" caption="customer_phone" attribute="1" defaultMemberUniqueName="[customers].[customer_phone].[All]" allUniqueName="[customers].[customer_phone].[All]" dimensionUniqueName="[customers]" displayFolder="" count="0" memberValueDatatype="130" unbalanced="0"/>
    <cacheHierarchy uniqueName="[customers].[customer_address]" caption="customer_address" attribute="1" defaultMemberUniqueName="[customers].[customer_address].[All]" allUniqueName="[customers].[customer_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selling_date]" caption="selling_date" attribute="1" time="1" defaultMemberUniqueName="[orders].[selling_date].[All]" allUniqueName="[orders].[selling_date].[All]" dimensionUniqueName="[orders]" displayFolder="" count="0" memberValueDatatype="7" unbalanced="0"/>
    <cacheHierarchy uniqueName="[orders].[price]" caption="price" attribute="1" defaultMemberUniqueName="[orders].[price].[All]" allUniqueName="[orders].[price].[All]" dimensionUniqueName="[orders]" displayFolder="" count="0" memberValueDatatype="5" unbalanced="0"/>
    <cacheHierarchy uniqueName="[orders].[seller_id]" caption="seller_id" attribute="1" defaultMemberUniqueName="[orders].[seller_id].[All]" allUniqueName="[orders].[seller_id].[All]" dimensionUniqueName="[orders]" displayFolder="" count="0" memberValueDatatype="20" unbalanced="0"/>
    <cacheHierarchy uniqueName="[orders].[car_id]" caption="car_id" attribute="1" defaultMemberUniqueName="[orders].[car_id].[All]" allUniqueName="[orders].[ca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elling_date (Year)]" caption="selling_date (Year)" attribute="1" defaultMemberUniqueName="[orders].[selling_date (Year)].[All]" allUniqueName="[orders].[selling_date (Year)].[All]" dimensionUniqueName="[orders]" displayFolder="" count="2" memberValueDatatype="130" unbalanced="0">
      <fieldsUsage count="2">
        <fieldUsage x="-1"/>
        <fieldUsage x="2"/>
      </fieldsUsage>
    </cacheHierarchy>
    <cacheHierarchy uniqueName="[orders].[selling_date (Quarter)]" caption="selling_date (Quarter)" attribute="1" defaultMemberUniqueName="[orders].[selling_date (Quarter)].[All]" allUniqueName="[orders].[selling_date (Quarter)].[All]" dimensionUniqueName="[orders]" displayFolder="" count="0" memberValueDatatype="130" unbalanced="0"/>
    <cacheHierarchy uniqueName="[orders].[selling_date (Month)]" caption="selling_date (Month)" attribute="1" defaultMemberUniqueName="[orders].[selling_date (Month)].[All]" allUniqueName="[orders].[selling_date (Month)].[All]" dimensionUniqueName="[orders]" displayFolder="" count="0" memberValueDatatype="130" unbalanced="0"/>
    <cacheHierarchy uniqueName="[sellers].[seller_id]" caption="seller_id" attribute="1" defaultMemberUniqueName="[sellers].[seller_id].[All]" allUniqueName="[sellers].[seller_id].[All]" dimensionUniqueName="[sellers]" displayFolder="" count="0" memberValueDatatype="20" unbalanced="0"/>
    <cacheHierarchy uniqueName="[sellers].[seller_name]" caption="seller_name" attribute="1" defaultMemberUniqueName="[sellers].[seller_name].[All]" allUniqueName="[sellers].[seller_name].[All]" dimensionUniqueName="[sellers]" displayFolder="" count="0" memberValueDatatype="130" unbalanced="0"/>
    <cacheHierarchy uniqueName="[sellers].[seller_city]" caption="seller_city" attribute="1" defaultMemberUniqueName="[sellers].[seller_city].[All]" allUniqueName="[sellers].[seller_city].[All]" dimensionUniqueName="[sellers]" displayFolder="" count="0" memberValueDatatype="130" unbalanced="0"/>
    <cacheHierarchy uniqueName="[sellers].[seller_state]" caption="seller_state" attribute="1" defaultMemberUniqueName="[sellers].[seller_state].[All]" allUniqueName="[sellers].[seller_state].[All]" dimensionUniqueName="[sellers]" displayFolder="" count="0" memberValueDatatype="130" unbalanced="0"/>
    <cacheHierarchy uniqueName="[sellers].[seller_phone]" caption="seller_phone" attribute="1" defaultMemberUniqueName="[sellers].[seller_phone].[All]" allUniqueName="[sellers].[seller_phone].[All]" dimensionUniqueName="[sellers]" displayFolder="" count="0" memberValueDatatype="130" unbalanced="0"/>
    <cacheHierarchy uniqueName="[orders].[selling_date (Month Index)]" caption="selling_date (Month Index)" attribute="1" defaultMemberUniqueName="[orders].[selling_date (Month Index)].[All]" allUniqueName="[orders].[selling_date (Month Index)].[All]" dimensionUniqueName="[orders]" displayFolder="" count="0" memberValueDatatype="20" unbalanced="0" hidden="1"/>
    <cacheHierarchy uniqueName="[Measures].[Count of orders]" caption="Count of orders" measure="1" displayFolder="" measureGroup="orders" count="0"/>
    <cacheHierarchy uniqueName="[Measures].[Number of Coustmers]" caption="Number of Coustmers" measure="1" displayFolder="" measureGroup="orders" count="0"/>
    <cacheHierarchy uniqueName="[Measures].[Number of cars]" caption="Number of cars" measure="1" displayFolder="" measureGroup="cars_data" count="0" oneField="1">
      <fieldsUsage count="1">
        <fieldUsage x="1"/>
      </fieldsUsage>
    </cacheHierarchy>
    <cacheHierarchy uniqueName="[Measures].[Number of companies]" caption="Number of companies" measure="1" displayFolder="" measureGroup="cars_data" count="0"/>
    <cacheHierarchy uniqueName="[Measures].[Number of models]" caption="Number of models" measure="1" displayFolder="" measureGroup="cars_data" count="0"/>
    <cacheHierarchy uniqueName="[Measures].[Numberof sellers]" caption="Numberof sellers" measure="1" displayFolder="" measureGroup="sellers" count="0"/>
    <cacheHierarchy uniqueName="[Measures].[Number of states]" caption="Number of states" measure="1" displayFolder="" measureGroup="sellers" count="0"/>
    <cacheHierarchy uniqueName="[Measures].[Number of cities]" caption="Number of cities" measure="1" displayFolder="" measureGroup="sellers" count="0"/>
    <cacheHierarchy uniqueName="[Measures].[__XL_Count cars_data]" caption="__XL_Count cars_data" measure="1" displayFolder="" measureGroup="cars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sellers]" caption="__XL_Count sellers" measure="1" displayFolder="" measureGroup="sellers" count="0" hidden="1"/>
    <cacheHierarchy uniqueName="[Measures].[__No measures defined]" caption="__No measures defined" measure="1" displayFolder="" count="0" hidden="1"/>
    <cacheHierarchy uniqueName="[Measures].[Sum of car_id]" caption="Sum of car_id" measure="1" displayFolder="" measureGroup="orders" count="0" hidden="1">
      <extLst>
        <ext xmlns:x15="http://schemas.microsoft.com/office/spreadsheetml/2010/11/main" uri="{B97F6D7D-B522-45F9-BDA1-12C45D357490}">
          <x15:cacheHierarchy aggregatedColumn="14"/>
        </ext>
      </extLst>
    </cacheHierarchy>
    <cacheHierarchy uniqueName="[Measures].[Sum of car_id 2]" caption="Sum of car_id 2" measure="1" displayFolder="" measureGroup="cars_data"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2"/>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rs_data" uniqueName="[cars_data]" caption="cars_data"/>
    <dimension name="customers" uniqueName="[customers]" caption="customers"/>
    <dimension measure="1" name="Measures" uniqueName="[Measures]" caption="Measures"/>
    <dimension name="orders" uniqueName="[orders]" caption="orders"/>
    <dimension name="sellers" uniqueName="[sellers]" caption="sellers"/>
  </dimensions>
  <measureGroups count="4">
    <measureGroup name="cars_data" caption="cars_data"/>
    <measureGroup name="customers" caption="customers"/>
    <measureGroup name="orders" caption="orders"/>
    <measureGroup name="sellers" caption="seller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92.583720717594" backgroundQuery="1" createdVersion="8" refreshedVersion="8" minRefreshableVersion="3" recordCount="0" supportSubquery="1" supportAdvancedDrill="1" xr:uid="{52FEA4BC-ABF2-484D-BDD9-4C410EAA14F4}">
  <cacheSource type="external" connectionId="5"/>
  <cacheFields count="3">
    <cacheField name="[cars_data].[car_make].[car_make]" caption="car_make" numFmtId="0" hierarchy="1" level="1">
      <sharedItems count="5">
        <s v="Buick"/>
        <s v="Fiat"/>
        <s v="Genesis"/>
        <s v="Mazda"/>
        <s v="Mitsubishi"/>
      </sharedItems>
    </cacheField>
    <cacheField name="[Measures].[Count of orders]" caption="Count of orders" numFmtId="0" hierarchy="25" level="32767"/>
    <cacheField name="[orders].[selling_date (Year)].[selling_date (Year)]" caption="selling_date (Year)" numFmtId="0" hierarchy="16" level="1">
      <sharedItems containsSemiMixedTypes="0" containsNonDate="0" containsString="0"/>
    </cacheField>
  </cacheFields>
  <cacheHierarchies count="43">
    <cacheHierarchy uniqueName="[cars_data].[car_id]" caption="car_id" attribute="1" defaultMemberUniqueName="[cars_data].[car_id].[All]" allUniqueName="[cars_data].[car_id].[All]" dimensionUniqueName="[cars_data]" displayFolder="" count="0" memberValueDatatype="20" unbalanced="0"/>
    <cacheHierarchy uniqueName="[cars_data].[car_make]" caption="car_make" attribute="1" defaultMemberUniqueName="[cars_data].[car_make].[All]" allUniqueName="[cars_data].[car_make].[All]" dimensionUniqueName="[cars_data]" displayFolder="" count="2" memberValueDatatype="130" unbalanced="0">
      <fieldsUsage count="2">
        <fieldUsage x="-1"/>
        <fieldUsage x="0"/>
      </fieldsUsage>
    </cacheHierarchy>
    <cacheHierarchy uniqueName="[cars_data].[car_model]" caption="car_model" attribute="1" defaultMemberUniqueName="[cars_data].[car_model].[All]" allUniqueName="[cars_data].[car_model].[All]" dimensionUniqueName="[cars_data]" displayFolder="" count="0" memberValueDatatype="130" unbalanced="0"/>
    <cacheHierarchy uniqueName="[cars_data].[car_year]" caption="car_year" attribute="1" defaultMemberUniqueName="[cars_data].[car_year].[All]" allUniqueName="[cars_data].[car_year].[All]" dimensionUniqueName="[cars_data]" displayFolder="" count="0" memberValueDatatype="20" unbalanced="0"/>
    <cacheHierarchy uniqueName="[cars_data].[car_color]" caption="car_color" attribute="1" defaultMemberUniqueName="[cars_data].[car_color].[All]" allUniqueName="[cars_data].[car_color].[All]" dimensionUniqueName="[cars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email]" caption="customer_email" attribute="1" defaultMemberUniqueName="[customers].[customer_email].[All]" allUniqueName="[customers].[customer_email].[All]" dimensionUniqueName="[customers]" displayFolder="" count="0" memberValueDatatype="130" unbalanced="0"/>
    <cacheHierarchy uniqueName="[customers].[customer_phone]" caption="customer_phone" attribute="1" defaultMemberUniqueName="[customers].[customer_phone].[All]" allUniqueName="[customers].[customer_phone].[All]" dimensionUniqueName="[customers]" displayFolder="" count="0" memberValueDatatype="130" unbalanced="0"/>
    <cacheHierarchy uniqueName="[customers].[customer_address]" caption="customer_address" attribute="1" defaultMemberUniqueName="[customers].[customer_address].[All]" allUniqueName="[customers].[customer_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selling_date]" caption="selling_date" attribute="1" time="1" defaultMemberUniqueName="[orders].[selling_date].[All]" allUniqueName="[orders].[selling_date].[All]" dimensionUniqueName="[orders]" displayFolder="" count="0" memberValueDatatype="7" unbalanced="0"/>
    <cacheHierarchy uniqueName="[orders].[price]" caption="price" attribute="1" defaultMemberUniqueName="[orders].[price].[All]" allUniqueName="[orders].[price].[All]" dimensionUniqueName="[orders]" displayFolder="" count="0" memberValueDatatype="5" unbalanced="0"/>
    <cacheHierarchy uniqueName="[orders].[seller_id]" caption="seller_id" attribute="1" defaultMemberUniqueName="[orders].[seller_id].[All]" allUniqueName="[orders].[seller_id].[All]" dimensionUniqueName="[orders]" displayFolder="" count="0" memberValueDatatype="20" unbalanced="0"/>
    <cacheHierarchy uniqueName="[orders].[car_id]" caption="car_id" attribute="1" defaultMemberUniqueName="[orders].[car_id].[All]" allUniqueName="[orders].[ca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elling_date (Year)]" caption="selling_date (Year)" attribute="1" defaultMemberUniqueName="[orders].[selling_date (Year)].[All]" allUniqueName="[orders].[selling_date (Year)].[All]" dimensionUniqueName="[orders]" displayFolder="" count="2" memberValueDatatype="130" unbalanced="0">
      <fieldsUsage count="2">
        <fieldUsage x="-1"/>
        <fieldUsage x="2"/>
      </fieldsUsage>
    </cacheHierarchy>
    <cacheHierarchy uniqueName="[orders].[selling_date (Quarter)]" caption="selling_date (Quarter)" attribute="1" defaultMemberUniqueName="[orders].[selling_date (Quarter)].[All]" allUniqueName="[orders].[selling_date (Quarter)].[All]" dimensionUniqueName="[orders]" displayFolder="" count="0" memberValueDatatype="130" unbalanced="0"/>
    <cacheHierarchy uniqueName="[orders].[selling_date (Month)]" caption="selling_date (Month)" attribute="1" defaultMemberUniqueName="[orders].[selling_date (Month)].[All]" allUniqueName="[orders].[selling_date (Month)].[All]" dimensionUniqueName="[orders]" displayFolder="" count="0" memberValueDatatype="130" unbalanced="0"/>
    <cacheHierarchy uniqueName="[sellers].[seller_id]" caption="seller_id" attribute="1" defaultMemberUniqueName="[sellers].[seller_id].[All]" allUniqueName="[sellers].[seller_id].[All]" dimensionUniqueName="[sellers]" displayFolder="" count="0" memberValueDatatype="20" unbalanced="0"/>
    <cacheHierarchy uniqueName="[sellers].[seller_name]" caption="seller_name" attribute="1" defaultMemberUniqueName="[sellers].[seller_name].[All]" allUniqueName="[sellers].[seller_name].[All]" dimensionUniqueName="[sellers]" displayFolder="" count="0" memberValueDatatype="130" unbalanced="0"/>
    <cacheHierarchy uniqueName="[sellers].[seller_city]" caption="seller_city" attribute="1" defaultMemberUniqueName="[sellers].[seller_city].[All]" allUniqueName="[sellers].[seller_city].[All]" dimensionUniqueName="[sellers]" displayFolder="" count="0" memberValueDatatype="130" unbalanced="0"/>
    <cacheHierarchy uniqueName="[sellers].[seller_state]" caption="seller_state" attribute="1" defaultMemberUniqueName="[sellers].[seller_state].[All]" allUniqueName="[sellers].[seller_state].[All]" dimensionUniqueName="[sellers]" displayFolder="" count="0" memberValueDatatype="130" unbalanced="0"/>
    <cacheHierarchy uniqueName="[sellers].[seller_phone]" caption="seller_phone" attribute="1" defaultMemberUniqueName="[sellers].[seller_phone].[All]" allUniqueName="[sellers].[seller_phone].[All]" dimensionUniqueName="[sellers]" displayFolder="" count="0" memberValueDatatype="130" unbalanced="0"/>
    <cacheHierarchy uniqueName="[orders].[selling_date (Month Index)]" caption="selling_date (Month Index)" attribute="1" defaultMemberUniqueName="[orders].[selling_date (Month Index)].[All]" allUniqueName="[orders].[selling_date (Month Index)].[All]" dimensionUniqueName="[orders]" displayFolder="" count="0" memberValueDatatype="20" unbalanced="0" hidden="1"/>
    <cacheHierarchy uniqueName="[Measures].[Count of orders]" caption="Count of orders" measure="1" displayFolder="" measureGroup="orders" count="0" oneField="1">
      <fieldsUsage count="1">
        <fieldUsage x="1"/>
      </fieldsUsage>
    </cacheHierarchy>
    <cacheHierarchy uniqueName="[Measures].[Number of Coustmers]" caption="Number of Coustmers" measure="1" displayFolder="" measureGroup="orders" count="0"/>
    <cacheHierarchy uniqueName="[Measures].[Number of cars]" caption="Number of cars" measure="1" displayFolder="" measureGroup="cars_data" count="0"/>
    <cacheHierarchy uniqueName="[Measures].[Number of companies]" caption="Number of companies" measure="1" displayFolder="" measureGroup="cars_data" count="0"/>
    <cacheHierarchy uniqueName="[Measures].[Number of models]" caption="Number of models" measure="1" displayFolder="" measureGroup="cars_data" count="0"/>
    <cacheHierarchy uniqueName="[Measures].[Numberof sellers]" caption="Numberof sellers" measure="1" displayFolder="" measureGroup="sellers" count="0"/>
    <cacheHierarchy uniqueName="[Measures].[Number of states]" caption="Number of states" measure="1" displayFolder="" measureGroup="sellers" count="0"/>
    <cacheHierarchy uniqueName="[Measures].[Number of cities]" caption="Number of cities" measure="1" displayFolder="" measureGroup="sellers" count="0"/>
    <cacheHierarchy uniqueName="[Measures].[__XL_Count cars_data]" caption="__XL_Count cars_data" measure="1" displayFolder="" measureGroup="cars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sellers]" caption="__XL_Count sellers" measure="1" displayFolder="" measureGroup="sellers" count="0" hidden="1"/>
    <cacheHierarchy uniqueName="[Measures].[__No measures defined]" caption="__No measures defined" measure="1" displayFolder="" count="0" hidden="1"/>
    <cacheHierarchy uniqueName="[Measures].[Sum of car_id]" caption="Sum of car_id" measure="1" displayFolder="" measureGroup="orders" count="0" hidden="1">
      <extLst>
        <ext xmlns:x15="http://schemas.microsoft.com/office/spreadsheetml/2010/11/main" uri="{B97F6D7D-B522-45F9-BDA1-12C45D357490}">
          <x15:cacheHierarchy aggregatedColumn="14"/>
        </ext>
      </extLst>
    </cacheHierarchy>
    <cacheHierarchy uniqueName="[Measures].[Sum of car_id 2]" caption="Sum of car_id 2" measure="1" displayFolder="" measureGroup="cars_data"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2"/>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rs_data" uniqueName="[cars_data]" caption="cars_data"/>
    <dimension name="customers" uniqueName="[customers]" caption="customers"/>
    <dimension measure="1" name="Measures" uniqueName="[Measures]" caption="Measures"/>
    <dimension name="orders" uniqueName="[orders]" caption="orders"/>
    <dimension name="sellers" uniqueName="[sellers]" caption="sellers"/>
  </dimensions>
  <measureGroups count="4">
    <measureGroup name="cars_data" caption="cars_data"/>
    <measureGroup name="customers" caption="customers"/>
    <measureGroup name="orders" caption="orders"/>
    <measureGroup name="sellers" caption="seller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92.583721064817" backgroundQuery="1" createdVersion="8" refreshedVersion="8" minRefreshableVersion="3" recordCount="0" supportSubquery="1" supportAdvancedDrill="1" xr:uid="{5E27DE8F-DFDE-4D24-8443-C7CF3881D481}">
  <cacheSource type="external" connectionId="5"/>
  <cacheFields count="3">
    <cacheField name="[Measures].[Sum of price]" caption="Sum of price" numFmtId="0" hierarchy="41" level="32767"/>
    <cacheField name="[cars_data].[car_make].[car_make]" caption="car_make" numFmtId="0" hierarchy="1" level="1">
      <sharedItems count="5">
        <s v="Buick"/>
        <s v="Fiat"/>
        <s v="Genesis"/>
        <s v="Mazda"/>
        <s v="Mitsubishi"/>
      </sharedItems>
    </cacheField>
    <cacheField name="[orders].[selling_date (Year)].[selling_date (Year)]" caption="selling_date (Year)" numFmtId="0" hierarchy="16" level="1">
      <sharedItems containsSemiMixedTypes="0" containsNonDate="0" containsString="0"/>
    </cacheField>
  </cacheFields>
  <cacheHierarchies count="43">
    <cacheHierarchy uniqueName="[cars_data].[car_id]" caption="car_id" attribute="1" defaultMemberUniqueName="[cars_data].[car_id].[All]" allUniqueName="[cars_data].[car_id].[All]" dimensionUniqueName="[cars_data]" displayFolder="" count="0" memberValueDatatype="20" unbalanced="0"/>
    <cacheHierarchy uniqueName="[cars_data].[car_make]" caption="car_make" attribute="1" defaultMemberUniqueName="[cars_data].[car_make].[All]" allUniqueName="[cars_data].[car_make].[All]" dimensionUniqueName="[cars_data]" displayFolder="" count="2" memberValueDatatype="130" unbalanced="0">
      <fieldsUsage count="2">
        <fieldUsage x="-1"/>
        <fieldUsage x="1"/>
      </fieldsUsage>
    </cacheHierarchy>
    <cacheHierarchy uniqueName="[cars_data].[car_model]" caption="car_model" attribute="1" defaultMemberUniqueName="[cars_data].[car_model].[All]" allUniqueName="[cars_data].[car_model].[All]" dimensionUniqueName="[cars_data]" displayFolder="" count="0" memberValueDatatype="130" unbalanced="0"/>
    <cacheHierarchy uniqueName="[cars_data].[car_year]" caption="car_year" attribute="1" defaultMemberUniqueName="[cars_data].[car_year].[All]" allUniqueName="[cars_data].[car_year].[All]" dimensionUniqueName="[cars_data]" displayFolder="" count="0" memberValueDatatype="20" unbalanced="0"/>
    <cacheHierarchy uniqueName="[cars_data].[car_color]" caption="car_color" attribute="1" defaultMemberUniqueName="[cars_data].[car_color].[All]" allUniqueName="[cars_data].[car_color].[All]" dimensionUniqueName="[cars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email]" caption="customer_email" attribute="1" defaultMemberUniqueName="[customers].[customer_email].[All]" allUniqueName="[customers].[customer_email].[All]" dimensionUniqueName="[customers]" displayFolder="" count="0" memberValueDatatype="130" unbalanced="0"/>
    <cacheHierarchy uniqueName="[customers].[customer_phone]" caption="customer_phone" attribute="1" defaultMemberUniqueName="[customers].[customer_phone].[All]" allUniqueName="[customers].[customer_phone].[All]" dimensionUniqueName="[customers]" displayFolder="" count="0" memberValueDatatype="130" unbalanced="0"/>
    <cacheHierarchy uniqueName="[customers].[customer_address]" caption="customer_address" attribute="1" defaultMemberUniqueName="[customers].[customer_address].[All]" allUniqueName="[customers].[customer_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selling_date]" caption="selling_date" attribute="1" time="1" defaultMemberUniqueName="[orders].[selling_date].[All]" allUniqueName="[orders].[selling_date].[All]" dimensionUniqueName="[orders]" displayFolder="" count="0" memberValueDatatype="7" unbalanced="0"/>
    <cacheHierarchy uniqueName="[orders].[price]" caption="price" attribute="1" defaultMemberUniqueName="[orders].[price].[All]" allUniqueName="[orders].[price].[All]" dimensionUniqueName="[orders]" displayFolder="" count="0" memberValueDatatype="5" unbalanced="0"/>
    <cacheHierarchy uniqueName="[orders].[seller_id]" caption="seller_id" attribute="1" defaultMemberUniqueName="[orders].[seller_id].[All]" allUniqueName="[orders].[seller_id].[All]" dimensionUniqueName="[orders]" displayFolder="" count="0" memberValueDatatype="20" unbalanced="0"/>
    <cacheHierarchy uniqueName="[orders].[car_id]" caption="car_id" attribute="1" defaultMemberUniqueName="[orders].[car_id].[All]" allUniqueName="[orders].[ca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elling_date (Year)]" caption="selling_date (Year)" attribute="1" defaultMemberUniqueName="[orders].[selling_date (Year)].[All]" allUniqueName="[orders].[selling_date (Year)].[All]" dimensionUniqueName="[orders]" displayFolder="" count="2" memberValueDatatype="130" unbalanced="0">
      <fieldsUsage count="2">
        <fieldUsage x="-1"/>
        <fieldUsage x="2"/>
      </fieldsUsage>
    </cacheHierarchy>
    <cacheHierarchy uniqueName="[orders].[selling_date (Quarter)]" caption="selling_date (Quarter)" attribute="1" defaultMemberUniqueName="[orders].[selling_date (Quarter)].[All]" allUniqueName="[orders].[selling_date (Quarter)].[All]" dimensionUniqueName="[orders]" displayFolder="" count="0" memberValueDatatype="130" unbalanced="0"/>
    <cacheHierarchy uniqueName="[orders].[selling_date (Month)]" caption="selling_date (Month)" attribute="1" defaultMemberUniqueName="[orders].[selling_date (Month)].[All]" allUniqueName="[orders].[selling_date (Month)].[All]" dimensionUniqueName="[orders]" displayFolder="" count="0" memberValueDatatype="130" unbalanced="0"/>
    <cacheHierarchy uniqueName="[sellers].[seller_id]" caption="seller_id" attribute="1" defaultMemberUniqueName="[sellers].[seller_id].[All]" allUniqueName="[sellers].[seller_id].[All]" dimensionUniqueName="[sellers]" displayFolder="" count="0" memberValueDatatype="20" unbalanced="0"/>
    <cacheHierarchy uniqueName="[sellers].[seller_name]" caption="seller_name" attribute="1" defaultMemberUniqueName="[sellers].[seller_name].[All]" allUniqueName="[sellers].[seller_name].[All]" dimensionUniqueName="[sellers]" displayFolder="" count="0" memberValueDatatype="130" unbalanced="0"/>
    <cacheHierarchy uniqueName="[sellers].[seller_city]" caption="seller_city" attribute="1" defaultMemberUniqueName="[sellers].[seller_city].[All]" allUniqueName="[sellers].[seller_city].[All]" dimensionUniqueName="[sellers]" displayFolder="" count="0" memberValueDatatype="130" unbalanced="0"/>
    <cacheHierarchy uniqueName="[sellers].[seller_state]" caption="seller_state" attribute="1" defaultMemberUniqueName="[sellers].[seller_state].[All]" allUniqueName="[sellers].[seller_state].[All]" dimensionUniqueName="[sellers]" displayFolder="" count="0" memberValueDatatype="130" unbalanced="0"/>
    <cacheHierarchy uniqueName="[sellers].[seller_phone]" caption="seller_phone" attribute="1" defaultMemberUniqueName="[sellers].[seller_phone].[All]" allUniqueName="[sellers].[seller_phone].[All]" dimensionUniqueName="[sellers]" displayFolder="" count="0" memberValueDatatype="130" unbalanced="0"/>
    <cacheHierarchy uniqueName="[orders].[selling_date (Month Index)]" caption="selling_date (Month Index)" attribute="1" defaultMemberUniqueName="[orders].[selling_date (Month Index)].[All]" allUniqueName="[orders].[selling_date (Month Index)].[All]" dimensionUniqueName="[orders]" displayFolder="" count="0" memberValueDatatype="20" unbalanced="0" hidden="1"/>
    <cacheHierarchy uniqueName="[Measures].[Count of orders]" caption="Count of orders" measure="1" displayFolder="" measureGroup="orders" count="0"/>
    <cacheHierarchy uniqueName="[Measures].[Number of Coustmers]" caption="Number of Coustmers" measure="1" displayFolder="" measureGroup="orders" count="0"/>
    <cacheHierarchy uniqueName="[Measures].[Number of cars]" caption="Number of cars" measure="1" displayFolder="" measureGroup="cars_data" count="0"/>
    <cacheHierarchy uniqueName="[Measures].[Number of companies]" caption="Number of companies" measure="1" displayFolder="" measureGroup="cars_data" count="0"/>
    <cacheHierarchy uniqueName="[Measures].[Number of models]" caption="Number of models" measure="1" displayFolder="" measureGroup="cars_data" count="0"/>
    <cacheHierarchy uniqueName="[Measures].[Numberof sellers]" caption="Numberof sellers" measure="1" displayFolder="" measureGroup="sellers" count="0"/>
    <cacheHierarchy uniqueName="[Measures].[Number of states]" caption="Number of states" measure="1" displayFolder="" measureGroup="sellers" count="0"/>
    <cacheHierarchy uniqueName="[Measures].[Number of cities]" caption="Number of cities" measure="1" displayFolder="" measureGroup="sellers" count="0"/>
    <cacheHierarchy uniqueName="[Measures].[__XL_Count cars_data]" caption="__XL_Count cars_data" measure="1" displayFolder="" measureGroup="cars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sellers]" caption="__XL_Count sellers" measure="1" displayFolder="" measureGroup="sellers" count="0" hidden="1"/>
    <cacheHierarchy uniqueName="[Measures].[__No measures defined]" caption="__No measures defined" measure="1" displayFolder="" count="0" hidden="1"/>
    <cacheHierarchy uniqueName="[Measures].[Sum of car_id]" caption="Sum of car_id" measure="1" displayFolder="" measureGroup="orders" count="0" hidden="1">
      <extLst>
        <ext xmlns:x15="http://schemas.microsoft.com/office/spreadsheetml/2010/11/main" uri="{B97F6D7D-B522-45F9-BDA1-12C45D357490}">
          <x15:cacheHierarchy aggregatedColumn="14"/>
        </ext>
      </extLst>
    </cacheHierarchy>
    <cacheHierarchy uniqueName="[Measures].[Sum of car_id 2]" caption="Sum of car_id 2" measure="1" displayFolder="" measureGroup="cars_data"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rs_data" uniqueName="[cars_data]" caption="cars_data"/>
    <dimension name="customers" uniqueName="[customers]" caption="customers"/>
    <dimension measure="1" name="Measures" uniqueName="[Measures]" caption="Measures"/>
    <dimension name="orders" uniqueName="[orders]" caption="orders"/>
    <dimension name="sellers" uniqueName="[sellers]" caption="sellers"/>
  </dimensions>
  <measureGroups count="4">
    <measureGroup name="cars_data" caption="cars_data"/>
    <measureGroup name="customers" caption="customers"/>
    <measureGroup name="orders" caption="orders"/>
    <measureGroup name="sellers" caption="seller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92.583721759256" backgroundQuery="1" createdVersion="8" refreshedVersion="8" minRefreshableVersion="3" recordCount="0" supportSubquery="1" supportAdvancedDrill="1" xr:uid="{B1D79364-3015-4D58-AC2C-BA0405BE5664}">
  <cacheSource type="external" connectionId="5"/>
  <cacheFields count="3">
    <cacheField name="[sellers].[seller_state].[seller_state]" caption="seller_state" numFmtId="0" hierarchy="22" level="1">
      <sharedItems count="16">
        <s v="California"/>
        <s v="Colorado"/>
        <s v="Connecticut"/>
        <s v="Georgia"/>
        <s v="Maryland"/>
        <s v="Massachusetts"/>
        <s v="Michigan"/>
        <s v="Mississippi"/>
        <s v="Nebraska"/>
        <s v="New Jersey"/>
        <s v="North Carolina"/>
        <s v="Ohio"/>
        <s v="Pennsylvania"/>
        <s v="South Carolina"/>
        <s v="Washington"/>
        <s v="West Virginia"/>
      </sharedItems>
    </cacheField>
    <cacheField name="[Measures].[Count of orders]" caption="Count of orders" numFmtId="0" hierarchy="25" level="32767"/>
    <cacheField name="[orders].[selling_date (Year)].[selling_date (Year)]" caption="selling_date (Year)" numFmtId="0" hierarchy="16" level="1">
      <sharedItems containsSemiMixedTypes="0" containsNonDate="0" containsString="0"/>
    </cacheField>
  </cacheFields>
  <cacheHierarchies count="43">
    <cacheHierarchy uniqueName="[cars_data].[car_id]" caption="car_id" attribute="1" defaultMemberUniqueName="[cars_data].[car_id].[All]" allUniqueName="[cars_data].[car_id].[All]" dimensionUniqueName="[cars_data]" displayFolder="" count="0" memberValueDatatype="20" unbalanced="0"/>
    <cacheHierarchy uniqueName="[cars_data].[car_make]" caption="car_make" attribute="1" defaultMemberUniqueName="[cars_data].[car_make].[All]" allUniqueName="[cars_data].[car_make].[All]" dimensionUniqueName="[cars_data]" displayFolder="" count="0" memberValueDatatype="130" unbalanced="0"/>
    <cacheHierarchy uniqueName="[cars_data].[car_model]" caption="car_model" attribute="1" defaultMemberUniqueName="[cars_data].[car_model].[All]" allUniqueName="[cars_data].[car_model].[All]" dimensionUniqueName="[cars_data]" displayFolder="" count="0" memberValueDatatype="130" unbalanced="0"/>
    <cacheHierarchy uniqueName="[cars_data].[car_year]" caption="car_year" attribute="1" defaultMemberUniqueName="[cars_data].[car_year].[All]" allUniqueName="[cars_data].[car_year].[All]" dimensionUniqueName="[cars_data]" displayFolder="" count="0" memberValueDatatype="20" unbalanced="0"/>
    <cacheHierarchy uniqueName="[cars_data].[car_color]" caption="car_color" attribute="1" defaultMemberUniqueName="[cars_data].[car_color].[All]" allUniqueName="[cars_data].[car_color].[All]" dimensionUniqueName="[cars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email]" caption="customer_email" attribute="1" defaultMemberUniqueName="[customers].[customer_email].[All]" allUniqueName="[customers].[customer_email].[All]" dimensionUniqueName="[customers]" displayFolder="" count="0" memberValueDatatype="130" unbalanced="0"/>
    <cacheHierarchy uniqueName="[customers].[customer_phone]" caption="customer_phone" attribute="1" defaultMemberUniqueName="[customers].[customer_phone].[All]" allUniqueName="[customers].[customer_phone].[All]" dimensionUniqueName="[customers]" displayFolder="" count="0" memberValueDatatype="130" unbalanced="0"/>
    <cacheHierarchy uniqueName="[customers].[customer_address]" caption="customer_address" attribute="1" defaultMemberUniqueName="[customers].[customer_address].[All]" allUniqueName="[customers].[customer_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selling_date]" caption="selling_date" attribute="1" time="1" defaultMemberUniqueName="[orders].[selling_date].[All]" allUniqueName="[orders].[selling_date].[All]" dimensionUniqueName="[orders]" displayFolder="" count="0" memberValueDatatype="7" unbalanced="0"/>
    <cacheHierarchy uniqueName="[orders].[price]" caption="price" attribute="1" defaultMemberUniqueName="[orders].[price].[All]" allUniqueName="[orders].[price].[All]" dimensionUniqueName="[orders]" displayFolder="" count="0" memberValueDatatype="5" unbalanced="0"/>
    <cacheHierarchy uniqueName="[orders].[seller_id]" caption="seller_id" attribute="1" defaultMemberUniqueName="[orders].[seller_id].[All]" allUniqueName="[orders].[seller_id].[All]" dimensionUniqueName="[orders]" displayFolder="" count="0" memberValueDatatype="20" unbalanced="0"/>
    <cacheHierarchy uniqueName="[orders].[car_id]" caption="car_id" attribute="1" defaultMemberUniqueName="[orders].[car_id].[All]" allUniqueName="[orders].[ca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elling_date (Year)]" caption="selling_date (Year)" attribute="1" defaultMemberUniqueName="[orders].[selling_date (Year)].[All]" allUniqueName="[orders].[selling_date (Year)].[All]" dimensionUniqueName="[orders]" displayFolder="" count="2" memberValueDatatype="130" unbalanced="0">
      <fieldsUsage count="2">
        <fieldUsage x="-1"/>
        <fieldUsage x="2"/>
      </fieldsUsage>
    </cacheHierarchy>
    <cacheHierarchy uniqueName="[orders].[selling_date (Quarter)]" caption="selling_date (Quarter)" attribute="1" defaultMemberUniqueName="[orders].[selling_date (Quarter)].[All]" allUniqueName="[orders].[selling_date (Quarter)].[All]" dimensionUniqueName="[orders]" displayFolder="" count="0" memberValueDatatype="130" unbalanced="0"/>
    <cacheHierarchy uniqueName="[orders].[selling_date (Month)]" caption="selling_date (Month)" attribute="1" defaultMemberUniqueName="[orders].[selling_date (Month)].[All]" allUniqueName="[orders].[selling_date (Month)].[All]" dimensionUniqueName="[orders]" displayFolder="" count="0" memberValueDatatype="130" unbalanced="0"/>
    <cacheHierarchy uniqueName="[sellers].[seller_id]" caption="seller_id" attribute="1" defaultMemberUniqueName="[sellers].[seller_id].[All]" allUniqueName="[sellers].[seller_id].[All]" dimensionUniqueName="[sellers]" displayFolder="" count="0" memberValueDatatype="20" unbalanced="0"/>
    <cacheHierarchy uniqueName="[sellers].[seller_name]" caption="seller_name" attribute="1" defaultMemberUniqueName="[sellers].[seller_name].[All]" allUniqueName="[sellers].[seller_name].[All]" dimensionUniqueName="[sellers]" displayFolder="" count="0" memberValueDatatype="130" unbalanced="0"/>
    <cacheHierarchy uniqueName="[sellers].[seller_city]" caption="seller_city" attribute="1" defaultMemberUniqueName="[sellers].[seller_city].[All]" allUniqueName="[sellers].[seller_city].[All]" dimensionUniqueName="[sellers]" displayFolder="" count="0" memberValueDatatype="130" unbalanced="0"/>
    <cacheHierarchy uniqueName="[sellers].[seller_state]" caption="seller_state" attribute="1" defaultMemberUniqueName="[sellers].[seller_state].[All]" allUniqueName="[sellers].[seller_state].[All]" dimensionUniqueName="[sellers]" displayFolder="" count="2" memberValueDatatype="130" unbalanced="0">
      <fieldsUsage count="2">
        <fieldUsage x="-1"/>
        <fieldUsage x="0"/>
      </fieldsUsage>
    </cacheHierarchy>
    <cacheHierarchy uniqueName="[sellers].[seller_phone]" caption="seller_phone" attribute="1" defaultMemberUniqueName="[sellers].[seller_phone].[All]" allUniqueName="[sellers].[seller_phone].[All]" dimensionUniqueName="[sellers]" displayFolder="" count="0" memberValueDatatype="130" unbalanced="0"/>
    <cacheHierarchy uniqueName="[orders].[selling_date (Month Index)]" caption="selling_date (Month Index)" attribute="1" defaultMemberUniqueName="[orders].[selling_date (Month Index)].[All]" allUniqueName="[orders].[selling_date (Month Index)].[All]" dimensionUniqueName="[orders]" displayFolder="" count="0" memberValueDatatype="20" unbalanced="0" hidden="1"/>
    <cacheHierarchy uniqueName="[Measures].[Count of orders]" caption="Count of orders" measure="1" displayFolder="" measureGroup="orders" count="0" oneField="1">
      <fieldsUsage count="1">
        <fieldUsage x="1"/>
      </fieldsUsage>
    </cacheHierarchy>
    <cacheHierarchy uniqueName="[Measures].[Number of Coustmers]" caption="Number of Coustmers" measure="1" displayFolder="" measureGroup="orders" count="0"/>
    <cacheHierarchy uniqueName="[Measures].[Number of cars]" caption="Number of cars" measure="1" displayFolder="" measureGroup="cars_data" count="0"/>
    <cacheHierarchy uniqueName="[Measures].[Number of companies]" caption="Number of companies" measure="1" displayFolder="" measureGroup="cars_data" count="0"/>
    <cacheHierarchy uniqueName="[Measures].[Number of models]" caption="Number of models" measure="1" displayFolder="" measureGroup="cars_data" count="0"/>
    <cacheHierarchy uniqueName="[Measures].[Numberof sellers]" caption="Numberof sellers" measure="1" displayFolder="" measureGroup="sellers" count="0"/>
    <cacheHierarchy uniqueName="[Measures].[Number of states]" caption="Number of states" measure="1" displayFolder="" measureGroup="sellers" count="0"/>
    <cacheHierarchy uniqueName="[Measures].[Number of cities]" caption="Number of cities" measure="1" displayFolder="" measureGroup="sellers" count="0"/>
    <cacheHierarchy uniqueName="[Measures].[__XL_Count cars_data]" caption="__XL_Count cars_data" measure="1" displayFolder="" measureGroup="cars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sellers]" caption="__XL_Count sellers" measure="1" displayFolder="" measureGroup="sellers" count="0" hidden="1"/>
    <cacheHierarchy uniqueName="[Measures].[__No measures defined]" caption="__No measures defined" measure="1" displayFolder="" count="0" hidden="1"/>
    <cacheHierarchy uniqueName="[Measures].[Sum of car_id]" caption="Sum of car_id" measure="1" displayFolder="" measureGroup="orders" count="0" hidden="1">
      <extLst>
        <ext xmlns:x15="http://schemas.microsoft.com/office/spreadsheetml/2010/11/main" uri="{B97F6D7D-B522-45F9-BDA1-12C45D357490}">
          <x15:cacheHierarchy aggregatedColumn="14"/>
        </ext>
      </extLst>
    </cacheHierarchy>
    <cacheHierarchy uniqueName="[Measures].[Sum of car_id 2]" caption="Sum of car_id 2" measure="1" displayFolder="" measureGroup="cars_data"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2"/>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rs_data" uniqueName="[cars_data]" caption="cars_data"/>
    <dimension name="customers" uniqueName="[customers]" caption="customers"/>
    <dimension measure="1" name="Measures" uniqueName="[Measures]" caption="Measures"/>
    <dimension name="orders" uniqueName="[orders]" caption="orders"/>
    <dimension name="sellers" uniqueName="[sellers]" caption="sellers"/>
  </dimensions>
  <measureGroups count="4">
    <measureGroup name="cars_data" caption="cars_data"/>
    <measureGroup name="customers" caption="customers"/>
    <measureGroup name="orders" caption="orders"/>
    <measureGroup name="sellers" caption="seller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92.583722337964" backgroundQuery="1" createdVersion="8" refreshedVersion="8" minRefreshableVersion="3" recordCount="0" supportSubquery="1" supportAdvancedDrill="1" xr:uid="{3C0B4A67-F5F3-4936-B2FA-977CAE827942}">
  <cacheSource type="external" connectionId="5"/>
  <cacheFields count="3">
    <cacheField name="[sellers].[seller_city].[seller_city]" caption="seller_city" numFmtId="0" hierarchy="21" level="1">
      <sharedItems count="5">
        <s v="Ballshire"/>
        <s v="East Christinahaven"/>
        <s v="North Brianna"/>
        <s v="Rosestad"/>
        <s v="South Noahtown"/>
      </sharedItems>
    </cacheField>
    <cacheField name="[Measures].[Number of Coustmers]" caption="Number of Coustmers" numFmtId="0" hierarchy="26" level="32767"/>
    <cacheField name="[orders].[selling_date (Year)].[selling_date (Year)]" caption="selling_date (Year)" numFmtId="0" hierarchy="16" level="1">
      <sharedItems containsSemiMixedTypes="0" containsNonDate="0" containsString="0"/>
    </cacheField>
  </cacheFields>
  <cacheHierarchies count="43">
    <cacheHierarchy uniqueName="[cars_data].[car_id]" caption="car_id" attribute="1" defaultMemberUniqueName="[cars_data].[car_id].[All]" allUniqueName="[cars_data].[car_id].[All]" dimensionUniqueName="[cars_data]" displayFolder="" count="0" memberValueDatatype="20" unbalanced="0"/>
    <cacheHierarchy uniqueName="[cars_data].[car_make]" caption="car_make" attribute="1" defaultMemberUniqueName="[cars_data].[car_make].[All]" allUniqueName="[cars_data].[car_make].[All]" dimensionUniqueName="[cars_data]" displayFolder="" count="0" memberValueDatatype="130" unbalanced="0"/>
    <cacheHierarchy uniqueName="[cars_data].[car_model]" caption="car_model" attribute="1" defaultMemberUniqueName="[cars_data].[car_model].[All]" allUniqueName="[cars_data].[car_model].[All]" dimensionUniqueName="[cars_data]" displayFolder="" count="0" memberValueDatatype="130" unbalanced="0"/>
    <cacheHierarchy uniqueName="[cars_data].[car_year]" caption="car_year" attribute="1" defaultMemberUniqueName="[cars_data].[car_year].[All]" allUniqueName="[cars_data].[car_year].[All]" dimensionUniqueName="[cars_data]" displayFolder="" count="0" memberValueDatatype="20" unbalanced="0"/>
    <cacheHierarchy uniqueName="[cars_data].[car_color]" caption="car_color" attribute="1" defaultMemberUniqueName="[cars_data].[car_color].[All]" allUniqueName="[cars_data].[car_color].[All]" dimensionUniqueName="[cars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email]" caption="customer_email" attribute="1" defaultMemberUniqueName="[customers].[customer_email].[All]" allUniqueName="[customers].[customer_email].[All]" dimensionUniqueName="[customers]" displayFolder="" count="0" memberValueDatatype="130" unbalanced="0"/>
    <cacheHierarchy uniqueName="[customers].[customer_phone]" caption="customer_phone" attribute="1" defaultMemberUniqueName="[customers].[customer_phone].[All]" allUniqueName="[customers].[customer_phone].[All]" dimensionUniqueName="[customers]" displayFolder="" count="0" memberValueDatatype="130" unbalanced="0"/>
    <cacheHierarchy uniqueName="[customers].[customer_address]" caption="customer_address" attribute="1" defaultMemberUniqueName="[customers].[customer_address].[All]" allUniqueName="[customers].[customer_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selling_date]" caption="selling_date" attribute="1" time="1" defaultMemberUniqueName="[orders].[selling_date].[All]" allUniqueName="[orders].[selling_date].[All]" dimensionUniqueName="[orders]" displayFolder="" count="0" memberValueDatatype="7" unbalanced="0"/>
    <cacheHierarchy uniqueName="[orders].[price]" caption="price" attribute="1" defaultMemberUniqueName="[orders].[price].[All]" allUniqueName="[orders].[price].[All]" dimensionUniqueName="[orders]" displayFolder="" count="0" memberValueDatatype="5" unbalanced="0"/>
    <cacheHierarchy uniqueName="[orders].[seller_id]" caption="seller_id" attribute="1" defaultMemberUniqueName="[orders].[seller_id].[All]" allUniqueName="[orders].[seller_id].[All]" dimensionUniqueName="[orders]" displayFolder="" count="0" memberValueDatatype="20" unbalanced="0"/>
    <cacheHierarchy uniqueName="[orders].[car_id]" caption="car_id" attribute="1" defaultMemberUniqueName="[orders].[car_id].[All]" allUniqueName="[orders].[ca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elling_date (Year)]" caption="selling_date (Year)" attribute="1" defaultMemberUniqueName="[orders].[selling_date (Year)].[All]" allUniqueName="[orders].[selling_date (Year)].[All]" dimensionUniqueName="[orders]" displayFolder="" count="2" memberValueDatatype="130" unbalanced="0">
      <fieldsUsage count="2">
        <fieldUsage x="-1"/>
        <fieldUsage x="2"/>
      </fieldsUsage>
    </cacheHierarchy>
    <cacheHierarchy uniqueName="[orders].[selling_date (Quarter)]" caption="selling_date (Quarter)" attribute="1" defaultMemberUniqueName="[orders].[selling_date (Quarter)].[All]" allUniqueName="[orders].[selling_date (Quarter)].[All]" dimensionUniqueName="[orders]" displayFolder="" count="0" memberValueDatatype="130" unbalanced="0"/>
    <cacheHierarchy uniqueName="[orders].[selling_date (Month)]" caption="selling_date (Month)" attribute="1" defaultMemberUniqueName="[orders].[selling_date (Month)].[All]" allUniqueName="[orders].[selling_date (Month)].[All]" dimensionUniqueName="[orders]" displayFolder="" count="0" memberValueDatatype="130" unbalanced="0"/>
    <cacheHierarchy uniqueName="[sellers].[seller_id]" caption="seller_id" attribute="1" defaultMemberUniqueName="[sellers].[seller_id].[All]" allUniqueName="[sellers].[seller_id].[All]" dimensionUniqueName="[sellers]" displayFolder="" count="0" memberValueDatatype="20" unbalanced="0"/>
    <cacheHierarchy uniqueName="[sellers].[seller_name]" caption="seller_name" attribute="1" defaultMemberUniqueName="[sellers].[seller_name].[All]" allUniqueName="[sellers].[seller_name].[All]" dimensionUniqueName="[sellers]" displayFolder="" count="0" memberValueDatatype="130" unbalanced="0"/>
    <cacheHierarchy uniqueName="[sellers].[seller_city]" caption="seller_city" attribute="1" defaultMemberUniqueName="[sellers].[seller_city].[All]" allUniqueName="[sellers].[seller_city].[All]" dimensionUniqueName="[sellers]" displayFolder="" count="2" memberValueDatatype="130" unbalanced="0">
      <fieldsUsage count="2">
        <fieldUsage x="-1"/>
        <fieldUsage x="0"/>
      </fieldsUsage>
    </cacheHierarchy>
    <cacheHierarchy uniqueName="[sellers].[seller_state]" caption="seller_state" attribute="1" defaultMemberUniqueName="[sellers].[seller_state].[All]" allUniqueName="[sellers].[seller_state].[All]" dimensionUniqueName="[sellers]" displayFolder="" count="0" memberValueDatatype="130" unbalanced="0"/>
    <cacheHierarchy uniqueName="[sellers].[seller_phone]" caption="seller_phone" attribute="1" defaultMemberUniqueName="[sellers].[seller_phone].[All]" allUniqueName="[sellers].[seller_phone].[All]" dimensionUniqueName="[sellers]" displayFolder="" count="0" memberValueDatatype="130" unbalanced="0"/>
    <cacheHierarchy uniqueName="[orders].[selling_date (Month Index)]" caption="selling_date (Month Index)" attribute="1" defaultMemberUniqueName="[orders].[selling_date (Month Index)].[All]" allUniqueName="[orders].[selling_date (Month Index)].[All]" dimensionUniqueName="[orders]" displayFolder="" count="0" memberValueDatatype="20" unbalanced="0" hidden="1"/>
    <cacheHierarchy uniqueName="[Measures].[Count of orders]" caption="Count of orders" measure="1" displayFolder="" measureGroup="orders" count="0"/>
    <cacheHierarchy uniqueName="[Measures].[Number of Coustmers]" caption="Number of Coustmers" measure="1" displayFolder="" measureGroup="orders" count="0" oneField="1">
      <fieldsUsage count="1">
        <fieldUsage x="1"/>
      </fieldsUsage>
    </cacheHierarchy>
    <cacheHierarchy uniqueName="[Measures].[Number of cars]" caption="Number of cars" measure="1" displayFolder="" measureGroup="cars_data" count="0"/>
    <cacheHierarchy uniqueName="[Measures].[Number of companies]" caption="Number of companies" measure="1" displayFolder="" measureGroup="cars_data" count="0"/>
    <cacheHierarchy uniqueName="[Measures].[Number of models]" caption="Number of models" measure="1" displayFolder="" measureGroup="cars_data" count="0"/>
    <cacheHierarchy uniqueName="[Measures].[Numberof sellers]" caption="Numberof sellers" measure="1" displayFolder="" measureGroup="sellers" count="0"/>
    <cacheHierarchy uniqueName="[Measures].[Number of states]" caption="Number of states" measure="1" displayFolder="" measureGroup="sellers" count="0"/>
    <cacheHierarchy uniqueName="[Measures].[Number of cities]" caption="Number of cities" measure="1" displayFolder="" measureGroup="sellers" count="0"/>
    <cacheHierarchy uniqueName="[Measures].[__XL_Count cars_data]" caption="__XL_Count cars_data" measure="1" displayFolder="" measureGroup="cars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sellers]" caption="__XL_Count sellers" measure="1" displayFolder="" measureGroup="sellers" count="0" hidden="1"/>
    <cacheHierarchy uniqueName="[Measures].[__No measures defined]" caption="__No measures defined" measure="1" displayFolder="" count="0" hidden="1"/>
    <cacheHierarchy uniqueName="[Measures].[Sum of car_id]" caption="Sum of car_id" measure="1" displayFolder="" measureGroup="orders" count="0" hidden="1">
      <extLst>
        <ext xmlns:x15="http://schemas.microsoft.com/office/spreadsheetml/2010/11/main" uri="{B97F6D7D-B522-45F9-BDA1-12C45D357490}">
          <x15:cacheHierarchy aggregatedColumn="14"/>
        </ext>
      </extLst>
    </cacheHierarchy>
    <cacheHierarchy uniqueName="[Measures].[Sum of car_id 2]" caption="Sum of car_id 2" measure="1" displayFolder="" measureGroup="cars_data"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2"/>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rs_data" uniqueName="[cars_data]" caption="cars_data"/>
    <dimension name="customers" uniqueName="[customers]" caption="customers"/>
    <dimension measure="1" name="Measures" uniqueName="[Measures]" caption="Measures"/>
    <dimension name="orders" uniqueName="[orders]" caption="orders"/>
    <dimension name="sellers" uniqueName="[sellers]" caption="sellers"/>
  </dimensions>
  <measureGroups count="4">
    <measureGroup name="cars_data" caption="cars_data"/>
    <measureGroup name="customers" caption="customers"/>
    <measureGroup name="orders" caption="orders"/>
    <measureGroup name="sellers" caption="seller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72.451712615744" backgroundQuery="1" createdVersion="3" refreshedVersion="8" minRefreshableVersion="3" recordCount="0" supportSubquery="1" supportAdvancedDrill="1" xr:uid="{76B7C7D5-B637-4A22-BE52-4AAD0B9892A3}">
  <cacheSource type="external" connectionId="5">
    <extLst>
      <ext xmlns:x14="http://schemas.microsoft.com/office/spreadsheetml/2009/9/main" uri="{F057638F-6D5F-4e77-A914-E7F072B9BCA8}">
        <x14:sourceConnection name="ThisWorkbookDataModel"/>
      </ext>
    </extLst>
  </cacheSource>
  <cacheFields count="0"/>
  <cacheHierarchies count="42">
    <cacheHierarchy uniqueName="[cars_data].[car_id]" caption="car_id" attribute="1" defaultMemberUniqueName="[cars_data].[car_id].[All]" allUniqueName="[cars_data].[car_id].[All]" dimensionUniqueName="[cars_data]" displayFolder="" count="0" memberValueDatatype="20" unbalanced="0"/>
    <cacheHierarchy uniqueName="[cars_data].[car_make]" caption="car_make" attribute="1" defaultMemberUniqueName="[cars_data].[car_make].[All]" allUniqueName="[cars_data].[car_make].[All]" dimensionUniqueName="[cars_data]" displayFolder="" count="2" memberValueDatatype="130" unbalanced="0"/>
    <cacheHierarchy uniqueName="[cars_data].[car_model]" caption="car_model" attribute="1" defaultMemberUniqueName="[cars_data].[car_model].[All]" allUniqueName="[cars_data].[car_model].[All]" dimensionUniqueName="[cars_data]" displayFolder="" count="0" memberValueDatatype="130" unbalanced="0"/>
    <cacheHierarchy uniqueName="[cars_data].[car_year]" caption="car_year" attribute="1" defaultMemberUniqueName="[cars_data].[car_year].[All]" allUniqueName="[cars_data].[car_year].[All]" dimensionUniqueName="[cars_data]" displayFolder="" count="0" memberValueDatatype="20" unbalanced="0"/>
    <cacheHierarchy uniqueName="[cars_data].[car_color]" caption="car_color" attribute="1" defaultMemberUniqueName="[cars_data].[car_color].[All]" allUniqueName="[cars_data].[car_color].[All]" dimensionUniqueName="[cars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email]" caption="customer_email" attribute="1" defaultMemberUniqueName="[customers].[customer_email].[All]" allUniqueName="[customers].[customer_email].[All]" dimensionUniqueName="[customers]" displayFolder="" count="0" memberValueDatatype="130" unbalanced="0"/>
    <cacheHierarchy uniqueName="[customers].[customer_phone]" caption="customer_phone" attribute="1" defaultMemberUniqueName="[customers].[customer_phone].[All]" allUniqueName="[customers].[customer_phone].[All]" dimensionUniqueName="[customers]" displayFolder="" count="0" memberValueDatatype="130" unbalanced="0"/>
    <cacheHierarchy uniqueName="[customers].[customer_address]" caption="customer_address" attribute="1" defaultMemberUniqueName="[customers].[customer_address].[All]" allUniqueName="[customers].[customer_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selling_date]" caption="selling_date" attribute="1" time="1" defaultMemberUniqueName="[orders].[selling_date].[All]" allUniqueName="[orders].[selling_date].[All]" dimensionUniqueName="[orders]" displayFolder="" count="0" memberValueDatatype="7" unbalanced="0"/>
    <cacheHierarchy uniqueName="[orders].[price]" caption="price" attribute="1" defaultMemberUniqueName="[orders].[price].[All]" allUniqueName="[orders].[price].[All]" dimensionUniqueName="[orders]" displayFolder="" count="0" memberValueDatatype="5" unbalanced="0"/>
    <cacheHierarchy uniqueName="[orders].[seller_id]" caption="seller_id" attribute="1" defaultMemberUniqueName="[orders].[seller_id].[All]" allUniqueName="[orders].[seller_id].[All]" dimensionUniqueName="[orders]" displayFolder="" count="0" memberValueDatatype="20" unbalanced="0"/>
    <cacheHierarchy uniqueName="[orders].[car_id]" caption="car_id" attribute="1" defaultMemberUniqueName="[orders].[car_id].[All]" allUniqueName="[orders].[ca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elling_date (Year)]" caption="selling_date (Year)" attribute="1" defaultMemberUniqueName="[orders].[selling_date (Year)].[All]" allUniqueName="[orders].[selling_date (Year)].[All]" dimensionUniqueName="[orders]" displayFolder="" count="0" memberValueDatatype="130" unbalanced="0"/>
    <cacheHierarchy uniqueName="[orders].[selling_date (Quarter)]" caption="selling_date (Quarter)" attribute="1" defaultMemberUniqueName="[orders].[selling_date (Quarter)].[All]" allUniqueName="[orders].[selling_date (Quarter)].[All]" dimensionUniqueName="[orders]" displayFolder="" count="0" memberValueDatatype="130" unbalanced="0"/>
    <cacheHierarchy uniqueName="[orders].[selling_date (Month)]" caption="selling_date (Month)" attribute="1" defaultMemberUniqueName="[orders].[selling_date (Month)].[All]" allUniqueName="[orders].[selling_date (Month)].[All]" dimensionUniqueName="[orders]" displayFolder="" count="0" memberValueDatatype="130" unbalanced="0"/>
    <cacheHierarchy uniqueName="[sellers].[seller_id]" caption="seller_id" attribute="1" defaultMemberUniqueName="[sellers].[seller_id].[All]" allUniqueName="[sellers].[seller_id].[All]" dimensionUniqueName="[sellers]" displayFolder="" count="0" memberValueDatatype="20" unbalanced="0"/>
    <cacheHierarchy uniqueName="[sellers].[seller_name]" caption="seller_name" attribute="1" defaultMemberUniqueName="[sellers].[seller_name].[All]" allUniqueName="[sellers].[seller_name].[All]" dimensionUniqueName="[sellers]" displayFolder="" count="0" memberValueDatatype="130" unbalanced="0"/>
    <cacheHierarchy uniqueName="[sellers].[seller_city]" caption="seller_city" attribute="1" defaultMemberUniqueName="[sellers].[seller_city].[All]" allUniqueName="[sellers].[seller_city].[All]" dimensionUniqueName="[sellers]" displayFolder="" count="0" memberValueDatatype="130" unbalanced="0"/>
    <cacheHierarchy uniqueName="[sellers].[seller_state]" caption="seller_state" attribute="1" defaultMemberUniqueName="[sellers].[seller_state].[All]" allUniqueName="[sellers].[seller_state].[All]" dimensionUniqueName="[sellers]" displayFolder="" count="0" memberValueDatatype="130" unbalanced="0"/>
    <cacheHierarchy uniqueName="[sellers].[seller_phone]" caption="seller_phone" attribute="1" defaultMemberUniqueName="[sellers].[seller_phone].[All]" allUniqueName="[sellers].[seller_phone].[All]" dimensionUniqueName="[sellers]" displayFolder="" count="0" memberValueDatatype="130" unbalanced="0"/>
    <cacheHierarchy uniqueName="[orders].[selling_date (Month Index)]" caption="selling_date (Month Index)" attribute="1" defaultMemberUniqueName="[orders].[selling_date (Month Index)].[All]" allUniqueName="[orders].[selling_date (Month Index)].[All]" dimensionUniqueName="[orders]" displayFolder="" count="0" memberValueDatatype="20" unbalanced="0" hidden="1"/>
    <cacheHierarchy uniqueName="[Measures].[Count of orders]" caption="Count of orders" measure="1" displayFolder="" measureGroup="orders" count="0"/>
    <cacheHierarchy uniqueName="[Measures].[Number of Coustmers]" caption="Number of Coustmers" measure="1" displayFolder="" measureGroup="orders" count="0"/>
    <cacheHierarchy uniqueName="[Measures].[Number of cars]" caption="Number of cars" measure="1" displayFolder="" measureGroup="cars_data" count="0"/>
    <cacheHierarchy uniqueName="[Measures].[Number of companies]" caption="Number of companies" measure="1" displayFolder="" measureGroup="cars_data" count="0"/>
    <cacheHierarchy uniqueName="[Measures].[Number of models]" caption="Number of models" measure="1" displayFolder="" measureGroup="cars_data" count="0"/>
    <cacheHierarchy uniqueName="[Measures].[Numberof sellers]" caption="Numberof sellers" measure="1" displayFolder="" measureGroup="sellers" count="0"/>
    <cacheHierarchy uniqueName="[Measures].[Number of states]" caption="Number of states" measure="1" displayFolder="" measureGroup="sellers" count="0"/>
    <cacheHierarchy uniqueName="[Measures].[Number of cities]" caption="Number of cities" measure="1" displayFolder="" measureGroup="sellers" count="0"/>
    <cacheHierarchy uniqueName="[Measures].[__XL_Count cars_data]" caption="__XL_Count cars_data" measure="1" displayFolder="" measureGroup="cars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sellers]" caption="__XL_Count sellers" measure="1" displayFolder="" measureGroup="sellers" count="0" hidden="1"/>
    <cacheHierarchy uniqueName="[Measures].[__No measures defined]" caption="__No measures defined" measure="1" displayFolder="" count="0" hidden="1"/>
    <cacheHierarchy uniqueName="[Measures].[Sum of car_id]" caption="Sum of car_id" measure="1" displayFolder="" measureGroup="orders" count="0" hidden="1">
      <extLst>
        <ext xmlns:x15="http://schemas.microsoft.com/office/spreadsheetml/2010/11/main" uri="{B97F6D7D-B522-45F9-BDA1-12C45D357490}">
          <x15:cacheHierarchy aggregatedColumn="14"/>
        </ext>
      </extLst>
    </cacheHierarchy>
    <cacheHierarchy uniqueName="[Measures].[Sum of car_id 2]" caption="Sum of car_id 2" measure="1" displayFolder="" measureGroup="cars_data"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67209368"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erif" refreshedDate="46072.472605671297" backgroundQuery="1" createdVersion="3" refreshedVersion="8" minRefreshableVersion="3" recordCount="0" supportSubquery="1" supportAdvancedDrill="1" xr:uid="{1B415BDC-57E7-45D9-904D-A4C0DA1C0A96}">
  <cacheSource type="external" connectionId="5">
    <extLst>
      <ext xmlns:x14="http://schemas.microsoft.com/office/spreadsheetml/2009/9/main" uri="{F057638F-6D5F-4e77-A914-E7F072B9BCA8}">
        <x14:sourceConnection name="ThisWorkbookDataModel"/>
      </ext>
    </extLst>
  </cacheSource>
  <cacheFields count="0"/>
  <cacheHierarchies count="43">
    <cacheHierarchy uniqueName="[cars_data].[car_id]" caption="car_id" attribute="1" defaultMemberUniqueName="[cars_data].[car_id].[All]" allUniqueName="[cars_data].[car_id].[All]" dimensionUniqueName="[cars_data]" displayFolder="" count="0" memberValueDatatype="20" unbalanced="0"/>
    <cacheHierarchy uniqueName="[cars_data].[car_make]" caption="car_make" attribute="1" defaultMemberUniqueName="[cars_data].[car_make].[All]" allUniqueName="[cars_data].[car_make].[All]" dimensionUniqueName="[cars_data]" displayFolder="" count="0" memberValueDatatype="130" unbalanced="0"/>
    <cacheHierarchy uniqueName="[cars_data].[car_model]" caption="car_model" attribute="1" defaultMemberUniqueName="[cars_data].[car_model].[All]" allUniqueName="[cars_data].[car_model].[All]" dimensionUniqueName="[cars_data]" displayFolder="" count="0" memberValueDatatype="130" unbalanced="0"/>
    <cacheHierarchy uniqueName="[cars_data].[car_year]" caption="car_year" attribute="1" defaultMemberUniqueName="[cars_data].[car_year].[All]" allUniqueName="[cars_data].[car_year].[All]" dimensionUniqueName="[cars_data]" displayFolder="" count="0" memberValueDatatype="20" unbalanced="0"/>
    <cacheHierarchy uniqueName="[cars_data].[car_color]" caption="car_color" attribute="1" defaultMemberUniqueName="[cars_data].[car_color].[All]" allUniqueName="[cars_data].[car_color].[All]" dimensionUniqueName="[cars_data]"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email]" caption="customer_email" attribute="1" defaultMemberUniqueName="[customers].[customer_email].[All]" allUniqueName="[customers].[customer_email].[All]" dimensionUniqueName="[customers]" displayFolder="" count="0" memberValueDatatype="130" unbalanced="0"/>
    <cacheHierarchy uniqueName="[customers].[customer_phone]" caption="customer_phone" attribute="1" defaultMemberUniqueName="[customers].[customer_phone].[All]" allUniqueName="[customers].[customer_phone].[All]" dimensionUniqueName="[customers]" displayFolder="" count="0" memberValueDatatype="130" unbalanced="0"/>
    <cacheHierarchy uniqueName="[customers].[customer_address]" caption="customer_address" attribute="1" defaultMemberUniqueName="[customers].[customer_address].[All]" allUniqueName="[customers].[customer_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selling_date]" caption="selling_date" attribute="1" time="1" defaultMemberUniqueName="[orders].[selling_date].[All]" allUniqueName="[orders].[selling_date].[All]" dimensionUniqueName="[orders]" displayFolder="" count="0" memberValueDatatype="7" unbalanced="0"/>
    <cacheHierarchy uniqueName="[orders].[price]" caption="price" attribute="1" defaultMemberUniqueName="[orders].[price].[All]" allUniqueName="[orders].[price].[All]" dimensionUniqueName="[orders]" displayFolder="" count="0" memberValueDatatype="5" unbalanced="0"/>
    <cacheHierarchy uniqueName="[orders].[seller_id]" caption="seller_id" attribute="1" defaultMemberUniqueName="[orders].[seller_id].[All]" allUniqueName="[orders].[seller_id].[All]" dimensionUniqueName="[orders]" displayFolder="" count="0" memberValueDatatype="20" unbalanced="0"/>
    <cacheHierarchy uniqueName="[orders].[car_id]" caption="car_id" attribute="1" defaultMemberUniqueName="[orders].[car_id].[All]" allUniqueName="[orders].[ca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elling_date (Year)]" caption="selling_date (Year)" attribute="1" defaultMemberUniqueName="[orders].[selling_date (Year)].[All]" allUniqueName="[orders].[selling_date (Year)].[All]" dimensionUniqueName="[orders]" displayFolder="" count="2" memberValueDatatype="130" unbalanced="0"/>
    <cacheHierarchy uniqueName="[orders].[selling_date (Quarter)]" caption="selling_date (Quarter)" attribute="1" defaultMemberUniqueName="[orders].[selling_date (Quarter)].[All]" allUniqueName="[orders].[selling_date (Quarter)].[All]" dimensionUniqueName="[orders]" displayFolder="" count="0" memberValueDatatype="130" unbalanced="0"/>
    <cacheHierarchy uniqueName="[orders].[selling_date (Month)]" caption="selling_date (Month)" attribute="1" defaultMemberUniqueName="[orders].[selling_date (Month)].[All]" allUniqueName="[orders].[selling_date (Month)].[All]" dimensionUniqueName="[orders]" displayFolder="" count="0" memberValueDatatype="130" unbalanced="0"/>
    <cacheHierarchy uniqueName="[sellers].[seller_id]" caption="seller_id" attribute="1" defaultMemberUniqueName="[sellers].[seller_id].[All]" allUniqueName="[sellers].[seller_id].[All]" dimensionUniqueName="[sellers]" displayFolder="" count="0" memberValueDatatype="20" unbalanced="0"/>
    <cacheHierarchy uniqueName="[sellers].[seller_name]" caption="seller_name" attribute="1" defaultMemberUniqueName="[sellers].[seller_name].[All]" allUniqueName="[sellers].[seller_name].[All]" dimensionUniqueName="[sellers]" displayFolder="" count="0" memberValueDatatype="130" unbalanced="0"/>
    <cacheHierarchy uniqueName="[sellers].[seller_city]" caption="seller_city" attribute="1" defaultMemberUniqueName="[sellers].[seller_city].[All]" allUniqueName="[sellers].[seller_city].[All]" dimensionUniqueName="[sellers]" displayFolder="" count="0" memberValueDatatype="130" unbalanced="0"/>
    <cacheHierarchy uniqueName="[sellers].[seller_state]" caption="seller_state" attribute="1" defaultMemberUniqueName="[sellers].[seller_state].[All]" allUniqueName="[sellers].[seller_state].[All]" dimensionUniqueName="[sellers]" displayFolder="" count="0" memberValueDatatype="130" unbalanced="0"/>
    <cacheHierarchy uniqueName="[sellers].[seller_phone]" caption="seller_phone" attribute="1" defaultMemberUniqueName="[sellers].[seller_phone].[All]" allUniqueName="[sellers].[seller_phone].[All]" dimensionUniqueName="[sellers]" displayFolder="" count="0" memberValueDatatype="130" unbalanced="0"/>
    <cacheHierarchy uniqueName="[orders].[selling_date (Month Index)]" caption="selling_date (Month Index)" attribute="1" defaultMemberUniqueName="[orders].[selling_date (Month Index)].[All]" allUniqueName="[orders].[selling_date (Month Index)].[All]" dimensionUniqueName="[orders]" displayFolder="" count="0" memberValueDatatype="20" unbalanced="0" hidden="1"/>
    <cacheHierarchy uniqueName="[Measures].[Count of orders]" caption="Count of orders" measure="1" displayFolder="" measureGroup="orders" count="0"/>
    <cacheHierarchy uniqueName="[Measures].[Number of Coustmers]" caption="Number of Coustmers" measure="1" displayFolder="" measureGroup="orders" count="0"/>
    <cacheHierarchy uniqueName="[Measures].[Number of cars]" caption="Number of cars" measure="1" displayFolder="" measureGroup="cars_data" count="0"/>
    <cacheHierarchy uniqueName="[Measures].[Number of companies]" caption="Number of companies" measure="1" displayFolder="" measureGroup="cars_data" count="0"/>
    <cacheHierarchy uniqueName="[Measures].[Number of models]" caption="Number of models" measure="1" displayFolder="" measureGroup="cars_data" count="0"/>
    <cacheHierarchy uniqueName="[Measures].[Numberof sellers]" caption="Numberof sellers" measure="1" displayFolder="" measureGroup="sellers" count="0"/>
    <cacheHierarchy uniqueName="[Measures].[Number of states]" caption="Number of states" measure="1" displayFolder="" measureGroup="sellers" count="0"/>
    <cacheHierarchy uniqueName="[Measures].[Number of cities]" caption="Number of cities" measure="1" displayFolder="" measureGroup="sellers" count="0"/>
    <cacheHierarchy uniqueName="[Measures].[__XL_Count cars_data]" caption="__XL_Count cars_data" measure="1" displayFolder="" measureGroup="cars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sellers]" caption="__XL_Count sellers" measure="1" displayFolder="" measureGroup="sellers" count="0" hidden="1"/>
    <cacheHierarchy uniqueName="[Measures].[__No measures defined]" caption="__No measures defined" measure="1" displayFolder="" count="0" hidden="1"/>
    <cacheHierarchy uniqueName="[Measures].[Sum of car_id]" caption="Sum of car_id" measure="1" displayFolder="" measureGroup="orders" count="0" hidden="1">
      <extLst>
        <ext xmlns:x15="http://schemas.microsoft.com/office/spreadsheetml/2010/11/main" uri="{B97F6D7D-B522-45F9-BDA1-12C45D357490}">
          <x15:cacheHierarchy aggregatedColumn="14"/>
        </ext>
      </extLst>
    </cacheHierarchy>
    <cacheHierarchy uniqueName="[Measures].[Sum of car_id 2]" caption="Sum of car_id 2" measure="1" displayFolder="" measureGroup="cars_data" count="0" hidden="1">
      <extLst>
        <ext xmlns:x15="http://schemas.microsoft.com/office/spreadsheetml/2010/11/main" uri="{B97F6D7D-B522-45F9-BDA1-12C45D357490}">
          <x15:cacheHierarchy aggregatedColumn="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2"/>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1118693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0A9A51-8233-40A1-88E2-16003BD433C4}" name="PivotTable4" cacheId="160" applyNumberFormats="0" applyBorderFormats="0" applyFontFormats="0" applyPatternFormats="0" applyAlignmentFormats="0" applyWidthHeightFormats="1" dataCaption="Values" tag="ae5dc9cb-7eaf-47c7-954a-86f09f656806" updatedVersion="8" minRefreshableVersion="3" useAutoFormatting="1" itemPrintTitles="1" createdVersion="8" indent="0" outline="1" outlineData="1" multipleFieldFilters="0" chartFormat="9">
  <location ref="I25:J29" firstHeaderRow="1" firstDataRow="1" firstDataCol="1"/>
  <pivotFields count="3">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3" filterVal="3"/>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rs_data]"/>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961D94-8121-40E8-B027-AD2CA2110366}" name="PivotTable9" cacheId="172" applyNumberFormats="0" applyBorderFormats="0" applyFontFormats="0" applyPatternFormats="0" applyAlignmentFormats="0" applyWidthHeightFormats="1" dataCaption="Values" tag="e77b0b22-8bd3-4ae4-88b8-dfbd04664230" updatedVersion="8" minRefreshableVersion="3" useAutoFormatting="1" subtotalHiddenItems="1" itemPrintTitles="1" createdVersion="8" indent="0" outline="1" outlineData="1" multipleFieldFilters="0" chartFormat="9">
  <location ref="A61:B67"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i>
    <i>
      <x v="1"/>
    </i>
    <i>
      <x v="2"/>
    </i>
    <i>
      <x v="3"/>
    </i>
    <i t="grand">
      <x/>
    </i>
  </rowItems>
  <colItems count="1">
    <i/>
  </colItems>
  <dataFields count="1">
    <dataField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6">
      <autoFilter ref="A1">
        <filterColumn colId="0">
          <top10 val="5" filterVal="5"/>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ell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560395-9D3C-4F7D-8784-78C0A0979C60}" name="PivotTable3" cacheId="157" applyNumberFormats="0" applyBorderFormats="0" applyFontFormats="0" applyPatternFormats="0" applyAlignmentFormats="0" applyWidthHeightFormats="1" dataCaption="Values" tag="c109f840-8d2b-4860-9b0d-60271bcd5f4c" updatedVersion="8" minRefreshableVersion="3" useAutoFormatting="1" itemPrintTitles="1" createdVersion="8" indent="0" outline="1" outlineData="1" multipleFieldFilters="0" chartFormat="2">
  <location ref="A26:B30" firstHeaderRow="1" firstDataRow="1" firstDataCol="1"/>
  <pivotFields count="3">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9">
      <autoFilter ref="A1">
        <filterColumn colId="0">
          <top10 val="3" filterVal="3"/>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rs_data]"/>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E2CA71-A529-41CD-A28C-44BF31BDA1E8}" name="PivotTable8" cacheId="169" applyNumberFormats="0" applyBorderFormats="0" applyFontFormats="0" applyPatternFormats="0" applyAlignmentFormats="0" applyWidthHeightFormats="1" dataCaption="Values" tag="28771697-efa1-47ea-b419-a6022e5c10b9" updatedVersion="8" minRefreshableVersion="3" useAutoFormatting="1" itemPrintTitles="1" createdVersion="8" indent="0" outline="1" outlineData="1" multipleFieldFilters="0">
  <location ref="J52:K69" firstHeaderRow="1" firstDataRow="1" firstDataCol="1"/>
  <pivotFields count="3">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fld="1"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ell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F4D3C3-BD57-472F-BE56-8DE518A591B0}" name="PivotTable15" cacheId="11" applyNumberFormats="0" applyBorderFormats="0" applyFontFormats="0" applyPatternFormats="0" applyAlignmentFormats="0" applyWidthHeightFormats="1" dataCaption="Values" tag="0bcf2622-405b-45fb-b929-161a9f8d3063" updatedVersion="8" minRefreshableVersion="3" useAutoFormatting="1" itemPrintTitles="1" createdVersion="8" indent="0" outline="1" outlineData="1" multipleFieldFilters="0" chartFormat="5">
  <location ref="K83:L87" firstHeaderRow="1" firstDataRow="1" firstDataCol="1"/>
  <pivotFields count="2">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1"/>
    </i>
    <i>
      <x/>
    </i>
    <i>
      <x v="2"/>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5">
      <autoFilter ref="A1">
        <filterColumn colId="0">
          <top10 val="3" filterVal="3"/>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s_data]"/>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2CAD28-BB42-4F8E-A14B-5FF1BA27ABFC}" name="PivotTable13" cacheId="154" applyNumberFormats="0" applyBorderFormats="0" applyFontFormats="0" applyPatternFormats="0" applyAlignmentFormats="0" applyWidthHeightFormats="1" dataCaption="Values" tag="6398cb19-3264-4dbb-b45f-a1c3502a5ded" updatedVersion="8" minRefreshableVersion="3" useAutoFormatting="1" itemPrintTitles="1" createdVersion="8" indent="0" outline="1" outlineData="1" multipleFieldFilters="0">
  <location ref="C91:F9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name="Number of sellers" fld="3"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Number of sell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rs_data]"/>
        <x15:activeTabTopLevelEntity name="[sell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6C1379-7925-4AC0-B475-1686FCFBEB73}" name="PivotTable1" cacheId="148" applyNumberFormats="0" applyBorderFormats="0" applyFontFormats="0" applyPatternFormats="0" applyAlignmentFormats="0" applyWidthHeightFormats="1" dataCaption="Values" tag="038dda79-b790-41b5-92ce-b00723e7a91e" updatedVersion="8" minRefreshableVersion="3" useAutoFormatting="1" itemPrintTitles="1" createdVersion="8" indent="0" outline="1" outlineData="1" multipleFieldFilters="0" chartFormat="28">
  <location ref="A3:B19" firstHeaderRow="1" firstDataRow="1" firstDataCol="1"/>
  <pivotFields count="5">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3">
    <field x="0"/>
    <field x="2"/>
    <field x="3"/>
  </rowFields>
  <rowItems count="16">
    <i>
      <x v="4"/>
    </i>
    <i r="1">
      <x v="4"/>
    </i>
    <i r="2">
      <x v="4"/>
    </i>
    <i>
      <x v="2"/>
    </i>
    <i r="1">
      <x v="2"/>
    </i>
    <i r="2">
      <x v="2"/>
    </i>
    <i>
      <x v="1"/>
    </i>
    <i r="1">
      <x v="1"/>
    </i>
    <i r="2">
      <x v="1"/>
    </i>
    <i>
      <x v="3"/>
    </i>
    <i r="1">
      <x v="3"/>
    </i>
    <i r="2">
      <x v="3"/>
    </i>
    <i>
      <x/>
    </i>
    <i r="1">
      <x/>
    </i>
    <i r="2">
      <x/>
    </i>
    <i t="grand">
      <x/>
    </i>
  </rowItems>
  <colItems count="1">
    <i/>
  </colItems>
  <dataFields count="1">
    <dataField fld="1"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25">
      <autoFilter ref="A1">
        <filterColumn colId="0">
          <top10 val="5" filterVal="5"/>
        </filterColumn>
      </autoFilter>
    </filter>
    <filter fld="2" type="count" evalOrder="1" id="2" iMeasureHier="25">
      <autoFilter ref="A1">
        <filterColumn colId="0">
          <top10 val="1" filterVal="1"/>
        </filterColumn>
      </autoFilter>
    </filter>
    <filter fld="3" type="count" evalOrder="2" id="3" iMeasureHier="25">
      <autoFilter ref="A1">
        <filterColumn colId="0">
          <top10 val="1" filterVal="1"/>
        </filterColumn>
      </autoFilter>
    </filter>
  </filters>
  <rowHierarchiesUsage count="3">
    <rowHierarchyUsage hierarchyUsage="1"/>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s_data]"/>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240327-C14C-4A91-A144-47B8429C32D2}" name="PivotTable7" cacheId="166" applyNumberFormats="0" applyBorderFormats="0" applyFontFormats="0" applyPatternFormats="0" applyAlignmentFormats="0" applyWidthHeightFormats="1" dataCaption="Values" tag="716d5cd4-77e8-42d0-9b72-6f205e3a6cc7" updatedVersion="8" minRefreshableVersion="3" useAutoFormatting="1" itemPrintTitles="1" createdVersion="8" indent="0" outline="1" outlineData="1" multipleFieldFilters="0" chartFormat="5">
  <location ref="A47:B53"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2"/>
    </i>
    <i>
      <x/>
    </i>
    <i>
      <x v="4"/>
    </i>
    <i>
      <x v="1"/>
    </i>
    <i t="grand">
      <x/>
    </i>
  </rowItems>
  <colItems count="1">
    <i/>
  </colItems>
  <dataFields count="1">
    <dataField name="Sum of price" fld="0" baseField="1"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1">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r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9C0088-F9E6-48DC-BD93-85DDC9700065}" name="PivotTable12" cacheId="151" applyNumberFormats="0" applyBorderFormats="0" applyFontFormats="0" applyPatternFormats="0" applyAlignmentFormats="0" applyWidthHeightFormats="1" dataCaption="Values" tag="35425a2b-9bce-4289-9c62-1f606b23b27c" updatedVersion="8" minRefreshableVersion="3" useAutoFormatting="1" itemPrintTitles="1" createdVersion="8" indent="0" outline="1" outlineData="1" multipleFieldFilters="0">
  <location ref="A91:A9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9E34EE-72E3-49CA-BF6A-9CA8409DB62F}" name="PivotTable6" cacheId="142" applyNumberFormats="0" applyBorderFormats="0" applyFontFormats="0" applyPatternFormats="0" applyAlignmentFormats="0" applyWidthHeightFormats="1" dataCaption="Values" tag="9abacdb7-7124-4656-9fb9-0772e3a4e943" updatedVersion="8" minRefreshableVersion="3" useAutoFormatting="1" subtotalHiddenItems="1" itemPrintTitles="1" createdVersion="8" indent="0" outline="1" outlineData="1" multipleFieldFilters="0" chartFormat="12">
  <location ref="I37:J41" firstHeaderRow="1" firstDataRow="1" firstDataCol="1"/>
  <pivotFields count="3">
    <pivotField axis="axisRow" allDrilled="1" subtotalTop="0" showAll="0" dataSourceSort="1" defaultSubtotal="0">
      <items count="3">
        <item x="0" e="0"/>
        <item x="1" e="0"/>
        <item x="2" e="0"/>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r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05519F7-88B8-43F2-9A46-9717E57B3DC0}" name="PivotTable5" cacheId="163" applyNumberFormats="0" applyBorderFormats="0" applyFontFormats="0" applyPatternFormats="0" applyAlignmentFormats="0" applyWidthHeightFormats="1" dataCaption="Values" tag="8e44050c-6640-49e5-961a-40f6b6ba0976" updatedVersion="8" minRefreshableVersion="3" useAutoFormatting="1" itemPrintTitles="1" createdVersion="8" indent="0" outline="1" outlineData="1" multipleFieldFilters="0" chartFormat="2">
  <location ref="A38:B44"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2"/>
    </i>
    <i>
      <x v="4"/>
    </i>
    <i>
      <x/>
    </i>
    <i>
      <x v="1"/>
    </i>
    <i t="grand">
      <x/>
    </i>
  </rowItems>
  <colItems count="1">
    <i/>
  </colItems>
  <dataFields count="1">
    <dataField fld="1"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5">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s_data]"/>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D129B8-3453-4088-B4CD-71E45460E19E}" name="PivotTable10" cacheId="145" applyNumberFormats="0" applyBorderFormats="0" applyFontFormats="0" applyPatternFormats="0" applyAlignmentFormats="0" applyWidthHeightFormats="1" dataCaption="Values" tag="850cce8d-3c6a-422e-9357-0163706975ec" updatedVersion="8" minRefreshableVersion="3" useAutoFormatting="1" itemPrintTitles="1" createdVersion="8" indent="0" outline="1" outlineData="1" multipleFieldFilters="0" chartFormat="8">
  <location ref="A74:B78" firstHeaderRow="1" firstDataRow="1" firstDataCol="1"/>
  <pivotFields count="3">
    <pivotField allDrilled="1" subtotalTop="0" showAll="0" dataSourceSort="1" defaultSubtotal="0" defaultAttributeDrillState="1"/>
    <pivotField axis="axisRow" allDrilled="1" subtotalTop="0" showAll="0" dataSourceSort="1" defaultSubtotal="0">
      <items count="3">
        <item x="0" e="0"/>
        <item x="1" e="0"/>
        <item x="2" e="0"/>
      </items>
    </pivotField>
    <pivotField dataField="1" subtotalTop="0" showAll="0" defaultSubtotal="0"/>
  </pivotFields>
  <rowFields count="1">
    <field x="1"/>
  </rowFields>
  <rowItems count="4">
    <i>
      <x/>
    </i>
    <i>
      <x v="1"/>
    </i>
    <i>
      <x v="2"/>
    </i>
    <i t="grand">
      <x/>
    </i>
  </rowItems>
  <colItems count="1">
    <i/>
  </colItems>
  <dataFields count="1">
    <dataField name="Average of price" fld="2" subtotal="average" baseField="1" baseItem="0" numFmtId="164"/>
  </dataFields>
  <chartFormats count="1">
    <chartFormat chart="4" format="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rice"/>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rs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make" xr10:uid="{A4551973-1A01-4942-859B-35BF78A5C195}" sourceName="[cars_data].[car_make]">
  <pivotTables>
    <pivotTable tabId="2" name="PivotTable6"/>
    <pivotTable tabId="2" name="PivotTable10"/>
  </pivotTables>
  <data>
    <olap pivotCacheId="167209368">
      <levels count="2">
        <level uniqueName="[cars_data].[car_make].[(All)]" sourceCaption="(All)" count="0"/>
        <level uniqueName="[cars_data].[car_make].[car_make]" sourceCaption="car_make" count="56">
          <ranges>
            <range startItem="0">
              <i n="[cars_data].[car_make].&amp;[Acura]" c="Acura"/>
              <i n="[cars_data].[car_make].&amp;[Alfa Romeo]" c="Alfa Romeo"/>
              <i n="[cars_data].[car_make].&amp;[Aston Martin]" c="Aston Martin"/>
              <i n="[cars_data].[car_make].&amp;[Audi]" c="Audi"/>
              <i n="[cars_data].[car_make].&amp;[Bentley]" c="Bentley"/>
              <i n="[cars_data].[car_make].&amp;[BMW]" c="BMW"/>
              <i n="[cars_data].[car_make].&amp;[Buick]" c="Buick"/>
              <i n="[cars_data].[car_make].&amp;[BYD]" c="BYD"/>
              <i n="[cars_data].[car_make].&amp;[Cadillac]" c="Cadillac"/>
              <i n="[cars_data].[car_make].&amp;[Chery]" c="Chery"/>
              <i n="[cars_data].[car_make].&amp;[Chevrolet]" c="Chevrolet"/>
              <i n="[cars_data].[car_make].&amp;[Chrysler]" c="Chrysler"/>
              <i n="[cars_data].[car_make].&amp;[CitroÃ«n]" c="CitroÃ«n"/>
              <i n="[cars_data].[car_make].&amp;[Dacia]" c="Dacia"/>
              <i n="[cars_data].[car_make].&amp;[Dodge]" c="Dodge"/>
              <i n="[cars_data].[car_make].&amp;[Ferrari]" c="Ferrari"/>
              <i n="[cars_data].[car_make].&amp;[Fiat]" c="Fiat"/>
              <i n="[cars_data].[car_make].&amp;[Ford]" c="Ford"/>
              <i n="[cars_data].[car_make].&amp;[Geely]" c="Geely"/>
              <i n="[cars_data].[car_make].&amp;[Genesis]" c="Genesis"/>
              <i n="[cars_data].[car_make].&amp;[GMC]" c="GMC"/>
              <i n="[cars_data].[car_make].&amp;[Great Wall]" c="Great Wall"/>
              <i n="[cars_data].[car_make].&amp;[Honda]" c="Honda"/>
              <i n="[cars_data].[car_make].&amp;[Hyundai]" c="Hyundai"/>
              <i n="[cars_data].[car_make].&amp;[Infiniti]" c="Infiniti"/>
              <i n="[cars_data].[car_make].&amp;[Isuzu]" c="Isuzu"/>
              <i n="[cars_data].[car_make].&amp;[Jaguar]" c="Jaguar"/>
              <i n="[cars_data].[car_make].&amp;[Jeep]" c="Jeep"/>
              <i n="[cars_data].[car_make].&amp;[Kia]" c="Kia"/>
              <i n="[cars_data].[car_make].&amp;[Lamborghini]" c="Lamborghini"/>
              <i n="[cars_data].[car_make].&amp;[Land Rover]" c="Land Rover"/>
              <i n="[cars_data].[car_make].&amp;[Lexus]" c="Lexus"/>
              <i n="[cars_data].[car_make].&amp;[Lincoln]" c="Lincoln"/>
              <i n="[cars_data].[car_make].&amp;[Mahindra]" c="Mahindra"/>
              <i n="[cars_data].[car_make].&amp;[Maserati]" c="Maserati"/>
              <i n="[cars_data].[car_make].&amp;[Mazda]" c="Mazda"/>
              <i n="[cars_data].[car_make].&amp;[Mercedes-Benz]" c="Mercedes-Benz"/>
              <i n="[cars_data].[car_make].&amp;[Mini]" c="Mini"/>
              <i n="[cars_data].[car_make].&amp;[Mitsubishi]" c="Mitsubishi"/>
              <i n="[cars_data].[car_make].&amp;[Nissan]" c="Nissan"/>
              <i n="[cars_data].[car_make].&amp;[Perodua]" c="Perodua"/>
              <i n="[cars_data].[car_make].&amp;[Peugeot]" c="Peugeot"/>
              <i n="[cars_data].[car_make].&amp;[Porsche]" c="Porsche"/>
              <i n="[cars_data].[car_make].&amp;[Proton]" c="Proton"/>
              <i n="[cars_data].[car_make].&amp;[Renault]" c="Renault"/>
              <i n="[cars_data].[car_make].&amp;[Rolls-Royce]" c="Rolls-Royce"/>
              <i n="[cars_data].[car_make].&amp;[Saab]" c="Saab"/>
              <i n="[cars_data].[car_make].&amp;[Seat]" c="Seat"/>
              <i n="[cars_data].[car_make].&amp;[Skoda]" c="Skoda"/>
              <i n="[cars_data].[car_make].&amp;[Subaru]" c="Subaru"/>
              <i n="[cars_data].[car_make].&amp;[Suzuki]" c="Suzuki"/>
              <i n="[cars_data].[car_make].&amp;[Tata]" c="Tata"/>
              <i n="[cars_data].[car_make].&amp;[Tesla]" c="Tesla"/>
              <i n="[cars_data].[car_make].&amp;[Toyota]" c="Toyota"/>
              <i n="[cars_data].[car_make].&amp;[Volkswagen]" c="Volkswagen"/>
              <i n="[cars_data].[car_make].&amp;[Volvo]" c="Volvo"/>
            </range>
          </ranges>
        </level>
      </levels>
      <selections count="1">
        <selection n="[cars_data].[car_mak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ing_date__Year" xr10:uid="{FA6D2518-B10E-433E-A162-DA2B7EF48939}" sourceName="[orders].[selling_date (Year)]">
  <pivotTables>
    <pivotTable tabId="2" name="PivotTable1"/>
    <pivotTable tabId="2" name="PivotTable12"/>
    <pivotTable tabId="2" name="PivotTable13"/>
    <pivotTable tabId="2" name="PivotTable3"/>
    <pivotTable tabId="2" name="PivotTable4"/>
    <pivotTable tabId="2" name="PivotTable5"/>
    <pivotTable tabId="2" name="PivotTable7"/>
    <pivotTable tabId="2" name="PivotTable8"/>
    <pivotTable tabId="2" name="PivotTable9"/>
  </pivotTables>
  <data>
    <olap pivotCacheId="1111869315">
      <levels count="2">
        <level uniqueName="[orders].[selling_date (Year)].[(All)]" sourceCaption="(All)" count="0"/>
        <level uniqueName="[orders].[selling_date (Year)].[selling_date (Year)]" sourceCaption="selling_date (Year)" count="3">
          <ranges>
            <range startItem="0">
              <i n="[orders].[selling_date (Year)].&amp;[2023]" c="2023"/>
              <i n="[orders].[selling_date (Year)].&amp;[2024]" c="2024"/>
              <i n="[orders].[selling_date (Year)].&amp;[2025]" c="2025"/>
            </range>
          </ranges>
        </level>
      </levels>
      <selections count="1">
        <selection n="[orders].[selling_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_make" xr10:uid="{B28C6029-2905-4D48-B6C4-3EDAA9907CB4}" cache="Slicer_car_make" caption="car_make" level="1" rowHeight="247650"/>
  <slicer name="selling_date (Year)" xr10:uid="{D91B46E9-DE62-4116-8E6D-596E2AAD8DE3}" cache="Slicer_selling_date__Year" caption="selling_date (Year)"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_make 1" xr10:uid="{5CC0C7AB-E707-4DD3-B6C5-F205133474A5}" cache="Slicer_car_make" caption="car_make" columnCount="2" level="1" style="SlicerStyleLight1 2" rowHeight="247650"/>
  <slicer name="selling_date (Year) 1" xr10:uid="{4B7DD495-AF59-4F76-B5CD-690D1D882977}" cache="Slicer_selling_date__Year" caption="selling_date (Year)" columnCount="3" level="1" style="SlicerStyleLight1 2" rowHeight="247650"/>
</slicers>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C2FB5-9084-4E72-A952-2B7AD08E0653}">
  <dimension ref="A3:N96"/>
  <sheetViews>
    <sheetView topLeftCell="A40" workbookViewId="0">
      <selection activeCell="A48" sqref="A48"/>
    </sheetView>
  </sheetViews>
  <sheetFormatPr defaultRowHeight="14.4" x14ac:dyDescent="0.3"/>
  <cols>
    <col min="1" max="1" width="16.88671875" bestFit="1" customWidth="1"/>
    <col min="2" max="2" width="19.21875" bestFit="1" customWidth="1"/>
    <col min="3" max="3" width="19.44140625" bestFit="1" customWidth="1"/>
    <col min="4" max="4" width="16.33203125" bestFit="1" customWidth="1"/>
    <col min="5" max="5" width="13.6640625" bestFit="1" customWidth="1"/>
    <col min="6" max="6" width="15.6640625" bestFit="1" customWidth="1"/>
    <col min="9" max="9" width="12.44140625" bestFit="1" customWidth="1"/>
    <col min="10" max="10" width="13.21875" bestFit="1" customWidth="1"/>
    <col min="11" max="12" width="13.5546875" bestFit="1" customWidth="1"/>
    <col min="13" max="13" width="10.5546875" bestFit="1" customWidth="1"/>
    <col min="14" max="16" width="12" bestFit="1" customWidth="1"/>
    <col min="17" max="17" width="10" bestFit="1" customWidth="1"/>
    <col min="18" max="20" width="12" bestFit="1" customWidth="1"/>
    <col min="21" max="21" width="11" bestFit="1" customWidth="1"/>
    <col min="22" max="22" width="12" bestFit="1" customWidth="1"/>
    <col min="23" max="23" width="11" bestFit="1" customWidth="1"/>
    <col min="24" max="34" width="12" bestFit="1" customWidth="1"/>
    <col min="35" max="35" width="11" bestFit="1" customWidth="1"/>
    <col min="36" max="36" width="12" bestFit="1" customWidth="1"/>
    <col min="37" max="58" width="10.33203125" bestFit="1" customWidth="1"/>
    <col min="59" max="60" width="11" bestFit="1" customWidth="1"/>
    <col min="61" max="63" width="10.33203125" bestFit="1" customWidth="1"/>
    <col min="64" max="64" width="11" bestFit="1" customWidth="1"/>
    <col min="65" max="68" width="10.33203125" bestFit="1" customWidth="1"/>
    <col min="69" max="69" width="11" bestFit="1" customWidth="1"/>
    <col min="70" max="77" width="10.33203125" bestFit="1" customWidth="1"/>
    <col min="78" max="78" width="11" bestFit="1" customWidth="1"/>
    <col min="79" max="80" width="10.33203125" bestFit="1" customWidth="1"/>
    <col min="81" max="81" width="11" bestFit="1" customWidth="1"/>
    <col min="82" max="83" width="10.33203125" bestFit="1" customWidth="1"/>
    <col min="84" max="84" width="11" bestFit="1" customWidth="1"/>
    <col min="85" max="91" width="10.33203125" bestFit="1" customWidth="1"/>
    <col min="92" max="92" width="11" bestFit="1" customWidth="1"/>
    <col min="93" max="95" width="10.33203125" bestFit="1" customWidth="1"/>
    <col min="96" max="96" width="11" bestFit="1" customWidth="1"/>
    <col min="97" max="115" width="10.33203125" bestFit="1" customWidth="1"/>
    <col min="116" max="116" width="11" bestFit="1" customWidth="1"/>
    <col min="117" max="123" width="10.33203125" bestFit="1" customWidth="1"/>
    <col min="124" max="124" width="11" bestFit="1" customWidth="1"/>
    <col min="125" max="127" width="10.33203125" bestFit="1" customWidth="1"/>
    <col min="128" max="128" width="11" bestFit="1" customWidth="1"/>
    <col min="129" max="147" width="10.33203125" bestFit="1" customWidth="1"/>
    <col min="148" max="148" width="11" bestFit="1" customWidth="1"/>
    <col min="149" max="157" width="10.33203125" bestFit="1" customWidth="1"/>
    <col min="158" max="158" width="11" bestFit="1" customWidth="1"/>
    <col min="159" max="174" width="10.33203125" bestFit="1" customWidth="1"/>
    <col min="175" max="176" width="11" bestFit="1" customWidth="1"/>
    <col min="177" max="178" width="10.33203125" bestFit="1" customWidth="1"/>
    <col min="179" max="179" width="11" bestFit="1" customWidth="1"/>
    <col min="180" max="184" width="10.33203125" bestFit="1" customWidth="1"/>
    <col min="185" max="185" width="11" bestFit="1" customWidth="1"/>
    <col min="186" max="227" width="10.33203125" bestFit="1" customWidth="1"/>
    <col min="228" max="228" width="11" bestFit="1" customWidth="1"/>
    <col min="229" max="243" width="10.33203125" bestFit="1" customWidth="1"/>
    <col min="244" max="245" width="11" bestFit="1" customWidth="1"/>
    <col min="246" max="260" width="10.33203125" bestFit="1" customWidth="1"/>
    <col min="261" max="261" width="11" bestFit="1" customWidth="1"/>
    <col min="262" max="264" width="10.33203125" bestFit="1" customWidth="1"/>
    <col min="265" max="265" width="11" bestFit="1" customWidth="1"/>
    <col min="266" max="275" width="10.33203125" bestFit="1" customWidth="1"/>
    <col min="276" max="276" width="11" bestFit="1" customWidth="1"/>
    <col min="277" max="280" width="10.33203125" bestFit="1" customWidth="1"/>
    <col min="281" max="281" width="11" bestFit="1" customWidth="1"/>
    <col min="282" max="284" width="10.33203125" bestFit="1" customWidth="1"/>
    <col min="285" max="285" width="11" bestFit="1" customWidth="1"/>
    <col min="286" max="296" width="10.33203125" bestFit="1" customWidth="1"/>
    <col min="297" max="297" width="11" bestFit="1" customWidth="1"/>
    <col min="298" max="304" width="10.33203125" bestFit="1" customWidth="1"/>
    <col min="305" max="305" width="11" bestFit="1" customWidth="1"/>
    <col min="306" max="317" width="10.33203125" bestFit="1" customWidth="1"/>
    <col min="318" max="319" width="11" bestFit="1" customWidth="1"/>
    <col min="320" max="349" width="10.33203125" bestFit="1" customWidth="1"/>
    <col min="350" max="350" width="11" bestFit="1" customWidth="1"/>
    <col min="351" max="352" width="10.33203125" bestFit="1" customWidth="1"/>
    <col min="353" max="353" width="11" bestFit="1" customWidth="1"/>
    <col min="354" max="363" width="10.33203125" bestFit="1" customWidth="1"/>
    <col min="364" max="364" width="11" bestFit="1" customWidth="1"/>
    <col min="365" max="369" width="10.33203125" bestFit="1" customWidth="1"/>
    <col min="370" max="371" width="11" bestFit="1" customWidth="1"/>
    <col min="372" max="378" width="10.33203125" bestFit="1" customWidth="1"/>
    <col min="379" max="379" width="11" bestFit="1" customWidth="1"/>
    <col min="380" max="388" width="10.33203125" bestFit="1" customWidth="1"/>
    <col min="389" max="389" width="11" bestFit="1" customWidth="1"/>
    <col min="390" max="395" width="10.33203125" bestFit="1" customWidth="1"/>
    <col min="396" max="396" width="11" bestFit="1" customWidth="1"/>
    <col min="397" max="400" width="10.33203125" bestFit="1" customWidth="1"/>
    <col min="401" max="401" width="11" bestFit="1" customWidth="1"/>
    <col min="402" max="415" width="10.33203125" bestFit="1" customWidth="1"/>
    <col min="416" max="416" width="11" bestFit="1" customWidth="1"/>
    <col min="417" max="430" width="10.33203125" bestFit="1" customWidth="1"/>
    <col min="431" max="431" width="11" bestFit="1" customWidth="1"/>
    <col min="432" max="444" width="10.33203125" bestFit="1" customWidth="1"/>
    <col min="445" max="445" width="11" bestFit="1" customWidth="1"/>
    <col min="446" max="453" width="10.33203125" bestFit="1" customWidth="1"/>
    <col min="454" max="454" width="11" bestFit="1" customWidth="1"/>
    <col min="455" max="457" width="10.33203125" bestFit="1" customWidth="1"/>
    <col min="458" max="458" width="11" bestFit="1" customWidth="1"/>
    <col min="459" max="463" width="10.33203125" bestFit="1" customWidth="1"/>
    <col min="464" max="464" width="11" bestFit="1" customWidth="1"/>
    <col min="465" max="489" width="10.33203125" bestFit="1" customWidth="1"/>
    <col min="490" max="490" width="11" bestFit="1" customWidth="1"/>
    <col min="491" max="492" width="10.33203125" bestFit="1" customWidth="1"/>
    <col min="493" max="493" width="11" bestFit="1" customWidth="1"/>
    <col min="494" max="505" width="10.33203125" bestFit="1" customWidth="1"/>
    <col min="506" max="506" width="11" bestFit="1" customWidth="1"/>
    <col min="507" max="522" width="10.33203125" bestFit="1" customWidth="1"/>
    <col min="523" max="523" width="11" bestFit="1" customWidth="1"/>
    <col min="524" max="526" width="10.33203125" bestFit="1" customWidth="1"/>
    <col min="527" max="527" width="11" bestFit="1" customWidth="1"/>
    <col min="528" max="530" width="10.33203125" bestFit="1" customWidth="1"/>
    <col min="531" max="531" width="11" bestFit="1" customWidth="1"/>
    <col min="532" max="532" width="10.33203125" bestFit="1" customWidth="1"/>
    <col min="533" max="533" width="11" bestFit="1" customWidth="1"/>
    <col min="534" max="538" width="10.33203125" bestFit="1" customWidth="1"/>
    <col min="539" max="539" width="11" bestFit="1" customWidth="1"/>
    <col min="540" max="540" width="10.33203125" bestFit="1" customWidth="1"/>
    <col min="541" max="541" width="11" bestFit="1" customWidth="1"/>
    <col min="542" max="551" width="10.33203125" bestFit="1" customWidth="1"/>
    <col min="552" max="552" width="11" bestFit="1" customWidth="1"/>
    <col min="553" max="558" width="10.33203125" bestFit="1" customWidth="1"/>
    <col min="559" max="559" width="11" bestFit="1" customWidth="1"/>
    <col min="560" max="575" width="10.33203125" bestFit="1" customWidth="1"/>
    <col min="576" max="576" width="11" bestFit="1" customWidth="1"/>
    <col min="577" max="577" width="10.33203125" bestFit="1" customWidth="1"/>
    <col min="578" max="578" width="11" bestFit="1" customWidth="1"/>
    <col min="579" max="583" width="10.33203125" bestFit="1" customWidth="1"/>
    <col min="584" max="584" width="11" bestFit="1" customWidth="1"/>
    <col min="585" max="593" width="10.33203125" bestFit="1" customWidth="1"/>
    <col min="594" max="594" width="11" bestFit="1" customWidth="1"/>
    <col min="595" max="597" width="10.33203125" bestFit="1" customWidth="1"/>
    <col min="598" max="598" width="11" bestFit="1" customWidth="1"/>
    <col min="599" max="602" width="10.33203125" bestFit="1" customWidth="1"/>
    <col min="603" max="603" width="11" bestFit="1" customWidth="1"/>
    <col min="604" max="604" width="10.33203125" bestFit="1" customWidth="1"/>
    <col min="605" max="605" width="11" bestFit="1" customWidth="1"/>
    <col min="606" max="688" width="10.33203125" bestFit="1" customWidth="1"/>
    <col min="689" max="689" width="11" bestFit="1" customWidth="1"/>
    <col min="690" max="703" width="10.33203125" bestFit="1" customWidth="1"/>
    <col min="704" max="704" width="11" bestFit="1" customWidth="1"/>
    <col min="705" max="706" width="10.33203125" bestFit="1" customWidth="1"/>
    <col min="707" max="707" width="11" bestFit="1" customWidth="1"/>
    <col min="708" max="714" width="10.33203125" bestFit="1" customWidth="1"/>
    <col min="715" max="716" width="11" bestFit="1" customWidth="1"/>
    <col min="717" max="718" width="10.33203125" bestFit="1" customWidth="1"/>
    <col min="719" max="719" width="11" bestFit="1" customWidth="1"/>
    <col min="720" max="720" width="10.33203125" bestFit="1" customWidth="1"/>
    <col min="721" max="721" width="11" bestFit="1" customWidth="1"/>
    <col min="722" max="731" width="10.33203125" bestFit="1" customWidth="1"/>
    <col min="732" max="732" width="11" bestFit="1" customWidth="1"/>
    <col min="733" max="735" width="10.33203125" bestFit="1" customWidth="1"/>
    <col min="736" max="737" width="11" bestFit="1" customWidth="1"/>
    <col min="738" max="741" width="10.33203125" bestFit="1" customWidth="1"/>
    <col min="742" max="742" width="12" bestFit="1" customWidth="1"/>
  </cols>
  <sheetData>
    <row r="3" spans="1:2" x14ac:dyDescent="0.3">
      <c r="A3" s="1" t="s">
        <v>0</v>
      </c>
      <c r="B3" t="s">
        <v>8</v>
      </c>
    </row>
    <row r="4" spans="1:2" x14ac:dyDescent="0.3">
      <c r="A4" s="2" t="s">
        <v>43</v>
      </c>
      <c r="B4" s="7"/>
    </row>
    <row r="5" spans="1:2" x14ac:dyDescent="0.3">
      <c r="A5" s="3" t="s">
        <v>44</v>
      </c>
      <c r="B5" s="7"/>
    </row>
    <row r="6" spans="1:2" x14ac:dyDescent="0.3">
      <c r="A6" s="4">
        <v>2005</v>
      </c>
      <c r="B6" s="7">
        <v>48</v>
      </c>
    </row>
    <row r="7" spans="1:2" x14ac:dyDescent="0.3">
      <c r="A7" s="2" t="s">
        <v>3</v>
      </c>
      <c r="B7" s="7"/>
    </row>
    <row r="8" spans="1:2" x14ac:dyDescent="0.3">
      <c r="A8" s="3" t="s">
        <v>45</v>
      </c>
      <c r="B8" s="7"/>
    </row>
    <row r="9" spans="1:2" x14ac:dyDescent="0.3">
      <c r="A9" s="4">
        <v>2012</v>
      </c>
      <c r="B9" s="7">
        <v>48</v>
      </c>
    </row>
    <row r="10" spans="1:2" x14ac:dyDescent="0.3">
      <c r="A10" s="2" t="s">
        <v>46</v>
      </c>
      <c r="B10" s="7"/>
    </row>
    <row r="11" spans="1:2" x14ac:dyDescent="0.3">
      <c r="A11" s="3" t="s">
        <v>47</v>
      </c>
      <c r="B11" s="7"/>
    </row>
    <row r="12" spans="1:2" x14ac:dyDescent="0.3">
      <c r="A12" s="4">
        <v>2023</v>
      </c>
      <c r="B12" s="7">
        <v>31</v>
      </c>
    </row>
    <row r="13" spans="1:2" x14ac:dyDescent="0.3">
      <c r="A13" s="2" t="s">
        <v>4</v>
      </c>
      <c r="B13" s="7"/>
    </row>
    <row r="14" spans="1:2" x14ac:dyDescent="0.3">
      <c r="A14" s="3" t="s">
        <v>9</v>
      </c>
      <c r="B14" s="7"/>
    </row>
    <row r="15" spans="1:2" x14ac:dyDescent="0.3">
      <c r="A15" s="4">
        <v>2021</v>
      </c>
      <c r="B15" s="7">
        <v>29</v>
      </c>
    </row>
    <row r="16" spans="1:2" x14ac:dyDescent="0.3">
      <c r="A16" s="2" t="s">
        <v>2</v>
      </c>
      <c r="B16" s="7"/>
    </row>
    <row r="17" spans="1:10" x14ac:dyDescent="0.3">
      <c r="A17" s="3" t="s">
        <v>48</v>
      </c>
      <c r="B17" s="7"/>
    </row>
    <row r="18" spans="1:10" x14ac:dyDescent="0.3">
      <c r="A18" s="4">
        <v>2002</v>
      </c>
      <c r="B18" s="7">
        <v>26</v>
      </c>
    </row>
    <row r="19" spans="1:10" x14ac:dyDescent="0.3">
      <c r="A19" s="2" t="s">
        <v>7</v>
      </c>
      <c r="B19" s="7">
        <v>182</v>
      </c>
    </row>
    <row r="25" spans="1:10" x14ac:dyDescent="0.3">
      <c r="I25" s="1" t="s">
        <v>0</v>
      </c>
      <c r="J25" t="s">
        <v>10</v>
      </c>
    </row>
    <row r="26" spans="1:10" x14ac:dyDescent="0.3">
      <c r="A26" s="1" t="s">
        <v>0</v>
      </c>
      <c r="B26" t="s">
        <v>11</v>
      </c>
      <c r="I26" s="2" t="s">
        <v>2</v>
      </c>
      <c r="J26" s="7">
        <v>15</v>
      </c>
    </row>
    <row r="27" spans="1:10" x14ac:dyDescent="0.3">
      <c r="A27" s="2" t="s">
        <v>1</v>
      </c>
      <c r="B27" s="7">
        <v>5</v>
      </c>
      <c r="I27" s="2" t="s">
        <v>3</v>
      </c>
      <c r="J27" s="7">
        <v>16</v>
      </c>
    </row>
    <row r="28" spans="1:10" x14ac:dyDescent="0.3">
      <c r="A28" s="2" t="s">
        <v>5</v>
      </c>
      <c r="B28" s="7">
        <v>6</v>
      </c>
      <c r="I28" s="2" t="s">
        <v>4</v>
      </c>
      <c r="J28" s="7">
        <v>16</v>
      </c>
    </row>
    <row r="29" spans="1:10" x14ac:dyDescent="0.3">
      <c r="A29" s="2" t="s">
        <v>6</v>
      </c>
      <c r="B29" s="7">
        <v>6</v>
      </c>
      <c r="I29" s="2" t="s">
        <v>7</v>
      </c>
      <c r="J29" s="7">
        <v>47</v>
      </c>
    </row>
    <row r="30" spans="1:10" x14ac:dyDescent="0.3">
      <c r="A30" s="2" t="s">
        <v>7</v>
      </c>
      <c r="B30" s="7">
        <v>17</v>
      </c>
    </row>
    <row r="37" spans="1:10" x14ac:dyDescent="0.3">
      <c r="I37" s="1" t="s">
        <v>0</v>
      </c>
      <c r="J37" t="s">
        <v>8</v>
      </c>
    </row>
    <row r="38" spans="1:10" x14ac:dyDescent="0.3">
      <c r="A38" s="1" t="s">
        <v>0</v>
      </c>
      <c r="B38" t="s">
        <v>8</v>
      </c>
      <c r="I38" s="2" t="s">
        <v>12</v>
      </c>
      <c r="J38" s="7">
        <v>1555</v>
      </c>
    </row>
    <row r="39" spans="1:10" x14ac:dyDescent="0.3">
      <c r="A39" s="2" t="s">
        <v>4</v>
      </c>
      <c r="B39" s="7">
        <v>339</v>
      </c>
      <c r="I39" s="2" t="s">
        <v>13</v>
      </c>
      <c r="J39" s="7">
        <v>5019</v>
      </c>
    </row>
    <row r="40" spans="1:10" x14ac:dyDescent="0.3">
      <c r="A40" s="2" t="s">
        <v>3</v>
      </c>
      <c r="B40" s="7">
        <v>313</v>
      </c>
      <c r="I40" s="2" t="s">
        <v>14</v>
      </c>
      <c r="J40" s="7">
        <v>3426</v>
      </c>
    </row>
    <row r="41" spans="1:10" x14ac:dyDescent="0.3">
      <c r="A41" s="2" t="s">
        <v>43</v>
      </c>
      <c r="B41" s="7">
        <v>290</v>
      </c>
      <c r="I41" s="2" t="s">
        <v>7</v>
      </c>
      <c r="J41" s="7">
        <v>10000</v>
      </c>
    </row>
    <row r="42" spans="1:10" x14ac:dyDescent="0.3">
      <c r="A42" s="2" t="s">
        <v>2</v>
      </c>
      <c r="B42" s="7">
        <v>273</v>
      </c>
    </row>
    <row r="43" spans="1:10" x14ac:dyDescent="0.3">
      <c r="A43" s="2" t="s">
        <v>46</v>
      </c>
      <c r="B43" s="7">
        <v>273</v>
      </c>
    </row>
    <row r="44" spans="1:10" x14ac:dyDescent="0.3">
      <c r="A44" s="2" t="s">
        <v>7</v>
      </c>
      <c r="B44" s="7">
        <v>1488</v>
      </c>
    </row>
    <row r="47" spans="1:10" x14ac:dyDescent="0.3">
      <c r="A47" s="1" t="s">
        <v>0</v>
      </c>
      <c r="B47" t="s">
        <v>15</v>
      </c>
    </row>
    <row r="48" spans="1:10" x14ac:dyDescent="0.3">
      <c r="A48" s="2" t="s">
        <v>4</v>
      </c>
      <c r="B48" s="5">
        <v>18146128.719999999</v>
      </c>
    </row>
    <row r="49" spans="1:14" x14ac:dyDescent="0.3">
      <c r="A49" s="2" t="s">
        <v>3</v>
      </c>
      <c r="B49" s="5">
        <v>15373231.890000001</v>
      </c>
    </row>
    <row r="50" spans="1:14" x14ac:dyDescent="0.3">
      <c r="A50" s="2" t="s">
        <v>2</v>
      </c>
      <c r="B50" s="5">
        <v>14867289.4</v>
      </c>
    </row>
    <row r="51" spans="1:14" x14ac:dyDescent="0.3">
      <c r="A51" s="2" t="s">
        <v>43</v>
      </c>
      <c r="B51" s="5">
        <v>14667101.109999999</v>
      </c>
    </row>
    <row r="52" spans="1:14" x14ac:dyDescent="0.3">
      <c r="A52" s="2" t="s">
        <v>46</v>
      </c>
      <c r="B52" s="5">
        <v>14359897.18</v>
      </c>
      <c r="J52" s="1" t="s">
        <v>0</v>
      </c>
      <c r="K52" t="s">
        <v>8</v>
      </c>
      <c r="M52" t="s">
        <v>32</v>
      </c>
      <c r="N52" t="s">
        <v>33</v>
      </c>
    </row>
    <row r="53" spans="1:14" x14ac:dyDescent="0.3">
      <c r="A53" s="2" t="s">
        <v>7</v>
      </c>
      <c r="B53" s="5">
        <v>77413648.299999997</v>
      </c>
      <c r="J53" s="2" t="s">
        <v>16</v>
      </c>
      <c r="K53" s="7">
        <v>480</v>
      </c>
      <c r="M53" t="str">
        <f>J53</f>
        <v>California</v>
      </c>
      <c r="N53">
        <f>GETPIVOTDATA("[Measures].[Count of orders]",$J$52,"[sellers].[seller_state]","[sellers].[seller_state].&amp;[California]")</f>
        <v>480</v>
      </c>
    </row>
    <row r="54" spans="1:14" x14ac:dyDescent="0.3">
      <c r="J54" s="2" t="s">
        <v>17</v>
      </c>
      <c r="K54" s="7">
        <v>529</v>
      </c>
      <c r="M54" t="str">
        <f>J54</f>
        <v>Colorado</v>
      </c>
      <c r="N54">
        <f>K54</f>
        <v>529</v>
      </c>
    </row>
    <row r="55" spans="1:14" x14ac:dyDescent="0.3">
      <c r="J55" s="2" t="s">
        <v>18</v>
      </c>
      <c r="K55" s="7">
        <v>504</v>
      </c>
      <c r="M55" t="str">
        <f t="shared" ref="M55:N68" si="0">J55</f>
        <v>Connecticut</v>
      </c>
      <c r="N55">
        <f t="shared" si="0"/>
        <v>504</v>
      </c>
    </row>
    <row r="56" spans="1:14" x14ac:dyDescent="0.3">
      <c r="J56" s="2" t="s">
        <v>19</v>
      </c>
      <c r="K56" s="7">
        <v>491</v>
      </c>
      <c r="M56" t="str">
        <f t="shared" si="0"/>
        <v>Georgia</v>
      </c>
      <c r="N56">
        <f t="shared" si="0"/>
        <v>491</v>
      </c>
    </row>
    <row r="57" spans="1:14" x14ac:dyDescent="0.3">
      <c r="J57" s="2" t="s">
        <v>20</v>
      </c>
      <c r="K57" s="7">
        <v>473</v>
      </c>
      <c r="M57" t="str">
        <f t="shared" si="0"/>
        <v>Maryland</v>
      </c>
      <c r="N57">
        <f t="shared" si="0"/>
        <v>473</v>
      </c>
    </row>
    <row r="58" spans="1:14" x14ac:dyDescent="0.3">
      <c r="J58" s="2" t="s">
        <v>21</v>
      </c>
      <c r="K58" s="7">
        <v>497</v>
      </c>
      <c r="M58" t="str">
        <f t="shared" si="0"/>
        <v>Massachusetts</v>
      </c>
      <c r="N58">
        <f t="shared" si="0"/>
        <v>497</v>
      </c>
    </row>
    <row r="59" spans="1:14" x14ac:dyDescent="0.3">
      <c r="J59" s="2" t="s">
        <v>22</v>
      </c>
      <c r="K59" s="7">
        <v>939</v>
      </c>
      <c r="M59" t="str">
        <f t="shared" si="0"/>
        <v>Michigan</v>
      </c>
      <c r="N59">
        <f t="shared" si="0"/>
        <v>939</v>
      </c>
    </row>
    <row r="60" spans="1:14" x14ac:dyDescent="0.3">
      <c r="J60" s="2" t="s">
        <v>23</v>
      </c>
      <c r="K60" s="7">
        <v>473</v>
      </c>
      <c r="M60" t="str">
        <f t="shared" si="0"/>
        <v>Mississippi</v>
      </c>
      <c r="N60">
        <f t="shared" si="0"/>
        <v>473</v>
      </c>
    </row>
    <row r="61" spans="1:14" x14ac:dyDescent="0.3">
      <c r="A61" s="1" t="s">
        <v>0</v>
      </c>
      <c r="B61" t="s">
        <v>36</v>
      </c>
      <c r="J61" s="2" t="s">
        <v>24</v>
      </c>
      <c r="K61" s="7">
        <v>517</v>
      </c>
      <c r="M61" t="str">
        <f t="shared" si="0"/>
        <v>Nebraska</v>
      </c>
      <c r="N61">
        <f t="shared" si="0"/>
        <v>517</v>
      </c>
    </row>
    <row r="62" spans="1:14" x14ac:dyDescent="0.3">
      <c r="A62" s="2" t="s">
        <v>35</v>
      </c>
      <c r="B62" s="7">
        <v>187</v>
      </c>
      <c r="J62" s="2" t="s">
        <v>25</v>
      </c>
      <c r="K62" s="7">
        <v>499</v>
      </c>
      <c r="M62" t="str">
        <f t="shared" si="0"/>
        <v>New Jersey</v>
      </c>
      <c r="N62">
        <f t="shared" si="0"/>
        <v>499</v>
      </c>
    </row>
    <row r="63" spans="1:14" x14ac:dyDescent="0.3">
      <c r="A63" s="2" t="s">
        <v>49</v>
      </c>
      <c r="B63" s="7">
        <v>187</v>
      </c>
      <c r="J63" s="2" t="s">
        <v>26</v>
      </c>
      <c r="K63" s="7">
        <v>508</v>
      </c>
      <c r="M63" t="str">
        <f t="shared" si="0"/>
        <v>North Carolina</v>
      </c>
      <c r="N63">
        <f t="shared" si="0"/>
        <v>508</v>
      </c>
    </row>
    <row r="64" spans="1:14" x14ac:dyDescent="0.3">
      <c r="A64" s="2" t="s">
        <v>50</v>
      </c>
      <c r="B64" s="7">
        <v>187</v>
      </c>
      <c r="J64" s="2" t="s">
        <v>27</v>
      </c>
      <c r="K64" s="7">
        <v>494</v>
      </c>
      <c r="M64" t="str">
        <f t="shared" si="0"/>
        <v>Ohio</v>
      </c>
      <c r="N64">
        <f t="shared" si="0"/>
        <v>494</v>
      </c>
    </row>
    <row r="65" spans="1:14" x14ac:dyDescent="0.3">
      <c r="A65" s="2" t="s">
        <v>34</v>
      </c>
      <c r="B65" s="7">
        <v>187</v>
      </c>
      <c r="J65" s="2" t="s">
        <v>28</v>
      </c>
      <c r="K65" s="7">
        <v>527</v>
      </c>
      <c r="M65" t="str">
        <f t="shared" si="0"/>
        <v>Pennsylvania</v>
      </c>
      <c r="N65">
        <f t="shared" si="0"/>
        <v>527</v>
      </c>
    </row>
    <row r="66" spans="1:14" x14ac:dyDescent="0.3">
      <c r="A66" s="2" t="s">
        <v>51</v>
      </c>
      <c r="B66" s="7">
        <v>186</v>
      </c>
      <c r="J66" s="2" t="s">
        <v>29</v>
      </c>
      <c r="K66" s="7">
        <v>1019</v>
      </c>
      <c r="M66" t="str">
        <f t="shared" si="0"/>
        <v>South Carolina</v>
      </c>
      <c r="N66">
        <f t="shared" si="0"/>
        <v>1019</v>
      </c>
    </row>
    <row r="67" spans="1:14" x14ac:dyDescent="0.3">
      <c r="A67" s="2" t="s">
        <v>7</v>
      </c>
      <c r="B67" s="7">
        <v>200</v>
      </c>
      <c r="J67" s="2" t="s">
        <v>30</v>
      </c>
      <c r="K67" s="7">
        <v>1559</v>
      </c>
      <c r="M67" t="str">
        <f>J67</f>
        <v>Washington</v>
      </c>
      <c r="N67">
        <f>K67</f>
        <v>1559</v>
      </c>
    </row>
    <row r="68" spans="1:14" x14ac:dyDescent="0.3">
      <c r="J68" s="2" t="s">
        <v>31</v>
      </c>
      <c r="K68" s="7">
        <v>491</v>
      </c>
      <c r="M68" t="str">
        <f t="shared" si="0"/>
        <v>West Virginia</v>
      </c>
      <c r="N68">
        <f t="shared" si="0"/>
        <v>491</v>
      </c>
    </row>
    <row r="69" spans="1:14" x14ac:dyDescent="0.3">
      <c r="J69" s="2" t="s">
        <v>7</v>
      </c>
      <c r="K69" s="7">
        <v>10000</v>
      </c>
    </row>
    <row r="74" spans="1:14" x14ac:dyDescent="0.3">
      <c r="A74" s="1" t="s">
        <v>0</v>
      </c>
      <c r="B74" t="s">
        <v>37</v>
      </c>
    </row>
    <row r="75" spans="1:14" x14ac:dyDescent="0.3">
      <c r="A75" s="2" t="s">
        <v>12</v>
      </c>
      <c r="B75" s="5">
        <v>52544.517389067529</v>
      </c>
    </row>
    <row r="76" spans="1:14" x14ac:dyDescent="0.3">
      <c r="A76" s="2" t="s">
        <v>13</v>
      </c>
      <c r="B76" s="5">
        <v>52767.267599123334</v>
      </c>
    </row>
    <row r="77" spans="1:14" x14ac:dyDescent="0.3">
      <c r="A77" s="2" t="s">
        <v>14</v>
      </c>
      <c r="B77" s="5">
        <v>53033.469138937537</v>
      </c>
    </row>
    <row r="78" spans="1:14" x14ac:dyDescent="0.3">
      <c r="A78" s="2" t="s">
        <v>7</v>
      </c>
      <c r="B78" s="5">
        <v>52823.830588999997</v>
      </c>
    </row>
    <row r="83" spans="1:12" x14ac:dyDescent="0.3">
      <c r="K83" s="1" t="s">
        <v>0</v>
      </c>
      <c r="L83" t="s">
        <v>8</v>
      </c>
    </row>
    <row r="84" spans="1:12" x14ac:dyDescent="0.3">
      <c r="K84" s="2" t="s">
        <v>40</v>
      </c>
      <c r="L84">
        <v>165</v>
      </c>
    </row>
    <row r="85" spans="1:12" x14ac:dyDescent="0.3">
      <c r="K85" s="2" t="s">
        <v>39</v>
      </c>
      <c r="L85">
        <v>169</v>
      </c>
    </row>
    <row r="86" spans="1:12" x14ac:dyDescent="0.3">
      <c r="K86" s="2" t="s">
        <v>41</v>
      </c>
      <c r="L86">
        <v>182</v>
      </c>
    </row>
    <row r="87" spans="1:12" x14ac:dyDescent="0.3">
      <c r="K87" s="2" t="s">
        <v>7</v>
      </c>
      <c r="L87">
        <v>516</v>
      </c>
    </row>
    <row r="91" spans="1:12" x14ac:dyDescent="0.3">
      <c r="A91" t="s">
        <v>36</v>
      </c>
      <c r="C91" t="s">
        <v>38</v>
      </c>
      <c r="D91" t="s">
        <v>11</v>
      </c>
      <c r="E91" t="s">
        <v>10</v>
      </c>
      <c r="F91" t="s">
        <v>42</v>
      </c>
    </row>
    <row r="92" spans="1:12" x14ac:dyDescent="0.3">
      <c r="A92" s="7">
        <v>200</v>
      </c>
      <c r="C92" s="7">
        <v>56</v>
      </c>
      <c r="D92" s="7">
        <v>202</v>
      </c>
      <c r="E92" s="7">
        <v>500</v>
      </c>
      <c r="F92" s="7">
        <v>20</v>
      </c>
    </row>
    <row r="94" spans="1:12" x14ac:dyDescent="0.3">
      <c r="C94">
        <f>GETPIVOTDATA("[Measures].[Number of companies]",$C$91)</f>
        <v>56</v>
      </c>
    </row>
    <row r="95" spans="1:12" x14ac:dyDescent="0.3">
      <c r="D95">
        <f>GETPIVOTDATA("[Measures].[Number of models]",$C$91)</f>
        <v>202</v>
      </c>
      <c r="F95">
        <f>GETPIVOTDATA("[Measures].[Numberof sellers]",$C$91)</f>
        <v>20</v>
      </c>
    </row>
    <row r="96" spans="1:12" x14ac:dyDescent="0.3">
      <c r="A96">
        <f>GETPIVOTDATA("[Measures].[Number of Coustmers]",$A$91)</f>
        <v>200</v>
      </c>
      <c r="E96">
        <f>GETPIVOTDATA("[Measures].[Number of cars]",$C$91)</f>
        <v>500</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CFDBE-2DE0-43A7-B107-ACDD92273A2D}">
  <dimension ref="A1:AW152"/>
  <sheetViews>
    <sheetView tabSelected="1" zoomScale="80" zoomScaleNormal="80" workbookViewId="0">
      <selection activeCell="AF19" sqref="AF19"/>
    </sheetView>
  </sheetViews>
  <sheetFormatPr defaultRowHeight="14.4" x14ac:dyDescent="0.3"/>
  <sheetData>
    <row r="1" spans="1:49"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row>
    <row r="2" spans="1:49"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row>
    <row r="3" spans="1:49"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row>
    <row r="4" spans="1:49"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row>
    <row r="5" spans="1:49"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row>
    <row r="6" spans="1:49" x14ac:dyDescent="0.3">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row>
    <row r="7" spans="1:49"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row>
    <row r="8" spans="1:49"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row>
    <row r="9" spans="1:49"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row>
    <row r="10" spans="1:49"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row>
    <row r="11" spans="1:49"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row>
    <row r="12" spans="1:49"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row>
    <row r="13" spans="1:49"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row>
    <row r="14" spans="1:49"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row>
    <row r="15" spans="1:49"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row>
    <row r="16" spans="1:49"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row>
    <row r="17" spans="1:49"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row>
    <row r="18" spans="1:49"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row>
    <row r="19" spans="1:49"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row>
    <row r="20" spans="1:49"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row>
    <row r="21" spans="1:49"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row>
    <row r="22" spans="1:49"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row>
    <row r="23" spans="1:49"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row>
    <row r="24" spans="1:49"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row>
    <row r="25" spans="1:49"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row>
    <row r="26" spans="1:49"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row>
    <row r="27" spans="1:49"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row>
    <row r="28" spans="1:49"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row>
    <row r="29" spans="1:49"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row>
    <row r="30" spans="1:49"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row>
    <row r="31" spans="1:49"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row>
    <row r="32" spans="1:49"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row>
    <row r="33" spans="1:49"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row>
    <row r="34" spans="1:49"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row>
    <row r="35" spans="1:49"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row>
    <row r="36" spans="1:49"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row>
    <row r="37" spans="1:49"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row>
    <row r="38" spans="1:49"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row>
    <row r="39" spans="1:49"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row>
    <row r="40" spans="1:49"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row>
    <row r="41" spans="1:49"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row>
    <row r="42" spans="1:49"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row>
    <row r="43" spans="1:49"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row>
    <row r="44" spans="1:49"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row>
    <row r="45" spans="1:49"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row>
    <row r="46" spans="1:49"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row>
    <row r="47" spans="1:49"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row>
    <row r="48" spans="1:49"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row>
    <row r="49" spans="1:49"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row>
    <row r="50" spans="1:49"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row>
    <row r="51" spans="1:49"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row>
    <row r="52" spans="1:49"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row>
    <row r="53" spans="1:49"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row>
    <row r="54" spans="1:49"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row>
    <row r="55" spans="1:49"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row>
    <row r="56" spans="1:49"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row>
    <row r="57" spans="1:49"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row>
    <row r="58" spans="1:49"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row>
    <row r="59" spans="1:49"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row>
    <row r="60" spans="1:49"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row>
    <row r="61" spans="1:49"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row>
    <row r="62" spans="1:49"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row>
    <row r="63" spans="1:49"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row>
    <row r="64" spans="1:49"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row>
    <row r="65" spans="1:49"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row>
    <row r="66" spans="1:49"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row>
    <row r="67" spans="1:49"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row>
    <row r="68" spans="1:49"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row>
    <row r="69" spans="1:49"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row>
    <row r="70" spans="1:49"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row>
    <row r="71" spans="1:49"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row>
    <row r="72" spans="1:49"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row>
    <row r="73" spans="1:49"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row>
    <row r="74" spans="1:49"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row>
    <row r="75" spans="1:49"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row>
    <row r="76" spans="1:49"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row>
    <row r="77" spans="1:49"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row>
    <row r="78" spans="1:49"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row>
    <row r="79" spans="1:49"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row>
    <row r="80" spans="1:49"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row>
    <row r="81" spans="1:49"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row>
    <row r="82" spans="1:49"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row>
    <row r="83" spans="1:49"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row>
    <row r="84" spans="1:49"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row>
    <row r="85" spans="1:49"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row>
    <row r="86" spans="1:49"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row>
    <row r="87" spans="1:49"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row>
    <row r="88" spans="1:49"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row>
    <row r="89" spans="1:49"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row>
    <row r="90" spans="1:49"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row>
    <row r="91" spans="1:49"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row>
    <row r="92" spans="1:49"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row>
    <row r="93" spans="1:49"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row>
    <row r="94" spans="1:49"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row>
    <row r="95" spans="1:49"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row>
    <row r="96" spans="1:49"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row>
    <row r="97" spans="1:49"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row>
    <row r="98" spans="1:49"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row>
    <row r="99" spans="1:49"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row>
    <row r="100" spans="1:49"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row>
    <row r="101" spans="1:49"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row>
    <row r="102" spans="1:49"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row>
    <row r="103" spans="1:49"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row>
    <row r="104" spans="1:49" x14ac:dyDescent="0.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row>
    <row r="105" spans="1:49" x14ac:dyDescent="0.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row>
    <row r="106" spans="1:49" x14ac:dyDescent="0.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row>
    <row r="107" spans="1:49" x14ac:dyDescent="0.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row>
    <row r="108" spans="1:49" x14ac:dyDescent="0.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row>
    <row r="109" spans="1:49" x14ac:dyDescent="0.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row>
    <row r="110" spans="1:49" x14ac:dyDescent="0.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row>
    <row r="111" spans="1:49" x14ac:dyDescent="0.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row>
    <row r="112" spans="1:49" x14ac:dyDescent="0.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row>
    <row r="113" spans="1:49" x14ac:dyDescent="0.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row>
    <row r="114" spans="1:49" x14ac:dyDescent="0.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row>
    <row r="115" spans="1:49" x14ac:dyDescent="0.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row>
    <row r="116" spans="1:49" x14ac:dyDescent="0.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row>
    <row r="117" spans="1:49" x14ac:dyDescent="0.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row>
    <row r="118" spans="1:49" x14ac:dyDescent="0.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row>
    <row r="119" spans="1:49" x14ac:dyDescent="0.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row>
    <row r="120" spans="1:49"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row>
    <row r="121" spans="1:49" x14ac:dyDescent="0.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row>
    <row r="122" spans="1:49" x14ac:dyDescent="0.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row>
    <row r="123" spans="1:49" x14ac:dyDescent="0.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row>
    <row r="124" spans="1:49" x14ac:dyDescent="0.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row>
    <row r="125" spans="1:49" x14ac:dyDescent="0.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row>
    <row r="126" spans="1:49" x14ac:dyDescent="0.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row>
    <row r="127" spans="1:49" x14ac:dyDescent="0.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row>
    <row r="128" spans="1:49" x14ac:dyDescent="0.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row>
    <row r="129" spans="1:49"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row>
    <row r="130" spans="1:49" x14ac:dyDescent="0.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row>
    <row r="131" spans="1:49" x14ac:dyDescent="0.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row>
    <row r="132" spans="1:49" x14ac:dyDescent="0.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row>
    <row r="133" spans="1:49" x14ac:dyDescent="0.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row>
    <row r="134" spans="1:49" x14ac:dyDescent="0.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row>
    <row r="135" spans="1:49" x14ac:dyDescent="0.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row>
    <row r="136" spans="1:49" x14ac:dyDescent="0.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row>
    <row r="137" spans="1:49" x14ac:dyDescent="0.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row>
    <row r="138" spans="1:49" x14ac:dyDescent="0.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row>
    <row r="139" spans="1:49" x14ac:dyDescent="0.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row>
    <row r="140" spans="1:49" x14ac:dyDescent="0.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row>
    <row r="141" spans="1:49" x14ac:dyDescent="0.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row>
    <row r="142" spans="1:49" x14ac:dyDescent="0.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row>
    <row r="143" spans="1:49" x14ac:dyDescent="0.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row>
    <row r="144" spans="1:49" x14ac:dyDescent="0.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row>
    <row r="145" spans="1:49" x14ac:dyDescent="0.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row>
    <row r="146" spans="1:49" x14ac:dyDescent="0.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row>
    <row r="147" spans="1:49" x14ac:dyDescent="0.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row>
    <row r="148" spans="1:49" x14ac:dyDescent="0.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row>
    <row r="149" spans="1:49" x14ac:dyDescent="0.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row>
    <row r="150" spans="1:49" x14ac:dyDescent="0.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row>
    <row r="151" spans="1:49" x14ac:dyDescent="0.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row>
    <row r="152" spans="1:49" x14ac:dyDescent="0.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364C9-EA85-49DC-B9DB-49FDC941DD47}">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4CCBA0AA-1F23-4D34-8A6E-4C78B97A2B06}">
  <ds:schemaRefs/>
</ds:datastoreItem>
</file>

<file path=customXml/itemProps2.xml><?xml version="1.0" encoding="utf-8"?>
<ds:datastoreItem xmlns:ds="http://schemas.openxmlformats.org/officeDocument/2006/customXml" ds:itemID="{C92C3B50-755C-423B-AFF5-6ACE9A5FBB58}">
  <ds:schemaRefs/>
</ds:datastoreItem>
</file>

<file path=customXml/itemProps3.xml><?xml version="1.0" encoding="utf-8"?>
<ds:datastoreItem xmlns:ds="http://schemas.openxmlformats.org/officeDocument/2006/customXml" ds:itemID="{86FCB74E-79A4-4C5A-8D35-9AD5B2626153}">
  <ds:schemaRefs/>
</ds:datastoreItem>
</file>

<file path=customXml/itemProps4.xml><?xml version="1.0" encoding="utf-8"?>
<ds:datastoreItem xmlns:ds="http://schemas.openxmlformats.org/officeDocument/2006/customXml" ds:itemID="{FD6F43C3-B716-41FC-8F30-A57973017577}">
  <ds:schemaRefs/>
</ds:datastoreItem>
</file>

<file path=customXml/itemProps5.xml><?xml version="1.0" encoding="utf-8"?>
<ds:datastoreItem xmlns:ds="http://schemas.openxmlformats.org/officeDocument/2006/customXml" ds:itemID="{671F1237-9628-4F55-8ACC-5445DCDE200D}">
  <ds:schemaRefs/>
</ds:datastoreItem>
</file>

<file path=customXml/itemProps6.xml><?xml version="1.0" encoding="utf-8"?>
<ds:datastoreItem xmlns:ds="http://schemas.openxmlformats.org/officeDocument/2006/customXml" ds:itemID="{8DD520A3-8761-4DAE-8CDE-547E84C3A9B9}">
  <ds:schemaRefs/>
</ds:datastoreItem>
</file>

<file path=customXml/itemProps7.xml><?xml version="1.0" encoding="utf-8"?>
<ds:datastoreItem xmlns:ds="http://schemas.openxmlformats.org/officeDocument/2006/customXml" ds:itemID="{9C21DEA0-F39A-4488-AC76-D9F43A6E0161}">
  <ds:schemaRefs/>
</ds:datastoreItem>
</file>

<file path=customXml/itemProps8.xml><?xml version="1.0" encoding="utf-8"?>
<ds:datastoreItem xmlns:ds="http://schemas.openxmlformats.org/officeDocument/2006/customXml" ds:itemID="{3405CF7E-CA0A-4134-ADD1-1ECD130EC9B3}">
  <ds:schemaRefs/>
</ds:datastoreItem>
</file>

<file path=customXml/itemProps9.xml><?xml version="1.0" encoding="utf-8"?>
<ds:datastoreItem xmlns:ds="http://schemas.openxmlformats.org/officeDocument/2006/customXml" ds:itemID="{791D5104-151F-47B8-B876-230AB29FC6D6}">
  <ds:schemaRefs/>
</ds:datastoreItem>
</file>

<file path=customXml/itemProps10.xml><?xml version="1.0" encoding="utf-8"?>
<ds:datastoreItem xmlns:ds="http://schemas.openxmlformats.org/officeDocument/2006/customXml" ds:itemID="{A2BD56F8-1A41-419B-8256-C19E906BA213}">
  <ds:schemaRefs/>
</ds:datastoreItem>
</file>

<file path=customXml/itemProps11.xml><?xml version="1.0" encoding="utf-8"?>
<ds:datastoreItem xmlns:ds="http://schemas.openxmlformats.org/officeDocument/2006/customXml" ds:itemID="{199837EC-F157-41AE-8B74-2B160F68F9A8}">
  <ds:schemaRefs/>
</ds:datastoreItem>
</file>

<file path=customXml/itemProps12.xml><?xml version="1.0" encoding="utf-8"?>
<ds:datastoreItem xmlns:ds="http://schemas.openxmlformats.org/officeDocument/2006/customXml" ds:itemID="{8D3753FD-53C2-4D04-B87C-8CB50F02C458}">
  <ds:schemaRefs/>
</ds:datastoreItem>
</file>

<file path=customXml/itemProps13.xml><?xml version="1.0" encoding="utf-8"?>
<ds:datastoreItem xmlns:ds="http://schemas.openxmlformats.org/officeDocument/2006/customXml" ds:itemID="{6D1830CB-9D42-4671-B57A-41D2B5B1FAB1}">
  <ds:schemaRefs/>
</ds:datastoreItem>
</file>

<file path=customXml/itemProps14.xml><?xml version="1.0" encoding="utf-8"?>
<ds:datastoreItem xmlns:ds="http://schemas.openxmlformats.org/officeDocument/2006/customXml" ds:itemID="{1AF98345-3891-4089-BC7F-F1A97FDAFC78}">
  <ds:schemaRefs/>
</ds:datastoreItem>
</file>

<file path=customXml/itemProps15.xml><?xml version="1.0" encoding="utf-8"?>
<ds:datastoreItem xmlns:ds="http://schemas.openxmlformats.org/officeDocument/2006/customXml" ds:itemID="{5FFA54C1-E97B-4D71-B710-0753CE0C5DFE}">
  <ds:schemaRefs/>
</ds:datastoreItem>
</file>

<file path=customXml/itemProps16.xml><?xml version="1.0" encoding="utf-8"?>
<ds:datastoreItem xmlns:ds="http://schemas.openxmlformats.org/officeDocument/2006/customXml" ds:itemID="{B11FE6F0-3152-4CB4-8CC2-A82D2013B3DF}">
  <ds:schemaRefs/>
</ds:datastoreItem>
</file>

<file path=customXml/itemProps17.xml><?xml version="1.0" encoding="utf-8"?>
<ds:datastoreItem xmlns:ds="http://schemas.openxmlformats.org/officeDocument/2006/customXml" ds:itemID="{7B9699DE-827F-4D54-8671-9B5414199DD9}">
  <ds:schemaRefs/>
</ds:datastoreItem>
</file>

<file path=customXml/itemProps18.xml><?xml version="1.0" encoding="utf-8"?>
<ds:datastoreItem xmlns:ds="http://schemas.openxmlformats.org/officeDocument/2006/customXml" ds:itemID="{2B3B8A5A-1F83-4E2A-B716-504FE954DAA4}">
  <ds:schemaRefs/>
</ds:datastoreItem>
</file>

<file path=customXml/itemProps19.xml><?xml version="1.0" encoding="utf-8"?>
<ds:datastoreItem xmlns:ds="http://schemas.openxmlformats.org/officeDocument/2006/customXml" ds:itemID="{E6490185-93E2-444D-9444-9F5DB63EE35E}">
  <ds:schemaRefs/>
</ds:datastoreItem>
</file>

<file path=customXml/itemProps20.xml><?xml version="1.0" encoding="utf-8"?>
<ds:datastoreItem xmlns:ds="http://schemas.openxmlformats.org/officeDocument/2006/customXml" ds:itemID="{279EFDE7-6373-45E5-83EC-F61EF048ACD0}">
  <ds:schemaRefs/>
</ds:datastoreItem>
</file>

<file path=customXml/itemProps21.xml><?xml version="1.0" encoding="utf-8"?>
<ds:datastoreItem xmlns:ds="http://schemas.openxmlformats.org/officeDocument/2006/customXml" ds:itemID="{4CA53E1B-50C7-40BD-BA95-5CFE9EE4FB67}">
  <ds:schemaRefs/>
</ds:datastoreItem>
</file>

<file path=customXml/itemProps22.xml><?xml version="1.0" encoding="utf-8"?>
<ds:datastoreItem xmlns:ds="http://schemas.openxmlformats.org/officeDocument/2006/customXml" ds:itemID="{EC64A8CC-6170-4324-B299-9BA736E4C3D8}">
  <ds:schemaRefs/>
</ds:datastoreItem>
</file>

<file path=customXml/itemProps23.xml><?xml version="1.0" encoding="utf-8"?>
<ds:datastoreItem xmlns:ds="http://schemas.openxmlformats.org/officeDocument/2006/customXml" ds:itemID="{88325DED-8681-4976-AE92-47A35A7440BD}">
  <ds:schemaRefs/>
</ds:datastoreItem>
</file>

<file path=customXml/itemProps24.xml><?xml version="1.0" encoding="utf-8"?>
<ds:datastoreItem xmlns:ds="http://schemas.openxmlformats.org/officeDocument/2006/customXml" ds:itemID="{4DF051C6-1A86-4D0E-8280-ABF799424759}">
  <ds:schemaRefs/>
</ds:datastoreItem>
</file>

<file path=customXml/itemProps25.xml><?xml version="1.0" encoding="utf-8"?>
<ds:datastoreItem xmlns:ds="http://schemas.openxmlformats.org/officeDocument/2006/customXml" ds:itemID="{19F1CAB1-C7B5-4347-A87C-B8196D2E5918}">
  <ds:schemaRefs/>
</ds:datastoreItem>
</file>

<file path=customXml/itemProps26.xml><?xml version="1.0" encoding="utf-8"?>
<ds:datastoreItem xmlns:ds="http://schemas.openxmlformats.org/officeDocument/2006/customXml" ds:itemID="{1C7802E7-46A6-4337-9492-2D88116A06D3}">
  <ds:schemaRefs/>
</ds:datastoreItem>
</file>

<file path=customXml/itemProps27.xml><?xml version="1.0" encoding="utf-8"?>
<ds:datastoreItem xmlns:ds="http://schemas.openxmlformats.org/officeDocument/2006/customXml" ds:itemID="{DDFFEC1F-A61A-42F4-AF74-73B1F1508D4E}">
  <ds:schemaRefs/>
</ds:datastoreItem>
</file>

<file path=customXml/itemProps28.xml><?xml version="1.0" encoding="utf-8"?>
<ds:datastoreItem xmlns:ds="http://schemas.openxmlformats.org/officeDocument/2006/customXml" ds:itemID="{0E8C2E0D-A772-406F-89A6-D365C25973B1}">
  <ds:schemaRefs/>
</ds:datastoreItem>
</file>

<file path=customXml/itemProps29.xml><?xml version="1.0" encoding="utf-8"?>
<ds:datastoreItem xmlns:ds="http://schemas.openxmlformats.org/officeDocument/2006/customXml" ds:itemID="{1338781B-87C6-4F06-9648-9696C8C9BDF5}">
  <ds:schemaRefs>
    <ds:schemaRef ds:uri="http://schemas.microsoft.com/DataMashup"/>
  </ds:schemaRefs>
</ds:datastoreItem>
</file>

<file path=customXml/itemProps30.xml><?xml version="1.0" encoding="utf-8"?>
<ds:datastoreItem xmlns:ds="http://schemas.openxmlformats.org/officeDocument/2006/customXml" ds:itemID="{A8F83AB1-18A0-452F-BBFF-E00F31B6CBBF}">
  <ds:schemaRefs/>
</ds:datastoreItem>
</file>

<file path=customXml/itemProps31.xml><?xml version="1.0" encoding="utf-8"?>
<ds:datastoreItem xmlns:ds="http://schemas.openxmlformats.org/officeDocument/2006/customXml" ds:itemID="{F4375FD9-6B10-4039-B708-4EA0073476C6}">
  <ds:schemaRefs/>
</ds:datastoreItem>
</file>

<file path=customXml/itemProps32.xml><?xml version="1.0" encoding="utf-8"?>
<ds:datastoreItem xmlns:ds="http://schemas.openxmlformats.org/officeDocument/2006/customXml" ds:itemID="{071A125C-C09B-4018-BFC6-E73E2244E60B}">
  <ds:schemaRefs/>
</ds:datastoreItem>
</file>

<file path=customXml/itemProps33.xml><?xml version="1.0" encoding="utf-8"?>
<ds:datastoreItem xmlns:ds="http://schemas.openxmlformats.org/officeDocument/2006/customXml" ds:itemID="{D5F48A40-AE76-498B-8817-40A0725D9668}">
  <ds:schemaRefs/>
</ds:datastoreItem>
</file>

<file path=customXml/itemProps34.xml><?xml version="1.0" encoding="utf-8"?>
<ds:datastoreItem xmlns:ds="http://schemas.openxmlformats.org/officeDocument/2006/customXml" ds:itemID="{0CE24DA5-6E38-4EDC-98E0-64687E3680D9}">
  <ds:schemaRefs/>
</ds:datastoreItem>
</file>

<file path=customXml/itemProps35.xml><?xml version="1.0" encoding="utf-8"?>
<ds:datastoreItem xmlns:ds="http://schemas.openxmlformats.org/officeDocument/2006/customXml" ds:itemID="{F95BE98D-360B-450B-BE1B-1CF199CD5E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Sherif</dc:creator>
  <cp:lastModifiedBy>Ahmed Sherif</cp:lastModifiedBy>
  <dcterms:created xsi:type="dcterms:W3CDTF">2026-02-19T08:20:52Z</dcterms:created>
  <dcterms:modified xsi:type="dcterms:W3CDTF">2026-03-11T12:02:35Z</dcterms:modified>
</cp:coreProperties>
</file>