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emra\Downloads\"/>
    </mc:Choice>
  </mc:AlternateContent>
  <bookViews>
    <workbookView xWindow="0" yWindow="0" windowWidth="28770" windowHeight="12180" activeTab="3"/>
  </bookViews>
  <sheets>
    <sheet name="stroopdata.csv" sheetId="1" r:id="rId1"/>
    <sheet name="Sheet2" sheetId="3" r:id="rId2"/>
    <sheet name="Sheet3" sheetId="4" r:id="rId3"/>
    <sheet name="Sheet1" sheetId="2" r:id="rId4"/>
  </sheets>
  <definedNames>
    <definedName name="_xlnm._FilterDatabase" localSheetId="1" hidden="1">Sheet2!$A$1:$K$44</definedName>
    <definedName name="_xlnm._FilterDatabase" localSheetId="2" hidden="1">Sheet3!$A$1:$A$25</definedName>
    <definedName name="_xlnm._FilterDatabase" localSheetId="0" hidden="1">stroopdata.csv!$A$8:$AA$33</definedName>
    <definedName name="_xlchart.v2.0" hidden="1">stroopdata.csv!$B$8</definedName>
    <definedName name="_xlchart.v2.1" hidden="1">stroopdata.csv!$B$9:$B$32</definedName>
    <definedName name="_xlchart.v2.2" hidden="1">stroopdata.csv!$C$8</definedName>
    <definedName name="_xlchart.v2.3" hidden="1">stroopdata.csv!$C$9:$C$32</definedName>
    <definedName name="_xlchart.v2.4" hidden="1">stroopdata.csv!$B$8</definedName>
    <definedName name="_xlchart.v2.5" hidden="1">stroopdata.csv!$B$9:$B$32</definedName>
    <definedName name="_xlchart.v2.6" hidden="1">stroopdata.csv!$C$8</definedName>
    <definedName name="_xlchart.v2.7" hidden="1">stroopdata.csv!$C$9:$C$32</definedName>
    <definedName name="_xlchart.v2.8" hidden="1">stroopdata.csv!$C$9:$C$32</definedName>
  </definedNames>
  <calcPr calcId="171027"/>
</workbook>
</file>

<file path=xl/calcChain.xml><?xml version="1.0" encoding="utf-8"?>
<calcChain xmlns="http://schemas.openxmlformats.org/spreadsheetml/2006/main">
  <c r="C7" i="2" l="1"/>
  <c r="B7" i="2"/>
  <c r="E21" i="2"/>
  <c r="F21" i="2"/>
  <c r="D21" i="2"/>
  <c r="E20" i="2"/>
  <c r="F20" i="2"/>
  <c r="D20" i="2"/>
  <c r="I16" i="3"/>
  <c r="G27" i="3"/>
  <c r="G28" i="3" s="1"/>
  <c r="G26" i="3"/>
  <c r="F26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" i="3"/>
  <c r="E1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5" i="4" l="1"/>
  <c r="C25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4" i="4"/>
  <c r="B23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4" i="4"/>
  <c r="A2" i="4"/>
  <c r="F29" i="1"/>
  <c r="F32" i="1"/>
  <c r="D27" i="1"/>
  <c r="D18" i="1"/>
  <c r="D26" i="1"/>
  <c r="E26" i="1" s="1"/>
  <c r="F26" i="1" s="1"/>
  <c r="D31" i="1"/>
  <c r="E31" i="1" s="1"/>
  <c r="F31" i="1" s="1"/>
  <c r="D20" i="1"/>
  <c r="E20" i="1" s="1"/>
  <c r="F20" i="1" s="1"/>
  <c r="D19" i="1"/>
  <c r="E19" i="1" s="1"/>
  <c r="F19" i="1" s="1"/>
  <c r="D14" i="1"/>
  <c r="E14" i="1" s="1"/>
  <c r="F14" i="1" s="1"/>
  <c r="D13" i="1"/>
  <c r="E13" i="1" s="1"/>
  <c r="F13" i="1" s="1"/>
  <c r="D30" i="1"/>
  <c r="E30" i="1" s="1"/>
  <c r="F30" i="1" s="1"/>
  <c r="D16" i="1"/>
  <c r="E16" i="1" s="1"/>
  <c r="F16" i="1" s="1"/>
  <c r="D29" i="1"/>
  <c r="D28" i="1"/>
  <c r="E28" i="1" s="1"/>
  <c r="F28" i="1" s="1"/>
  <c r="D24" i="1"/>
  <c r="E24" i="1" s="1"/>
  <c r="F24" i="1" s="1"/>
  <c r="D25" i="1"/>
  <c r="E25" i="1" s="1"/>
  <c r="F25" i="1" s="1"/>
  <c r="D32" i="1"/>
  <c r="D21" i="1"/>
  <c r="E21" i="1" s="1"/>
  <c r="F21" i="1" s="1"/>
  <c r="D11" i="1"/>
  <c r="E11" i="1" s="1"/>
  <c r="F11" i="1" s="1"/>
  <c r="D10" i="1"/>
  <c r="E10" i="1" s="1"/>
  <c r="F10" i="1" s="1"/>
  <c r="D23" i="1"/>
  <c r="E23" i="1" s="1"/>
  <c r="F23" i="1" s="1"/>
  <c r="D17" i="1"/>
  <c r="E17" i="1" s="1"/>
  <c r="F17" i="1" s="1"/>
  <c r="D22" i="1"/>
  <c r="E22" i="1" s="1"/>
  <c r="F22" i="1" s="1"/>
  <c r="D9" i="1"/>
  <c r="E9" i="1" s="1"/>
  <c r="F9" i="1" s="1"/>
  <c r="D12" i="1"/>
  <c r="E12" i="1" s="1"/>
  <c r="F12" i="1" s="1"/>
  <c r="D15" i="1"/>
  <c r="E15" i="1" s="1"/>
  <c r="F15" i="1" s="1"/>
  <c r="C5" i="1"/>
  <c r="B5" i="1"/>
  <c r="C4" i="1"/>
  <c r="B4" i="1"/>
  <c r="C3" i="1"/>
  <c r="B3" i="1"/>
  <c r="C2" i="1"/>
  <c r="B2" i="1"/>
  <c r="F4" i="1" l="1"/>
  <c r="F5" i="1"/>
  <c r="F33" i="1"/>
  <c r="G33" i="1" s="1"/>
</calcChain>
</file>

<file path=xl/sharedStrings.xml><?xml version="1.0" encoding="utf-8"?>
<sst xmlns="http://schemas.openxmlformats.org/spreadsheetml/2006/main" count="31" uniqueCount="15">
  <si>
    <t>Congruent</t>
  </si>
  <si>
    <t>Incongruent</t>
  </si>
  <si>
    <t>median=</t>
  </si>
  <si>
    <t>Mean=</t>
  </si>
  <si>
    <t>Q1=</t>
  </si>
  <si>
    <t>Q3=</t>
  </si>
  <si>
    <t xml:space="preserve">differences </t>
  </si>
  <si>
    <t>Differences</t>
  </si>
  <si>
    <t>Stdev=</t>
  </si>
  <si>
    <t>T=</t>
  </si>
  <si>
    <t>SE(d)=</t>
  </si>
  <si>
    <t>SD=</t>
  </si>
  <si>
    <t>standard Dev.=</t>
  </si>
  <si>
    <t>semple ver.=</t>
  </si>
  <si>
    <t>semp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</si>
</sst>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"/>
    <numFmt numFmtId="165" formatCode="&quot;$&quot;#,##0.00"/>
  </numFmts>
  <fonts count="2" x14ac:knownFonts="1">
    <font>
      <sz val="10"/>
      <color rgb="FF00000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0" fontId="1" fillId="0" borderId="0" xfId="0" applyFont="1" applyAlignment="1"/>
    <xf numFmtId="165" fontId="1" fillId="0" borderId="0" xfId="0" applyNumberFormat="1" applyFont="1"/>
    <xf numFmtId="0" fontId="1" fillId="2" borderId="0" xfId="0" applyFont="1" applyFill="1" applyAlignment="1"/>
    <xf numFmtId="0" fontId="0" fillId="0" borderId="1" xfId="0" applyFont="1" applyBorder="1" applyAlignment="1"/>
    <xf numFmtId="164" fontId="1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Incongruent vs. Congruent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stroopdata.csv!$C$8</c:f>
              <c:strCache>
                <c:ptCount val="1"/>
                <c:pt idx="0">
                  <c:v>Incongruent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stroopdata.csv!$B$9:$B$32</c:f>
              <c:numCache>
                <c:formatCode>General</c:formatCode>
                <c:ptCount val="24"/>
                <c:pt idx="0">
                  <c:v>8.6300000000000008</c:v>
                </c:pt>
                <c:pt idx="1">
                  <c:v>8.9870000000000001</c:v>
                </c:pt>
                <c:pt idx="2">
                  <c:v>9.4009999999999998</c:v>
                </c:pt>
                <c:pt idx="3">
                  <c:v>9.5640000000000001</c:v>
                </c:pt>
                <c:pt idx="4">
                  <c:v>10.638999999999999</c:v>
                </c:pt>
                <c:pt idx="5">
                  <c:v>11.343999999999999</c:v>
                </c:pt>
                <c:pt idx="6">
                  <c:v>12.079000000000001</c:v>
                </c:pt>
                <c:pt idx="7">
                  <c:v>12.13</c:v>
                </c:pt>
                <c:pt idx="8">
                  <c:v>12.238</c:v>
                </c:pt>
                <c:pt idx="9">
                  <c:v>12.369</c:v>
                </c:pt>
                <c:pt idx="10">
                  <c:v>12.944000000000001</c:v>
                </c:pt>
                <c:pt idx="11">
                  <c:v>14.233000000000001</c:v>
                </c:pt>
                <c:pt idx="12">
                  <c:v>14.48</c:v>
                </c:pt>
                <c:pt idx="13">
                  <c:v>14.669</c:v>
                </c:pt>
                <c:pt idx="14">
                  <c:v>14.692</c:v>
                </c:pt>
                <c:pt idx="15">
                  <c:v>15.073</c:v>
                </c:pt>
                <c:pt idx="16">
                  <c:v>15.298</c:v>
                </c:pt>
                <c:pt idx="17">
                  <c:v>16.004000000000001</c:v>
                </c:pt>
                <c:pt idx="18">
                  <c:v>16.791</c:v>
                </c:pt>
                <c:pt idx="19">
                  <c:v>16.928999999999998</c:v>
                </c:pt>
                <c:pt idx="20">
                  <c:v>18.2</c:v>
                </c:pt>
                <c:pt idx="21">
                  <c:v>18.495000000000001</c:v>
                </c:pt>
                <c:pt idx="22">
                  <c:v>19.71</c:v>
                </c:pt>
                <c:pt idx="23">
                  <c:v>22.327999999999999</c:v>
                </c:pt>
              </c:numCache>
            </c:numRef>
          </c:xVal>
          <c:yVal>
            <c:numRef>
              <c:f>stroopdata.csv!$C$9:$C$32</c:f>
              <c:numCache>
                <c:formatCode>General</c:formatCode>
                <c:ptCount val="24"/>
                <c:pt idx="0">
                  <c:v>15.686999999999999</c:v>
                </c:pt>
                <c:pt idx="1">
                  <c:v>17.393999999999998</c:v>
                </c:pt>
                <c:pt idx="2">
                  <c:v>20.762</c:v>
                </c:pt>
                <c:pt idx="3">
                  <c:v>21.213999999999999</c:v>
                </c:pt>
                <c:pt idx="4">
                  <c:v>20.428999999999998</c:v>
                </c:pt>
                <c:pt idx="5">
                  <c:v>17.425000000000001</c:v>
                </c:pt>
                <c:pt idx="6">
                  <c:v>19.277999999999999</c:v>
                </c:pt>
                <c:pt idx="7">
                  <c:v>22.158000000000001</c:v>
                </c:pt>
                <c:pt idx="8">
                  <c:v>20.878</c:v>
                </c:pt>
                <c:pt idx="9">
                  <c:v>34.287999999999997</c:v>
                </c:pt>
                <c:pt idx="10">
                  <c:v>23.893999999999998</c:v>
                </c:pt>
                <c:pt idx="11">
                  <c:v>17.96</c:v>
                </c:pt>
                <c:pt idx="12">
                  <c:v>26.282</c:v>
                </c:pt>
                <c:pt idx="13">
                  <c:v>22.803000000000001</c:v>
                </c:pt>
                <c:pt idx="14">
                  <c:v>24.571999999999999</c:v>
                </c:pt>
                <c:pt idx="15">
                  <c:v>17.510000000000002</c:v>
                </c:pt>
                <c:pt idx="16">
                  <c:v>18.643999999999998</c:v>
                </c:pt>
                <c:pt idx="17">
                  <c:v>21.157</c:v>
                </c:pt>
                <c:pt idx="18">
                  <c:v>18.741</c:v>
                </c:pt>
                <c:pt idx="19">
                  <c:v>20.329999999999998</c:v>
                </c:pt>
                <c:pt idx="20">
                  <c:v>35.255000000000003</c:v>
                </c:pt>
                <c:pt idx="21">
                  <c:v>25.138999999999999</c:v>
                </c:pt>
                <c:pt idx="22">
                  <c:v>22.058</c:v>
                </c:pt>
                <c:pt idx="23">
                  <c:v>24.524000000000001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A0-45EC-BA81-B08E93B10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3294"/>
        <c:axId val="128783833"/>
      </c:scatterChart>
      <c:valAx>
        <c:axId val="27232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Congruent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28783833"/>
        <c:crosses val="autoZero"/>
        <c:crossBetween val="midCat"/>
      </c:valAx>
      <c:valAx>
        <c:axId val="1287838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Incongruent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72329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_xlchart.v2.1</cx:f>
      </cx:numDim>
    </cx:data>
    <cx:data id="1">
      <cx:numDim type="val">
        <cx:f>_xlchart.v2.3</cx:f>
      </cx:numDim>
    </cx:data>
  </cx:chartData>
  <cx:chart>
    <cx:title pos="t" align="ctr" overlay="0"/>
    <cx:plotArea>
      <cx:plotAreaRegion>
        <cx:series layoutId="boxWhisker" uniqueId="{6257928A-7DC0-4D94-92B7-B401D82B269B}">
          <cx:tx>
            <cx:txData>
              <cx:f>_xlchart.v2.0</cx:f>
              <cx:v>Congruent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D8B1251-4E77-48D3-83F5-A20E5CEFB1C9}">
          <cx:tx>
            <cx:txData>
              <cx:f>_xlchart.v2.2</cx:f>
              <cx:v>Incongruent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min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5000"/>
            <a:lumOff val="6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/>
      </a:solidFill>
      <a:ln w="28575">
        <a:solidFill>
          <a:schemeClr val="phClr"/>
        </a:solidFill>
      </a:ln>
      <a:effectLst>
        <a:innerShdw blurRad="114300">
          <a:schemeClr val="phClr"/>
        </a:innerShdw>
      </a:effectLst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35000"/>
            <a:lumOff val="6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647700</xdr:colOff>
      <xdr:row>11</xdr:row>
      <xdr:rowOff>95250</xdr:rowOff>
    </xdr:from>
    <xdr:to>
      <xdr:col>16</xdr:col>
      <xdr:colOff>590550</xdr:colOff>
      <xdr:row>29</xdr:row>
      <xdr:rowOff>28575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7</xdr:col>
      <xdr:colOff>828675</xdr:colOff>
      <xdr:row>1</xdr:row>
      <xdr:rowOff>171449</xdr:rowOff>
    </xdr:from>
    <xdr:to>
      <xdr:col>12</xdr:col>
      <xdr:colOff>857250</xdr:colOff>
      <xdr:row>34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62850" y="371474"/>
              <a:ext cx="4838700" cy="66103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workbookViewId="0">
      <selection activeCell="A8" sqref="A8:D32"/>
    </sheetView>
  </sheetViews>
  <sheetFormatPr defaultColWidth="14.42578125" defaultRowHeight="15.75" customHeight="1" x14ac:dyDescent="0.2"/>
  <sheetData>
    <row r="1" spans="1:27" ht="15.75" customHeight="1" x14ac:dyDescent="0.2">
      <c r="A1" s="2"/>
      <c r="B1" s="3" t="s">
        <v>0</v>
      </c>
      <c r="C1" s="3" t="s">
        <v>1</v>
      </c>
      <c r="D1" s="2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 x14ac:dyDescent="0.2">
      <c r="A2" s="2" t="s">
        <v>2</v>
      </c>
      <c r="B2" s="1">
        <f t="shared" ref="B2:C2" si="0">AVERAGE(B20:B21)</f>
        <v>14.3565</v>
      </c>
      <c r="C2" s="1">
        <f t="shared" si="0"/>
        <v>22.121000000000002</v>
      </c>
      <c r="D2" s="2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customHeight="1" x14ac:dyDescent="0.2">
      <c r="A3" s="2" t="s">
        <v>3</v>
      </c>
      <c r="B3" s="1">
        <f t="shared" ref="B3:C3" si="1">AVERAGE(B9:B32)</f>
        <v>14.051124999999997</v>
      </c>
      <c r="C3" s="1">
        <f t="shared" si="1"/>
        <v>22.015916666666666</v>
      </c>
      <c r="D3" s="2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customHeight="1" x14ac:dyDescent="0.2">
      <c r="A4" s="3" t="s">
        <v>4</v>
      </c>
      <c r="B4" s="1">
        <f t="shared" ref="B4:C4" si="2">AVERAGE(B14,B15)</f>
        <v>11.711500000000001</v>
      </c>
      <c r="C4" s="1">
        <f t="shared" si="2"/>
        <v>18.351500000000001</v>
      </c>
      <c r="D4" s="3"/>
      <c r="F4">
        <f>STDEV(D10:D31)</f>
        <v>4.9193552634255022</v>
      </c>
    </row>
    <row r="5" spans="1:27" ht="15.75" customHeight="1" x14ac:dyDescent="0.2">
      <c r="A5" s="3" t="s">
        <v>5</v>
      </c>
      <c r="B5" s="1">
        <f t="shared" ref="B5:C5" si="3">AVERAGE(B26:B27)</f>
        <v>16.397500000000001</v>
      </c>
      <c r="C5" s="1">
        <f t="shared" si="3"/>
        <v>19.948999999999998</v>
      </c>
      <c r="D5" s="3"/>
      <c r="F5">
        <f>AVERAGE(D10:D31)</f>
        <v>8.268272727272727</v>
      </c>
    </row>
    <row r="6" spans="1:27" ht="15.75" customHeight="1" x14ac:dyDescent="0.2">
      <c r="A6" s="3"/>
      <c r="B6" s="1"/>
      <c r="C6" s="1"/>
      <c r="D6" s="3"/>
    </row>
    <row r="7" spans="1:27" ht="15.75" customHeight="1" x14ac:dyDescent="0.2">
      <c r="A7" s="3"/>
      <c r="B7" s="3"/>
      <c r="C7" s="3"/>
      <c r="D7" s="3"/>
    </row>
    <row r="8" spans="1:27" ht="15.75" customHeight="1" x14ac:dyDescent="0.2">
      <c r="A8" s="6"/>
      <c r="B8" s="6" t="s">
        <v>0</v>
      </c>
      <c r="C8" s="6" t="s">
        <v>1</v>
      </c>
      <c r="D8" s="6" t="s">
        <v>6</v>
      </c>
    </row>
    <row r="9" spans="1:27" ht="15.75" customHeight="1" x14ac:dyDescent="0.2">
      <c r="A9" s="6">
        <v>4</v>
      </c>
      <c r="B9" s="6">
        <v>8.6300000000000008</v>
      </c>
      <c r="C9" s="6">
        <v>15.686999999999999</v>
      </c>
      <c r="D9" s="6">
        <f t="shared" ref="D9:D32" si="4">C9-B9</f>
        <v>7.0569999999999986</v>
      </c>
      <c r="E9">
        <f t="shared" ref="E9:E17" si="5">3.845638184-D9</f>
        <v>-3.2113618159999988</v>
      </c>
      <c r="F9">
        <f t="shared" ref="F9:F17" si="6">E9*E9</f>
        <v>10.312844713262811</v>
      </c>
    </row>
    <row r="10" spans="1:27" ht="15.75" customHeight="1" x14ac:dyDescent="0.2">
      <c r="A10" s="6">
        <v>8</v>
      </c>
      <c r="B10" s="6">
        <v>8.9870000000000001</v>
      </c>
      <c r="C10" s="6">
        <v>17.393999999999998</v>
      </c>
      <c r="D10" s="6">
        <f t="shared" si="4"/>
        <v>8.4069999999999983</v>
      </c>
      <c r="E10">
        <f t="shared" si="5"/>
        <v>-4.561361815999998</v>
      </c>
      <c r="F10">
        <f t="shared" si="6"/>
        <v>20.8060216164628</v>
      </c>
    </row>
    <row r="11" spans="1:27" ht="15.75" customHeight="1" x14ac:dyDescent="0.2">
      <c r="A11" s="6">
        <v>9</v>
      </c>
      <c r="B11" s="6">
        <v>9.4009999999999998</v>
      </c>
      <c r="C11" s="6">
        <v>20.762</v>
      </c>
      <c r="D11" s="6">
        <f t="shared" si="4"/>
        <v>11.361000000000001</v>
      </c>
      <c r="E11">
        <f t="shared" si="5"/>
        <v>-7.5153618160000004</v>
      </c>
      <c r="F11">
        <f t="shared" si="6"/>
        <v>56.480663225390828</v>
      </c>
    </row>
    <row r="12" spans="1:27" ht="15.75" customHeight="1" x14ac:dyDescent="0.2">
      <c r="A12" s="6">
        <v>3</v>
      </c>
      <c r="B12" s="6">
        <v>9.5640000000000001</v>
      </c>
      <c r="C12" s="6">
        <v>21.213999999999999</v>
      </c>
      <c r="D12" s="6">
        <f t="shared" si="4"/>
        <v>11.649999999999999</v>
      </c>
      <c r="E12">
        <f t="shared" si="5"/>
        <v>-7.8043618159999983</v>
      </c>
      <c r="F12">
        <f t="shared" si="6"/>
        <v>60.908063355038792</v>
      </c>
    </row>
    <row r="13" spans="1:27" ht="15.75" customHeight="1" x14ac:dyDescent="0.2">
      <c r="A13" s="6">
        <v>18</v>
      </c>
      <c r="B13" s="6">
        <v>10.638999999999999</v>
      </c>
      <c r="C13" s="6">
        <v>20.428999999999998</v>
      </c>
      <c r="D13" s="6">
        <f t="shared" si="4"/>
        <v>9.7899999999999991</v>
      </c>
      <c r="E13">
        <f t="shared" si="5"/>
        <v>-5.9443618159999989</v>
      </c>
      <c r="F13">
        <f t="shared" si="6"/>
        <v>35.335437399518803</v>
      </c>
    </row>
    <row r="14" spans="1:27" ht="15.75" customHeight="1" x14ac:dyDescent="0.2">
      <c r="A14" s="6">
        <v>19</v>
      </c>
      <c r="B14" s="6">
        <v>11.343999999999999</v>
      </c>
      <c r="C14" s="6">
        <v>17.425000000000001</v>
      </c>
      <c r="D14" s="6">
        <f t="shared" si="4"/>
        <v>6.0810000000000013</v>
      </c>
      <c r="E14">
        <f t="shared" si="5"/>
        <v>-2.2353618160000015</v>
      </c>
      <c r="F14">
        <f t="shared" si="6"/>
        <v>4.9968424484308249</v>
      </c>
    </row>
    <row r="15" spans="1:27" ht="15.75" customHeight="1" x14ac:dyDescent="0.2">
      <c r="A15" s="6">
        <v>1</v>
      </c>
      <c r="B15" s="6">
        <v>12.079000000000001</v>
      </c>
      <c r="C15" s="6">
        <v>19.277999999999999</v>
      </c>
      <c r="D15" s="6">
        <f t="shared" si="4"/>
        <v>7.1989999999999981</v>
      </c>
      <c r="E15">
        <f t="shared" si="5"/>
        <v>-3.3533618159999983</v>
      </c>
      <c r="F15">
        <f t="shared" si="6"/>
        <v>11.245035469006806</v>
      </c>
    </row>
    <row r="16" spans="1:27" ht="15.75" customHeight="1" x14ac:dyDescent="0.2">
      <c r="A16" s="6">
        <v>16</v>
      </c>
      <c r="B16" s="6">
        <v>12.13</v>
      </c>
      <c r="C16" s="6">
        <v>22.158000000000001</v>
      </c>
      <c r="D16" s="6">
        <f t="shared" si="4"/>
        <v>10.028</v>
      </c>
      <c r="E16">
        <f t="shared" si="5"/>
        <v>-6.1823618160000002</v>
      </c>
      <c r="F16">
        <f t="shared" si="6"/>
        <v>38.221597623934819</v>
      </c>
    </row>
    <row r="17" spans="1:6" ht="15.75" customHeight="1" x14ac:dyDescent="0.2">
      <c r="A17" s="6">
        <v>6</v>
      </c>
      <c r="B17" s="6">
        <v>12.238</v>
      </c>
      <c r="C17" s="6">
        <v>20.878</v>
      </c>
      <c r="D17" s="6">
        <f t="shared" si="4"/>
        <v>8.64</v>
      </c>
      <c r="E17">
        <f t="shared" si="5"/>
        <v>-4.7943618160000003</v>
      </c>
      <c r="F17">
        <f t="shared" si="6"/>
        <v>22.98590522271882</v>
      </c>
    </row>
    <row r="18" spans="1:6" ht="15.75" customHeight="1" x14ac:dyDescent="0.2">
      <c r="A18" s="6">
        <v>20</v>
      </c>
      <c r="B18" s="6">
        <v>12.369</v>
      </c>
      <c r="C18" s="6">
        <v>34.287999999999997</v>
      </c>
      <c r="D18" s="6">
        <f t="shared" si="4"/>
        <v>21.918999999999997</v>
      </c>
    </row>
    <row r="19" spans="1:6" ht="15.75" customHeight="1" x14ac:dyDescent="0.2">
      <c r="A19" s="6">
        <v>21</v>
      </c>
      <c r="B19" s="6">
        <v>12.944000000000001</v>
      </c>
      <c r="C19" s="6">
        <v>23.893999999999998</v>
      </c>
      <c r="D19" s="6">
        <f t="shared" si="4"/>
        <v>10.949999999999998</v>
      </c>
      <c r="E19">
        <f t="shared" ref="E19:E26" si="7">3.845638184-D19</f>
        <v>-7.1043618159999973</v>
      </c>
      <c r="F19">
        <f t="shared" ref="F19:F26" si="8">E19*E19</f>
        <v>50.47195681263878</v>
      </c>
    </row>
    <row r="20" spans="1:6" ht="15.75" customHeight="1" x14ac:dyDescent="0.2">
      <c r="A20" s="6">
        <v>22</v>
      </c>
      <c r="B20" s="6">
        <v>14.233000000000001</v>
      </c>
      <c r="C20" s="6">
        <v>17.96</v>
      </c>
      <c r="D20" s="6">
        <f t="shared" si="4"/>
        <v>3.7270000000000003</v>
      </c>
      <c r="E20">
        <f t="shared" si="7"/>
        <v>0.11863818399999948</v>
      </c>
      <c r="F20">
        <f t="shared" si="8"/>
        <v>1.4075018702817733E-2</v>
      </c>
    </row>
    <row r="21" spans="1:6" ht="15.75" customHeight="1" x14ac:dyDescent="0.2">
      <c r="A21" s="6">
        <v>10</v>
      </c>
      <c r="B21" s="6">
        <v>14.48</v>
      </c>
      <c r="C21" s="6">
        <v>26.282</v>
      </c>
      <c r="D21" s="6">
        <f t="shared" si="4"/>
        <v>11.802</v>
      </c>
      <c r="E21">
        <f t="shared" si="7"/>
        <v>-7.9563618159999994</v>
      </c>
      <c r="F21">
        <f t="shared" si="8"/>
        <v>63.303693347102808</v>
      </c>
    </row>
    <row r="22" spans="1:6" ht="15.75" customHeight="1" x14ac:dyDescent="0.2">
      <c r="A22" s="6">
        <v>5</v>
      </c>
      <c r="B22" s="6">
        <v>14.669</v>
      </c>
      <c r="C22" s="6">
        <v>22.803000000000001</v>
      </c>
      <c r="D22" s="6">
        <f t="shared" si="4"/>
        <v>8.1340000000000003</v>
      </c>
      <c r="E22">
        <f t="shared" si="7"/>
        <v>-4.2883618160000001</v>
      </c>
      <c r="F22">
        <f t="shared" si="8"/>
        <v>18.390047064926819</v>
      </c>
    </row>
    <row r="23" spans="1:6" ht="15.75" customHeight="1" x14ac:dyDescent="0.2">
      <c r="A23" s="6">
        <v>7</v>
      </c>
      <c r="B23" s="6">
        <v>14.692</v>
      </c>
      <c r="C23" s="6">
        <v>24.571999999999999</v>
      </c>
      <c r="D23" s="6">
        <f t="shared" si="4"/>
        <v>9.879999999999999</v>
      </c>
      <c r="E23">
        <f t="shared" si="7"/>
        <v>-6.0343618159999988</v>
      </c>
      <c r="F23">
        <f t="shared" si="8"/>
        <v>36.4135225263988</v>
      </c>
    </row>
    <row r="24" spans="1:6" ht="15.75" customHeight="1" x14ac:dyDescent="0.2">
      <c r="A24" s="6">
        <v>13</v>
      </c>
      <c r="B24" s="6">
        <v>15.073</v>
      </c>
      <c r="C24" s="6">
        <v>17.510000000000002</v>
      </c>
      <c r="D24" s="6">
        <f t="shared" si="4"/>
        <v>2.4370000000000012</v>
      </c>
      <c r="E24">
        <f t="shared" si="7"/>
        <v>1.4086381839999986</v>
      </c>
      <c r="F24">
        <f t="shared" si="8"/>
        <v>1.984261533422814</v>
      </c>
    </row>
    <row r="25" spans="1:6" ht="15.75" customHeight="1" x14ac:dyDescent="0.2">
      <c r="A25" s="6">
        <v>12</v>
      </c>
      <c r="B25" s="6">
        <v>15.298</v>
      </c>
      <c r="C25" s="6">
        <v>18.643999999999998</v>
      </c>
      <c r="D25" s="6">
        <f t="shared" si="4"/>
        <v>3.3459999999999983</v>
      </c>
      <c r="E25">
        <f t="shared" si="7"/>
        <v>0.49963818400000148</v>
      </c>
      <c r="F25">
        <f t="shared" si="8"/>
        <v>0.24963831491081934</v>
      </c>
    </row>
    <row r="26" spans="1:6" ht="15.75" customHeight="1" x14ac:dyDescent="0.2">
      <c r="A26" s="6">
        <v>24</v>
      </c>
      <c r="B26" s="6">
        <v>16.004000000000001</v>
      </c>
      <c r="C26" s="6">
        <v>21.157</v>
      </c>
      <c r="D26" s="6">
        <f t="shared" si="4"/>
        <v>5.1529999999999987</v>
      </c>
      <c r="E26">
        <f t="shared" si="7"/>
        <v>-1.3073618159999989</v>
      </c>
      <c r="F26">
        <f t="shared" si="8"/>
        <v>1.7091949179348149</v>
      </c>
    </row>
    <row r="27" spans="1:6" ht="15.75" customHeight="1" x14ac:dyDescent="0.2">
      <c r="A27" s="6">
        <v>2</v>
      </c>
      <c r="B27" s="6">
        <v>16.791</v>
      </c>
      <c r="C27" s="6">
        <v>18.741</v>
      </c>
      <c r="D27" s="6">
        <f t="shared" si="4"/>
        <v>1.9499999999999993</v>
      </c>
    </row>
    <row r="28" spans="1:6" ht="15.75" customHeight="1" x14ac:dyDescent="0.2">
      <c r="A28" s="6">
        <v>14</v>
      </c>
      <c r="B28" s="6">
        <v>16.928999999999998</v>
      </c>
      <c r="C28" s="6">
        <v>20.329999999999998</v>
      </c>
      <c r="D28" s="6">
        <f t="shared" si="4"/>
        <v>3.4009999999999998</v>
      </c>
      <c r="E28">
        <f>3.845638184-D28</f>
        <v>0.44463818399999999</v>
      </c>
      <c r="F28">
        <f>E28*E28</f>
        <v>0.19770311467081786</v>
      </c>
    </row>
    <row r="29" spans="1:6" ht="15.75" customHeight="1" x14ac:dyDescent="0.2">
      <c r="A29" s="6">
        <v>15</v>
      </c>
      <c r="B29" s="6">
        <v>18.2</v>
      </c>
      <c r="C29" s="6">
        <v>35.255000000000003</v>
      </c>
      <c r="D29" s="6">
        <f t="shared" si="4"/>
        <v>17.055000000000003</v>
      </c>
      <c r="F29">
        <f>E29*E29</f>
        <v>0</v>
      </c>
    </row>
    <row r="30" spans="1:6" ht="15.75" customHeight="1" x14ac:dyDescent="0.2">
      <c r="A30" s="6">
        <v>17</v>
      </c>
      <c r="B30" s="6">
        <v>18.495000000000001</v>
      </c>
      <c r="C30" s="6">
        <v>25.138999999999999</v>
      </c>
      <c r="D30" s="6">
        <f t="shared" si="4"/>
        <v>6.6439999999999984</v>
      </c>
      <c r="E30">
        <f>3.845638184-D30</f>
        <v>-2.7983618159999986</v>
      </c>
      <c r="F30">
        <f>E30*E30</f>
        <v>7.8308288532468096</v>
      </c>
    </row>
    <row r="31" spans="1:6" ht="15.75" customHeight="1" x14ac:dyDescent="0.2">
      <c r="A31" s="6">
        <v>23</v>
      </c>
      <c r="B31" s="6">
        <v>19.71</v>
      </c>
      <c r="C31" s="6">
        <v>22.058</v>
      </c>
      <c r="D31" s="6">
        <f t="shared" si="4"/>
        <v>2.347999999999999</v>
      </c>
      <c r="E31">
        <f>3.845638184-D31</f>
        <v>1.4976381840000008</v>
      </c>
      <c r="F31">
        <f>E31*E31</f>
        <v>2.2429201301748205</v>
      </c>
    </row>
    <row r="32" spans="1:6" ht="15.75" customHeight="1" x14ac:dyDescent="0.2">
      <c r="A32" s="6">
        <v>11</v>
      </c>
      <c r="B32" s="6">
        <v>22.327999999999999</v>
      </c>
      <c r="C32" s="6">
        <v>24.524000000000001</v>
      </c>
      <c r="D32" s="6">
        <f t="shared" si="4"/>
        <v>2.1960000000000015</v>
      </c>
      <c r="F32">
        <f>E32*E32</f>
        <v>0</v>
      </c>
    </row>
    <row r="33" spans="2:7" ht="15.75" customHeight="1" x14ac:dyDescent="0.2">
      <c r="B33" s="3"/>
      <c r="F33">
        <f>SUM(F10:F31)/COUNT(F10:F31)</f>
        <v>21.689370399731676</v>
      </c>
      <c r="G33">
        <f>SQRT(F33)</f>
        <v>4.6571848148566826</v>
      </c>
    </row>
  </sheetData>
  <autoFilter ref="A8:AA33">
    <sortState ref="A9:AA33">
      <sortCondition ref="B8:B33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I16" sqref="I16"/>
    </sheetView>
  </sheetViews>
  <sheetFormatPr defaultRowHeight="12.75" x14ac:dyDescent="0.2"/>
  <sheetData>
    <row r="1" spans="1:9" x14ac:dyDescent="0.2">
      <c r="A1" s="6"/>
      <c r="B1" s="6" t="s">
        <v>0</v>
      </c>
      <c r="C1" s="6" t="s">
        <v>1</v>
      </c>
      <c r="D1" s="6" t="s">
        <v>6</v>
      </c>
      <c r="E1">
        <f>AVERAGE(D2:D25)</f>
        <v>7.9647916666666667</v>
      </c>
    </row>
    <row r="2" spans="1:9" x14ac:dyDescent="0.2">
      <c r="A2" s="6"/>
      <c r="B2" s="6">
        <v>8.6300000000000008</v>
      </c>
      <c r="C2" s="6">
        <v>15.686999999999999</v>
      </c>
      <c r="D2" s="6">
        <f t="shared" ref="D2:D25" si="0">C2-B2</f>
        <v>7.0569999999999986</v>
      </c>
      <c r="E2">
        <f>$E$1-D2</f>
        <v>0.90779166666666811</v>
      </c>
      <c r="F2">
        <f>POWER(E2,2)</f>
        <v>0.82408571006944709</v>
      </c>
    </row>
    <row r="3" spans="1:9" x14ac:dyDescent="0.2">
      <c r="A3" s="6"/>
      <c r="B3" s="6">
        <v>8.9870000000000001</v>
      </c>
      <c r="C3" s="6">
        <v>17.393999999999998</v>
      </c>
      <c r="D3" s="6">
        <f t="shared" si="0"/>
        <v>8.4069999999999983</v>
      </c>
      <c r="E3">
        <f t="shared" ref="E3:E25" si="1">$E$1-D3</f>
        <v>-0.44220833333333154</v>
      </c>
      <c r="F3">
        <f t="shared" ref="F3:F25" si="2">POWER(E3,2)</f>
        <v>0.19554821006944287</v>
      </c>
    </row>
    <row r="4" spans="1:9" x14ac:dyDescent="0.2">
      <c r="A4" s="6"/>
      <c r="B4" s="6">
        <v>9.4009999999999998</v>
      </c>
      <c r="C4" s="6">
        <v>20.762</v>
      </c>
      <c r="D4" s="6">
        <f t="shared" si="0"/>
        <v>11.361000000000001</v>
      </c>
      <c r="E4">
        <f t="shared" si="1"/>
        <v>-3.3962083333333339</v>
      </c>
      <c r="F4">
        <f t="shared" si="2"/>
        <v>11.534231043402782</v>
      </c>
    </row>
    <row r="5" spans="1:9" x14ac:dyDescent="0.2">
      <c r="A5" s="6"/>
      <c r="B5" s="6">
        <v>9.5640000000000001</v>
      </c>
      <c r="C5" s="6">
        <v>21.213999999999999</v>
      </c>
      <c r="D5" s="6">
        <f t="shared" si="0"/>
        <v>11.649999999999999</v>
      </c>
      <c r="E5">
        <f t="shared" si="1"/>
        <v>-3.6852083333333319</v>
      </c>
      <c r="F5">
        <f t="shared" si="2"/>
        <v>13.580760460069433</v>
      </c>
    </row>
    <row r="6" spans="1:9" x14ac:dyDescent="0.2">
      <c r="A6" s="6"/>
      <c r="B6" s="6">
        <v>10.638999999999999</v>
      </c>
      <c r="C6" s="6">
        <v>20.428999999999998</v>
      </c>
      <c r="D6" s="6">
        <f t="shared" si="0"/>
        <v>9.7899999999999991</v>
      </c>
      <c r="E6">
        <f t="shared" si="1"/>
        <v>-1.8252083333333324</v>
      </c>
      <c r="F6">
        <f t="shared" si="2"/>
        <v>3.3313854600694413</v>
      </c>
    </row>
    <row r="7" spans="1:9" x14ac:dyDescent="0.2">
      <c r="A7" s="6"/>
      <c r="B7" s="6">
        <v>11.343999999999999</v>
      </c>
      <c r="C7" s="6">
        <v>17.425000000000001</v>
      </c>
      <c r="D7" s="6">
        <f t="shared" si="0"/>
        <v>6.0810000000000013</v>
      </c>
      <c r="E7">
        <f t="shared" si="1"/>
        <v>1.8837916666666654</v>
      </c>
      <c r="F7">
        <f t="shared" si="2"/>
        <v>3.5486710434027731</v>
      </c>
    </row>
    <row r="8" spans="1:9" x14ac:dyDescent="0.2">
      <c r="A8" s="6"/>
      <c r="B8" s="6">
        <v>12.079000000000001</v>
      </c>
      <c r="C8" s="6">
        <v>19.277999999999999</v>
      </c>
      <c r="D8" s="6">
        <f t="shared" si="0"/>
        <v>7.1989999999999981</v>
      </c>
      <c r="E8">
        <f t="shared" si="1"/>
        <v>0.76579166666666865</v>
      </c>
      <c r="F8">
        <f t="shared" si="2"/>
        <v>0.58643687673611411</v>
      </c>
    </row>
    <row r="9" spans="1:9" x14ac:dyDescent="0.2">
      <c r="A9" s="6"/>
      <c r="B9" s="6">
        <v>12.13</v>
      </c>
      <c r="C9" s="6">
        <v>22.158000000000001</v>
      </c>
      <c r="D9" s="6">
        <f t="shared" si="0"/>
        <v>10.028</v>
      </c>
      <c r="E9">
        <f t="shared" si="1"/>
        <v>-2.0632083333333338</v>
      </c>
      <c r="F9">
        <f t="shared" si="2"/>
        <v>4.2568286267361133</v>
      </c>
    </row>
    <row r="10" spans="1:9" x14ac:dyDescent="0.2">
      <c r="A10" s="6"/>
      <c r="B10" s="6">
        <v>12.238</v>
      </c>
      <c r="C10" s="6">
        <v>20.878</v>
      </c>
      <c r="D10" s="6">
        <f t="shared" si="0"/>
        <v>8.64</v>
      </c>
      <c r="E10">
        <f t="shared" si="1"/>
        <v>-0.67520833333333385</v>
      </c>
      <c r="F10">
        <f t="shared" si="2"/>
        <v>0.4559062934027785</v>
      </c>
    </row>
    <row r="11" spans="1:9" x14ac:dyDescent="0.2">
      <c r="A11" s="6"/>
      <c r="B11" s="6">
        <v>12.369</v>
      </c>
      <c r="C11" s="6">
        <v>34.287999999999997</v>
      </c>
      <c r="D11" s="6">
        <f t="shared" si="0"/>
        <v>21.918999999999997</v>
      </c>
      <c r="E11">
        <f t="shared" si="1"/>
        <v>-13.95420833333333</v>
      </c>
      <c r="F11">
        <f t="shared" si="2"/>
        <v>194.71993021006935</v>
      </c>
    </row>
    <row r="12" spans="1:9" x14ac:dyDescent="0.2">
      <c r="A12" s="6"/>
      <c r="B12" s="6">
        <v>12.944000000000001</v>
      </c>
      <c r="C12" s="6">
        <v>23.893999999999998</v>
      </c>
      <c r="D12" s="6">
        <f t="shared" si="0"/>
        <v>10.949999999999998</v>
      </c>
      <c r="E12">
        <f t="shared" si="1"/>
        <v>-2.9852083333333308</v>
      </c>
      <c r="F12">
        <f t="shared" si="2"/>
        <v>8.9114687934027632</v>
      </c>
    </row>
    <row r="13" spans="1:9" x14ac:dyDescent="0.2">
      <c r="A13" s="6"/>
      <c r="B13" s="6">
        <v>14.233000000000001</v>
      </c>
      <c r="C13" s="6">
        <v>17.96</v>
      </c>
      <c r="D13" s="6">
        <f t="shared" si="0"/>
        <v>3.7270000000000003</v>
      </c>
      <c r="E13">
        <f t="shared" si="1"/>
        <v>4.2377916666666664</v>
      </c>
      <c r="F13">
        <f t="shared" si="2"/>
        <v>17.958878210069443</v>
      </c>
    </row>
    <row r="14" spans="1:9" x14ac:dyDescent="0.2">
      <c r="A14" s="6"/>
      <c r="B14" s="6">
        <v>14.48</v>
      </c>
      <c r="C14" s="6">
        <v>26.282</v>
      </c>
      <c r="D14" s="6">
        <f t="shared" si="0"/>
        <v>11.802</v>
      </c>
      <c r="E14">
        <f t="shared" si="1"/>
        <v>-3.8372083333333329</v>
      </c>
      <c r="F14">
        <f t="shared" si="2"/>
        <v>14.724167793402774</v>
      </c>
    </row>
    <row r="15" spans="1:9" x14ac:dyDescent="0.2">
      <c r="A15" s="6"/>
      <c r="B15" s="6">
        <v>14.669</v>
      </c>
      <c r="C15" s="6">
        <v>22.803000000000001</v>
      </c>
      <c r="D15" s="6">
        <f t="shared" si="0"/>
        <v>8.1340000000000003</v>
      </c>
      <c r="E15">
        <f t="shared" si="1"/>
        <v>-0.16920833333333363</v>
      </c>
      <c r="F15">
        <f t="shared" si="2"/>
        <v>2.8631460069444545E-2</v>
      </c>
      <c r="I15" t="s">
        <v>9</v>
      </c>
    </row>
    <row r="16" spans="1:9" x14ac:dyDescent="0.2">
      <c r="A16" s="6"/>
      <c r="B16" s="6">
        <v>14.692</v>
      </c>
      <c r="C16" s="6">
        <v>24.571999999999999</v>
      </c>
      <c r="D16" s="6">
        <f t="shared" si="0"/>
        <v>9.879999999999999</v>
      </c>
      <c r="E16">
        <f t="shared" si="1"/>
        <v>-1.9152083333333323</v>
      </c>
      <c r="F16">
        <f t="shared" si="2"/>
        <v>3.6680229600694405</v>
      </c>
      <c r="I16">
        <f>E1/G28</f>
        <v>8.1932150009707758</v>
      </c>
    </row>
    <row r="17" spans="1:7" x14ac:dyDescent="0.2">
      <c r="A17" s="6"/>
      <c r="B17" s="6">
        <v>15.073</v>
      </c>
      <c r="C17" s="6">
        <v>17.510000000000002</v>
      </c>
      <c r="D17" s="6">
        <f t="shared" si="0"/>
        <v>2.4370000000000012</v>
      </c>
      <c r="E17">
        <f t="shared" si="1"/>
        <v>5.5277916666666655</v>
      </c>
      <c r="F17">
        <f t="shared" si="2"/>
        <v>30.556480710069433</v>
      </c>
    </row>
    <row r="18" spans="1:7" x14ac:dyDescent="0.2">
      <c r="A18" s="6"/>
      <c r="B18" s="6">
        <v>15.298</v>
      </c>
      <c r="C18" s="6">
        <v>18.643999999999998</v>
      </c>
      <c r="D18" s="6">
        <f t="shared" si="0"/>
        <v>3.3459999999999983</v>
      </c>
      <c r="E18">
        <f t="shared" si="1"/>
        <v>4.6187916666666684</v>
      </c>
      <c r="F18">
        <f t="shared" si="2"/>
        <v>21.333236460069461</v>
      </c>
    </row>
    <row r="19" spans="1:7" x14ac:dyDescent="0.2">
      <c r="A19" s="6"/>
      <c r="B19" s="6">
        <v>16.004000000000001</v>
      </c>
      <c r="C19" s="6">
        <v>21.157</v>
      </c>
      <c r="D19" s="6">
        <f t="shared" si="0"/>
        <v>5.1529999999999987</v>
      </c>
      <c r="E19">
        <f t="shared" si="1"/>
        <v>2.811791666666668</v>
      </c>
      <c r="F19">
        <f t="shared" si="2"/>
        <v>7.9061723767361185</v>
      </c>
    </row>
    <row r="20" spans="1:7" x14ac:dyDescent="0.2">
      <c r="A20" s="6"/>
      <c r="B20" s="6">
        <v>16.791</v>
      </c>
      <c r="C20" s="6">
        <v>18.741</v>
      </c>
      <c r="D20" s="6">
        <f t="shared" si="0"/>
        <v>1.9499999999999993</v>
      </c>
      <c r="E20">
        <f t="shared" si="1"/>
        <v>6.0147916666666674</v>
      </c>
      <c r="F20">
        <f t="shared" si="2"/>
        <v>36.177718793402789</v>
      </c>
    </row>
    <row r="21" spans="1:7" x14ac:dyDescent="0.2">
      <c r="A21" s="6"/>
      <c r="B21" s="6">
        <v>16.928999999999998</v>
      </c>
      <c r="C21" s="6">
        <v>20.329999999999998</v>
      </c>
      <c r="D21" s="6">
        <f t="shared" si="0"/>
        <v>3.4009999999999998</v>
      </c>
      <c r="E21">
        <f t="shared" si="1"/>
        <v>4.5637916666666669</v>
      </c>
      <c r="F21">
        <f t="shared" si="2"/>
        <v>20.828194376736114</v>
      </c>
    </row>
    <row r="22" spans="1:7" x14ac:dyDescent="0.2">
      <c r="A22" s="6"/>
      <c r="B22" s="6">
        <v>18.2</v>
      </c>
      <c r="C22" s="6">
        <v>35.255000000000003</v>
      </c>
      <c r="D22" s="6">
        <f t="shared" si="0"/>
        <v>17.055000000000003</v>
      </c>
      <c r="E22">
        <f t="shared" si="1"/>
        <v>-9.0902083333333366</v>
      </c>
      <c r="F22">
        <f t="shared" si="2"/>
        <v>82.63188754340284</v>
      </c>
    </row>
    <row r="23" spans="1:7" x14ac:dyDescent="0.2">
      <c r="A23" s="6"/>
      <c r="B23" s="6">
        <v>18.495000000000001</v>
      </c>
      <c r="C23" s="6">
        <v>25.138999999999999</v>
      </c>
      <c r="D23" s="6">
        <f t="shared" si="0"/>
        <v>6.6439999999999984</v>
      </c>
      <c r="E23">
        <f t="shared" si="1"/>
        <v>1.3207916666666684</v>
      </c>
      <c r="F23">
        <f t="shared" si="2"/>
        <v>1.7444906267361155</v>
      </c>
    </row>
    <row r="24" spans="1:7" x14ac:dyDescent="0.2">
      <c r="A24" s="6"/>
      <c r="B24" s="6">
        <v>19.71</v>
      </c>
      <c r="C24" s="6">
        <v>22.058</v>
      </c>
      <c r="D24" s="6">
        <f t="shared" si="0"/>
        <v>2.347999999999999</v>
      </c>
      <c r="E24">
        <f t="shared" si="1"/>
        <v>5.6167916666666677</v>
      </c>
      <c r="F24">
        <f t="shared" si="2"/>
        <v>31.548348626736122</v>
      </c>
    </row>
    <row r="25" spans="1:7" x14ac:dyDescent="0.2">
      <c r="A25" s="6"/>
      <c r="B25" s="6">
        <v>22.327999999999999</v>
      </c>
      <c r="C25" s="6">
        <v>24.524000000000001</v>
      </c>
      <c r="D25" s="6">
        <f t="shared" si="0"/>
        <v>2.1960000000000015</v>
      </c>
      <c r="E25">
        <f t="shared" si="1"/>
        <v>5.7687916666666652</v>
      </c>
      <c r="F25">
        <f t="shared" si="2"/>
        <v>33.278957293402762</v>
      </c>
      <c r="G25" t="s">
        <v>11</v>
      </c>
    </row>
    <row r="26" spans="1:7" x14ac:dyDescent="0.2">
      <c r="B26" s="3"/>
      <c r="F26">
        <f>SUM(F2:F25)/COUNT(F2:F25)</f>
        <v>22.680434998263891</v>
      </c>
      <c r="G26">
        <f>SQRT(F26)</f>
        <v>4.7623980302221582</v>
      </c>
    </row>
    <row r="27" spans="1:7" x14ac:dyDescent="0.2">
      <c r="G27">
        <f>SQRT(24)</f>
        <v>4.8989794855663558</v>
      </c>
    </row>
    <row r="28" spans="1:7" x14ac:dyDescent="0.2">
      <c r="F28" t="s">
        <v>10</v>
      </c>
      <c r="G28">
        <f>G26/G27</f>
        <v>0.97212042717333247</v>
      </c>
    </row>
  </sheetData>
  <autoFilter ref="A1:K44">
    <sortState ref="A2:K44">
      <sortCondition ref="B1:B4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D25" sqref="D25"/>
    </sheetView>
  </sheetViews>
  <sheetFormatPr defaultRowHeight="12.75" x14ac:dyDescent="0.2"/>
  <sheetData>
    <row r="1" spans="1:3" x14ac:dyDescent="0.2">
      <c r="A1" s="3" t="s">
        <v>1</v>
      </c>
    </row>
    <row r="2" spans="1:3" x14ac:dyDescent="0.2">
      <c r="A2" s="5">
        <f>AVERAGE(A4:A23)</f>
        <v>21.2879</v>
      </c>
    </row>
    <row r="3" spans="1:3" x14ac:dyDescent="0.2">
      <c r="A3" s="5"/>
    </row>
    <row r="4" spans="1:3" x14ac:dyDescent="0.2">
      <c r="A4" s="5">
        <v>17.425000000000001</v>
      </c>
      <c r="B4">
        <f>$A$2-A4</f>
        <v>3.8628999999999998</v>
      </c>
      <c r="C4">
        <f>POWER(B4,2)</f>
        <v>14.921996409999998</v>
      </c>
    </row>
    <row r="5" spans="1:3" x14ac:dyDescent="0.2">
      <c r="A5" s="5">
        <v>17.510000000000002</v>
      </c>
      <c r="B5">
        <f t="shared" ref="B5:B22" si="0">$A$2-A5</f>
        <v>3.7778999999999989</v>
      </c>
      <c r="C5">
        <f t="shared" ref="C5:C23" si="1">POWER(B5,2)</f>
        <v>14.272528409999993</v>
      </c>
    </row>
    <row r="6" spans="1:3" x14ac:dyDescent="0.2">
      <c r="A6" s="3">
        <v>17.96</v>
      </c>
      <c r="B6">
        <f t="shared" si="0"/>
        <v>3.3278999999999996</v>
      </c>
      <c r="C6">
        <f t="shared" si="1"/>
        <v>11.074918409999997</v>
      </c>
    </row>
    <row r="7" spans="1:3" x14ac:dyDescent="0.2">
      <c r="A7" s="5">
        <v>18.643999999999998</v>
      </c>
      <c r="B7">
        <f t="shared" si="0"/>
        <v>2.6439000000000021</v>
      </c>
      <c r="C7">
        <f t="shared" si="1"/>
        <v>6.990207210000011</v>
      </c>
    </row>
    <row r="8" spans="1:3" x14ac:dyDescent="0.2">
      <c r="A8" s="3">
        <v>18.741</v>
      </c>
      <c r="B8">
        <f t="shared" si="0"/>
        <v>2.5469000000000008</v>
      </c>
      <c r="C8">
        <f t="shared" si="1"/>
        <v>6.4866996100000041</v>
      </c>
    </row>
    <row r="9" spans="1:3" x14ac:dyDescent="0.2">
      <c r="A9" s="3">
        <v>19.277999999999999</v>
      </c>
      <c r="B9">
        <f t="shared" si="0"/>
        <v>2.0099000000000018</v>
      </c>
      <c r="C9">
        <f t="shared" si="1"/>
        <v>4.0396980100000075</v>
      </c>
    </row>
    <row r="10" spans="1:3" x14ac:dyDescent="0.2">
      <c r="A10" s="3">
        <v>20.329999999999998</v>
      </c>
      <c r="B10">
        <f t="shared" si="0"/>
        <v>0.95790000000000219</v>
      </c>
      <c r="C10">
        <f t="shared" si="1"/>
        <v>0.91757241000000422</v>
      </c>
    </row>
    <row r="11" spans="1:3" x14ac:dyDescent="0.2">
      <c r="A11" s="5">
        <v>20.428999999999998</v>
      </c>
      <c r="B11">
        <f t="shared" si="0"/>
        <v>0.858900000000002</v>
      </c>
      <c r="C11">
        <f t="shared" si="1"/>
        <v>0.73770921000000345</v>
      </c>
    </row>
    <row r="12" spans="1:3" x14ac:dyDescent="0.2">
      <c r="A12" s="5">
        <v>20.762</v>
      </c>
      <c r="B12">
        <f t="shared" si="0"/>
        <v>0.52590000000000003</v>
      </c>
      <c r="C12">
        <f t="shared" si="1"/>
        <v>0.27657081000000006</v>
      </c>
    </row>
    <row r="13" spans="1:3" x14ac:dyDescent="0.2">
      <c r="A13" s="3">
        <v>20.878</v>
      </c>
      <c r="B13">
        <f t="shared" si="0"/>
        <v>0.40990000000000038</v>
      </c>
      <c r="C13">
        <f t="shared" si="1"/>
        <v>0.1680180100000003</v>
      </c>
    </row>
    <row r="14" spans="1:3" x14ac:dyDescent="0.2">
      <c r="A14" s="5">
        <v>21.157</v>
      </c>
      <c r="B14">
        <f t="shared" si="0"/>
        <v>0.13090000000000046</v>
      </c>
      <c r="C14">
        <f t="shared" si="1"/>
        <v>1.7134810000000122E-2</v>
      </c>
    </row>
    <row r="15" spans="1:3" x14ac:dyDescent="0.2">
      <c r="A15" s="5">
        <v>21.213999999999999</v>
      </c>
      <c r="B15">
        <f t="shared" si="0"/>
        <v>7.3900000000001853E-2</v>
      </c>
      <c r="C15">
        <f t="shared" si="1"/>
        <v>5.4612100000002743E-3</v>
      </c>
    </row>
    <row r="16" spans="1:3" x14ac:dyDescent="0.2">
      <c r="A16" s="3">
        <v>22.058</v>
      </c>
      <c r="B16">
        <f t="shared" si="0"/>
        <v>-0.77009999999999934</v>
      </c>
      <c r="C16">
        <f t="shared" si="1"/>
        <v>0.59305400999999902</v>
      </c>
    </row>
    <row r="17" spans="1:4" x14ac:dyDescent="0.2">
      <c r="A17" s="3">
        <v>22.158000000000001</v>
      </c>
      <c r="B17">
        <f t="shared" si="0"/>
        <v>-0.87010000000000076</v>
      </c>
      <c r="C17">
        <f t="shared" si="1"/>
        <v>0.7570740100000013</v>
      </c>
    </row>
    <row r="18" spans="1:4" x14ac:dyDescent="0.2">
      <c r="A18" s="5">
        <v>22.803000000000001</v>
      </c>
      <c r="B18">
        <f t="shared" si="0"/>
        <v>-1.5151000000000003</v>
      </c>
      <c r="C18">
        <f t="shared" si="1"/>
        <v>2.2955280100000008</v>
      </c>
    </row>
    <row r="19" spans="1:4" x14ac:dyDescent="0.2">
      <c r="A19" s="3">
        <v>23.893999999999998</v>
      </c>
      <c r="B19">
        <f t="shared" si="0"/>
        <v>-2.6060999999999979</v>
      </c>
      <c r="C19">
        <f t="shared" si="1"/>
        <v>6.7917572099999886</v>
      </c>
    </row>
    <row r="20" spans="1:4" x14ac:dyDescent="0.2">
      <c r="A20" s="3">
        <v>24.524000000000001</v>
      </c>
      <c r="B20">
        <f t="shared" si="0"/>
        <v>-3.2361000000000004</v>
      </c>
      <c r="C20">
        <f t="shared" si="1"/>
        <v>10.472343210000004</v>
      </c>
    </row>
    <row r="21" spans="1:4" x14ac:dyDescent="0.2">
      <c r="A21" s="5">
        <v>24.571999999999999</v>
      </c>
      <c r="B21">
        <f t="shared" si="0"/>
        <v>-3.2840999999999987</v>
      </c>
      <c r="C21">
        <f t="shared" si="1"/>
        <v>10.785312809999992</v>
      </c>
    </row>
    <row r="22" spans="1:4" x14ac:dyDescent="0.2">
      <c r="A22" s="3">
        <v>25.138999999999999</v>
      </c>
      <c r="B22">
        <f t="shared" si="0"/>
        <v>-3.8510999999999989</v>
      </c>
      <c r="C22">
        <f t="shared" si="1"/>
        <v>14.830971209999991</v>
      </c>
    </row>
    <row r="23" spans="1:4" x14ac:dyDescent="0.2">
      <c r="A23" s="5">
        <v>26.282</v>
      </c>
      <c r="B23">
        <f>$A$2-A23</f>
        <v>-4.9940999999999995</v>
      </c>
      <c r="C23">
        <f t="shared" si="1"/>
        <v>24.941034809999994</v>
      </c>
    </row>
    <row r="24" spans="1:4" x14ac:dyDescent="0.2">
      <c r="A24" s="3"/>
    </row>
    <row r="25" spans="1:4" x14ac:dyDescent="0.2">
      <c r="A25" s="3"/>
      <c r="C25">
        <f>SUM(C3:C24)/COUNT(C4:C23)</f>
        <v>6.5687794899999998</v>
      </c>
      <c r="D25">
        <f>SQRT(C25)</f>
        <v>2.562963029386105</v>
      </c>
    </row>
  </sheetData>
  <autoFilter ref="A1:A25">
    <sortState ref="A2:A25">
      <sortCondition ref="A1:A25"/>
    </sortState>
  </autoFilter>
  <sortState ref="A2:A25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B30" sqref="B30"/>
    </sheetView>
  </sheetViews>
  <sheetFormatPr defaultColWidth="14.42578125" defaultRowHeight="15.75" customHeight="1" x14ac:dyDescent="0.2"/>
  <sheetData>
    <row r="1" spans="1:4" ht="15.75" customHeight="1" x14ac:dyDescent="0.2">
      <c r="A1" s="7"/>
      <c r="B1" s="7" t="s">
        <v>0</v>
      </c>
      <c r="C1" s="7" t="s">
        <v>1</v>
      </c>
      <c r="D1" t="s">
        <v>7</v>
      </c>
    </row>
    <row r="2" spans="1:4" ht="15.75" customHeight="1" x14ac:dyDescent="0.2">
      <c r="A2" s="7" t="s">
        <v>2</v>
      </c>
      <c r="B2" s="7">
        <v>14.3565</v>
      </c>
      <c r="C2" s="7">
        <v>21.017499999999998</v>
      </c>
    </row>
    <row r="3" spans="1:4" ht="15.75" customHeight="1" x14ac:dyDescent="0.2">
      <c r="A3" s="7" t="s">
        <v>3</v>
      </c>
      <c r="B3" s="7">
        <v>14.051124999999997</v>
      </c>
      <c r="C3" s="7">
        <v>22.015916666666669</v>
      </c>
      <c r="D3">
        <v>8.268272727272727</v>
      </c>
    </row>
    <row r="4" spans="1:4" ht="15.75" customHeight="1" x14ac:dyDescent="0.2">
      <c r="A4" s="7" t="s">
        <v>4</v>
      </c>
      <c r="B4" s="7">
        <v>11.711500000000001</v>
      </c>
      <c r="C4" s="7">
        <v>18.692499999999999</v>
      </c>
    </row>
    <row r="5" spans="1:4" ht="15.75" customHeight="1" x14ac:dyDescent="0.2">
      <c r="A5" s="7" t="s">
        <v>5</v>
      </c>
      <c r="B5" s="7">
        <v>16.397500000000001</v>
      </c>
      <c r="C5" s="7">
        <v>24.209</v>
      </c>
    </row>
    <row r="6" spans="1:4" ht="15.75" customHeight="1" x14ac:dyDescent="0.2">
      <c r="A6" s="7" t="s">
        <v>12</v>
      </c>
      <c r="B6" s="6">
        <v>2.6002777428574815</v>
      </c>
      <c r="C6" s="6">
        <v>2.562963029386105</v>
      </c>
      <c r="D6">
        <v>4.6571848148566826</v>
      </c>
    </row>
    <row r="7" spans="1:4" ht="15.75" customHeight="1" x14ac:dyDescent="0.2">
      <c r="A7" s="7" t="s">
        <v>13</v>
      </c>
      <c r="B7" s="6">
        <f>SQRT(B6)</f>
        <v>1.61253767176382</v>
      </c>
      <c r="C7" s="6">
        <f t="shared" ref="C7" si="0">SQRT(C6)</f>
        <v>1.6009256789077078</v>
      </c>
    </row>
    <row r="17" spans="3:6" ht="15.75" customHeight="1" x14ac:dyDescent="0.2">
      <c r="C17" s="6"/>
      <c r="D17" s="7" t="s">
        <v>0</v>
      </c>
      <c r="E17" s="7" t="s">
        <v>1</v>
      </c>
      <c r="F17" s="6" t="s">
        <v>7</v>
      </c>
    </row>
    <row r="18" spans="3:6" ht="15.75" customHeight="1" x14ac:dyDescent="0.2">
      <c r="C18" s="7" t="s">
        <v>3</v>
      </c>
      <c r="D18" s="7">
        <v>14.051124999999997</v>
      </c>
      <c r="E18" s="7">
        <v>22.015916666666669</v>
      </c>
      <c r="F18" s="6">
        <v>8.268272727272727</v>
      </c>
    </row>
    <row r="19" spans="3:6" ht="15.75" customHeight="1" x14ac:dyDescent="0.2">
      <c r="C19" s="6" t="s">
        <v>8</v>
      </c>
      <c r="D19" s="6">
        <v>2.6002777428574815</v>
      </c>
      <c r="E19" s="6">
        <v>2.562963029386105</v>
      </c>
      <c r="F19" s="6">
        <v>4.6571848148566826</v>
      </c>
    </row>
    <row r="20" spans="3:6" ht="15.75" customHeight="1" x14ac:dyDescent="0.2">
      <c r="D20">
        <f>POWER(D19,2)*24/23</f>
        <v>7.0554201808695645</v>
      </c>
      <c r="E20">
        <f t="shared" ref="E20:F20" si="1">POWER(E19,2)*24/23</f>
        <v>6.8543785982608707</v>
      </c>
      <c r="F20">
        <f t="shared" si="1"/>
        <v>22.632386504067831</v>
      </c>
    </row>
    <row r="21" spans="3:6" ht="15.75" customHeight="1" x14ac:dyDescent="0.2">
      <c r="C21" t="s">
        <v>14</v>
      </c>
      <c r="D21">
        <f>SQRT(D20)</f>
        <v>2.6562040924728589</v>
      </c>
      <c r="E21">
        <f t="shared" ref="E21:F21" si="2">SQRT(E20)</f>
        <v>2.6180868202297782</v>
      </c>
      <c r="F21">
        <f t="shared" si="2"/>
        <v>4.7573507863166693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stroopdata.csv</vt:lpstr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Ahmet Hamza Emra</cp:lastModifiedBy>
  <dcterms:modified xsi:type="dcterms:W3CDTF">2016-09-06T22:15:02Z</dcterms:modified>
</cp:coreProperties>
</file>