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dulkadircaliskan\Desktop\"/>
    </mc:Choice>
  </mc:AlternateContent>
  <bookViews>
    <workbookView xWindow="0" yWindow="0" windowWidth="20490" windowHeight="7065" tabRatio="725"/>
  </bookViews>
  <sheets>
    <sheet name="Kaynaklara Göre" sheetId="22" r:id="rId1"/>
    <sheet name="2019-2020" sheetId="26" r:id="rId2"/>
  </sheets>
  <calcPr calcId="162913"/>
</workbook>
</file>

<file path=xl/calcChain.xml><?xml version="1.0" encoding="utf-8"?>
<calcChain xmlns="http://schemas.openxmlformats.org/spreadsheetml/2006/main">
  <c r="D22" i="22" l="1"/>
  <c r="E22" i="22"/>
  <c r="F22" i="22"/>
  <c r="G22" i="22"/>
  <c r="H22" i="22"/>
  <c r="I22" i="22"/>
  <c r="J22" i="22"/>
  <c r="K22" i="22"/>
  <c r="L22" i="22"/>
  <c r="M22" i="22"/>
  <c r="N22" i="22"/>
  <c r="C22" i="22"/>
  <c r="E27" i="26" l="1"/>
  <c r="N28" i="22"/>
  <c r="N34" i="22" s="1"/>
  <c r="I27" i="26" l="1"/>
  <c r="E26" i="26"/>
  <c r="M28" i="22"/>
  <c r="M34" i="22" s="1"/>
  <c r="G27" i="26" l="1"/>
  <c r="I26" i="26"/>
  <c r="E25" i="26"/>
  <c r="L28" i="22"/>
  <c r="L34" i="22" s="1"/>
  <c r="G26" i="26" l="1"/>
  <c r="I25" i="26"/>
  <c r="E24" i="26"/>
  <c r="K28" i="22"/>
  <c r="K34" i="22" s="1"/>
  <c r="G24" i="26" l="1"/>
  <c r="G25" i="26"/>
  <c r="E23" i="26"/>
  <c r="I24" i="26" l="1"/>
  <c r="G23" i="26"/>
  <c r="J28" i="22"/>
  <c r="J34" i="22" s="1"/>
  <c r="I23" i="26" l="1"/>
  <c r="E22" i="26"/>
  <c r="E21" i="26" l="1"/>
  <c r="E20" i="26" l="1"/>
  <c r="I22" i="26" l="1"/>
  <c r="G22" i="26"/>
  <c r="E19" i="26"/>
  <c r="E17" i="26" l="1"/>
  <c r="E18" i="26" l="1"/>
  <c r="H28" i="22" l="1"/>
  <c r="H34" i="22" s="1"/>
  <c r="I28" i="22"/>
  <c r="I34" i="22" s="1"/>
  <c r="G28" i="22"/>
  <c r="G34" i="22" s="1"/>
  <c r="D28" i="22"/>
  <c r="D34" i="22" s="1"/>
  <c r="E28" i="22"/>
  <c r="E34" i="22" s="1"/>
  <c r="F28" i="22"/>
  <c r="F34" i="22" s="1"/>
  <c r="O32" i="22"/>
  <c r="O26" i="22"/>
  <c r="O24" i="22"/>
  <c r="O20" i="22"/>
  <c r="O18" i="22"/>
  <c r="O16" i="22"/>
  <c r="O14" i="22"/>
  <c r="O12" i="22"/>
  <c r="O30" i="22"/>
  <c r="C28" i="22"/>
  <c r="C34" i="22" s="1"/>
  <c r="D29" i="26"/>
  <c r="C29" i="26"/>
  <c r="E16" i="26"/>
  <c r="G20" i="26" l="1"/>
  <c r="G17" i="26"/>
  <c r="G16" i="26"/>
  <c r="G21" i="26"/>
  <c r="F29" i="26"/>
  <c r="E29" i="26"/>
  <c r="G19" i="26"/>
  <c r="G18" i="26"/>
  <c r="O22" i="22"/>
  <c r="O28" i="22" s="1"/>
  <c r="O34" i="22"/>
  <c r="I17" i="26" l="1"/>
  <c r="I21" i="26"/>
  <c r="I18" i="26"/>
  <c r="I19" i="26" l="1"/>
  <c r="I20" i="26"/>
  <c r="H29" i="26"/>
  <c r="I28" i="26" s="1"/>
  <c r="I16" i="26"/>
  <c r="G29" i="26"/>
</calcChain>
</file>

<file path=xl/sharedStrings.xml><?xml version="1.0" encoding="utf-8"?>
<sst xmlns="http://schemas.openxmlformats.org/spreadsheetml/2006/main" count="92" uniqueCount="81">
  <si>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</si>
  <si>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</si>
  <si>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</si>
  <si>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</si>
  <si>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</si>
  <si>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</si>
  <si>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</si>
  <si>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</si>
  <si>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</si>
  <si>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</si>
  <si>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</si>
  <si>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</si>
  <si>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</si>
  <si>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HİDROLİK</t>
  </si>
  <si>
    <t>DIŞ ALIM</t>
  </si>
  <si>
    <t>DIŞ SATIM</t>
  </si>
  <si>
    <t>TÜRKİYE BRÜT ELEKTRİK ÜRETİMİNİN BİRİNCİL ENERJİ KAYNAKLARINA GÖRE AYLIK DAĞILIMI</t>
  </si>
  <si>
    <t>Birim (Unit): GWh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</si>
  <si>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</si>
  <si>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</si>
  <si>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</si>
  <si>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</si>
  <si>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</si>
  <si>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</si>
  <si>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</si>
  <si>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</si>
  <si>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</si>
  <si>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</si>
  <si>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</si>
  <si>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</si>
  <si>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</si>
  <si>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Hard Coal + Imported Coal</t>
  </si>
  <si>
    <t>Linyit</t>
  </si>
  <si>
    <t>Lignite</t>
  </si>
  <si>
    <t>Sıvı Yakıtlar</t>
  </si>
  <si>
    <t>Liquid Fuels</t>
  </si>
  <si>
    <t>Yenilenebilir + Atık</t>
  </si>
  <si>
    <t>Renew and Wastes</t>
  </si>
  <si>
    <t>TERMİK</t>
  </si>
  <si>
    <t>THERMAL</t>
  </si>
  <si>
    <t>HYDRO</t>
  </si>
  <si>
    <t>BRÜT ÜRETİM</t>
  </si>
  <si>
    <t>GROSS GENERATION</t>
  </si>
  <si>
    <t>IMPORTS</t>
  </si>
  <si>
    <t>EXPORTS</t>
  </si>
  <si>
    <t>BRÜT TALEP</t>
  </si>
  <si>
    <t>GROSS DEMAND</t>
  </si>
  <si>
    <t xml:space="preserve">      MONTHLY DISTRIBUTION OF TURKEY'S GROSS ELECTRICITY GENERATION BY PRIMARY ENERGY RESOURCES</t>
  </si>
  <si>
    <t>PRODUCTION COMP. +</t>
  </si>
  <si>
    <t>AUTOPRODUCERS + TOOR</t>
  </si>
  <si>
    <t>İŞLETME HAKKI DEVİR</t>
  </si>
  <si>
    <t>AYLAR</t>
  </si>
  <si>
    <t>MONTS</t>
  </si>
  <si>
    <t>ARTIŞ %</t>
  </si>
  <si>
    <t>INCREASE %</t>
  </si>
  <si>
    <t xml:space="preserve">                                         MONTHLY ELECTRICITY GENERATION OF TURKEY COMPARED WITH PREVIOUS YEAR</t>
  </si>
  <si>
    <t xml:space="preserve">             Birim (Unit): GWh</t>
  </si>
  <si>
    <t>EÜAŞ</t>
  </si>
  <si>
    <t xml:space="preserve">                     ÖNCEKİ YILA GÖRE KARŞILAŞTIRMALI AYLIK TÜRKİYE BRÜT ELEKTRİK ÜRETİMİ</t>
  </si>
  <si>
    <r>
      <t>OCAK</t>
    </r>
    <r>
      <rPr>
        <sz val="8"/>
        <rFont val="Times New Roman"/>
        <family val="1"/>
        <charset val="162"/>
      </rPr>
      <t xml:space="preserve"> JANUARY</t>
    </r>
  </si>
  <si>
    <r>
      <t xml:space="preserve"> ŞUBAT</t>
    </r>
    <r>
      <rPr>
        <sz val="8"/>
        <rFont val="Times New Roman"/>
        <family val="1"/>
        <charset val="162"/>
      </rPr>
      <t xml:space="preserve"> FEBRUARY</t>
    </r>
  </si>
  <si>
    <r>
      <t xml:space="preserve">MART </t>
    </r>
    <r>
      <rPr>
        <sz val="8"/>
        <rFont val="Times New Roman"/>
        <family val="1"/>
        <charset val="162"/>
      </rPr>
      <t>MARCH</t>
    </r>
  </si>
  <si>
    <r>
      <t xml:space="preserve">NİSAN  </t>
    </r>
    <r>
      <rPr>
        <sz val="8"/>
        <rFont val="Times New Roman"/>
        <family val="1"/>
        <charset val="162"/>
      </rPr>
      <t xml:space="preserve"> APRIL</t>
    </r>
  </si>
  <si>
    <r>
      <t xml:space="preserve">MAYIS  </t>
    </r>
    <r>
      <rPr>
        <sz val="8"/>
        <rFont val="Times New Roman"/>
        <family val="1"/>
        <charset val="162"/>
      </rPr>
      <t xml:space="preserve"> MAY</t>
    </r>
  </si>
  <si>
    <r>
      <t>HAZİRAN</t>
    </r>
    <r>
      <rPr>
        <sz val="8"/>
        <rFont val="Times New Roman"/>
        <family val="1"/>
        <charset val="162"/>
      </rPr>
      <t xml:space="preserve"> JUNE</t>
    </r>
  </si>
  <si>
    <r>
      <t>TEMMUZ</t>
    </r>
    <r>
      <rPr>
        <sz val="8"/>
        <rFont val="Times New Roman"/>
        <family val="1"/>
        <charset val="162"/>
      </rPr>
      <t xml:space="preserve"> JULY</t>
    </r>
  </si>
  <si>
    <r>
      <t>AĞUSTOS</t>
    </r>
    <r>
      <rPr>
        <sz val="8"/>
        <rFont val="Times New Roman"/>
        <family val="1"/>
        <charset val="162"/>
      </rPr>
      <t xml:space="preserve"> AUGUST</t>
    </r>
  </si>
  <si>
    <r>
      <t>EYLÜL</t>
    </r>
    <r>
      <rPr>
        <sz val="8"/>
        <rFont val="Times New Roman"/>
        <family val="1"/>
        <charset val="162"/>
      </rPr>
      <t xml:space="preserve"> SEPTEMBER</t>
    </r>
  </si>
  <si>
    <r>
      <t>EKİM</t>
    </r>
    <r>
      <rPr>
        <sz val="8"/>
        <rFont val="Times New Roman"/>
        <family val="1"/>
        <charset val="162"/>
      </rPr>
      <t xml:space="preserve"> OCTOBER</t>
    </r>
  </si>
  <si>
    <r>
      <t>KASIM</t>
    </r>
    <r>
      <rPr>
        <sz val="8"/>
        <rFont val="Times New Roman"/>
        <family val="1"/>
        <charset val="162"/>
      </rPr>
      <t xml:space="preserve"> NOVEMBER</t>
    </r>
  </si>
  <si>
    <r>
      <t>ARALIK</t>
    </r>
    <r>
      <rPr>
        <sz val="8"/>
        <rFont val="Times New Roman"/>
        <family val="1"/>
        <charset val="162"/>
      </rPr>
      <t xml:space="preserve"> DECEMBER</t>
    </r>
  </si>
  <si>
    <t>GEOTHERMAL + WIND +SOLAR</t>
  </si>
  <si>
    <t>JEOTERMAL + RÜZGAR+GÜNEŞ</t>
  </si>
  <si>
    <t xml:space="preserve">Taşkömürü + İthal Kömür+Asfaltit </t>
  </si>
  <si>
    <t xml:space="preserve">EÜAŞ </t>
  </si>
  <si>
    <t xml:space="preserve">ÜRETİM ŞRK. + </t>
  </si>
  <si>
    <t>ÜRETİM ŞRK. +</t>
  </si>
  <si>
    <t xml:space="preserve">EÜAŞ  </t>
  </si>
  <si>
    <t>Doğal Gaz +Lng</t>
  </si>
  <si>
    <t>Naturl Gas +Lng</t>
  </si>
  <si>
    <t>*Değerler Brüttür.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</si>
</sst>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"/>
    <numFmt numFmtId="165" formatCode="#,##0.000"/>
    <numFmt numFmtId="166" formatCode="#,##0.0000"/>
    <numFmt numFmtId="167" formatCode="#,##0.00000"/>
    <numFmt numFmtId="168" formatCode="#,##0.0000000"/>
    <numFmt numFmtId="170" formatCode="#,##0.000000"/>
  </numFmts>
  <fonts count="21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8"/>
      <name val="Arial"/>
      <family val="2"/>
      <charset val="162"/>
    </font>
    <font>
      <b/>
      <sz val="9"/>
      <name val="Arial Tur"/>
      <charset val="162"/>
    </font>
    <font>
      <sz val="7"/>
      <name val="Arial Tur"/>
      <charset val="162"/>
    </font>
    <font>
      <sz val="8"/>
      <name val="Arial"/>
      <family val="2"/>
      <charset val="162"/>
    </font>
    <font>
      <sz val="8"/>
      <name val="Times New Roman"/>
      <family val="1"/>
      <charset val="162"/>
    </font>
    <font>
      <b/>
      <sz val="8"/>
      <name val="Times New Roman"/>
      <family val="1"/>
      <charset val="162"/>
    </font>
    <font>
      <sz val="7"/>
      <name val="Times New Roman"/>
      <family val="1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sz val="9"/>
      <name val="Times New Roman"/>
      <family val="1"/>
      <charset val="162"/>
    </font>
    <font>
      <b/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4"/>
      <name val="Times New Roman"/>
      <family val="1"/>
      <charset val="162"/>
    </font>
    <font>
      <sz val="10"/>
      <name val="Arial Tur"/>
      <charset val="162"/>
    </font>
    <font>
      <b/>
      <sz val="11"/>
      <name val="Arial"/>
      <family val="2"/>
      <charset val="162"/>
    </font>
    <font>
      <b/>
      <sz val="12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8" fillId="0" borderId="0"/>
    <xf numFmtId="0" fontId="18" fillId="0" borderId="0"/>
  </cellStyleXfs>
  <cellXfs count="127">
    <xf numFmtId="0" fontId="0" fillId="0" borderId="0" xfId="0"/>
    <xf numFmtId="0" fontId="0" fillId="0" borderId="0" xfId="0" applyFill="1"/>
    <xf numFmtId="3" fontId="0" fillId="0" borderId="0" xfId="0" applyNumberFormat="1"/>
    <xf numFmtId="0" fontId="4" fillId="0" borderId="0" xfId="0" applyFont="1"/>
    <xf numFmtId="0" fontId="0" fillId="0" borderId="0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1" fillId="0" borderId="6" xfId="0" applyFont="1" applyBorder="1"/>
    <xf numFmtId="0" fontId="11" fillId="0" borderId="18" xfId="0" applyFont="1" applyBorder="1"/>
    <xf numFmtId="0" fontId="8" fillId="3" borderId="9" xfId="0" applyFont="1" applyFill="1" applyBorder="1" applyAlignment="1">
      <alignment horizontal="center"/>
    </xf>
    <xf numFmtId="0" fontId="11" fillId="3" borderId="19" xfId="0" applyFont="1" applyFill="1" applyBorder="1"/>
    <xf numFmtId="0" fontId="16" fillId="3" borderId="19" xfId="0" applyFont="1" applyFill="1" applyBorder="1" applyAlignment="1">
      <alignment horizontal="left"/>
    </xf>
    <xf numFmtId="0" fontId="11" fillId="3" borderId="20" xfId="0" applyFont="1" applyFill="1" applyBorder="1"/>
    <xf numFmtId="0" fontId="11" fillId="3" borderId="21" xfId="0" applyFont="1" applyFill="1" applyBorder="1"/>
    <xf numFmtId="0" fontId="11" fillId="3" borderId="22" xfId="0" applyFont="1" applyFill="1" applyBorder="1"/>
    <xf numFmtId="0" fontId="9" fillId="3" borderId="10" xfId="0" applyFont="1" applyFill="1" applyBorder="1" applyAlignment="1">
      <alignment horizontal="center"/>
    </xf>
    <xf numFmtId="0" fontId="12" fillId="3" borderId="23" xfId="0" applyFont="1" applyFill="1" applyBorder="1"/>
    <xf numFmtId="0" fontId="12" fillId="3" borderId="1" xfId="0" applyFont="1" applyFill="1" applyBorder="1"/>
    <xf numFmtId="0" fontId="12" fillId="3" borderId="24" xfId="0" applyFont="1" applyFill="1" applyBorder="1"/>
    <xf numFmtId="0" fontId="9" fillId="3" borderId="2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0" fontId="11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11" fillId="3" borderId="28" xfId="0" applyFont="1" applyFill="1" applyBorder="1"/>
    <xf numFmtId="0" fontId="8" fillId="3" borderId="10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/>
    <xf numFmtId="0" fontId="11" fillId="3" borderId="24" xfId="0" applyFont="1" applyFill="1" applyBorder="1"/>
    <xf numFmtId="0" fontId="8" fillId="3" borderId="13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distributed"/>
    </xf>
    <xf numFmtId="0" fontId="12" fillId="3" borderId="14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164" fontId="12" fillId="3" borderId="27" xfId="0" applyNumberFormat="1" applyFont="1" applyFill="1" applyBorder="1"/>
    <xf numFmtId="164" fontId="12" fillId="3" borderId="2" xfId="0" applyNumberFormat="1" applyFont="1" applyFill="1" applyBorder="1"/>
    <xf numFmtId="164" fontId="12" fillId="3" borderId="2" xfId="0" applyNumberFormat="1" applyFont="1" applyFill="1" applyBorder="1" applyAlignment="1"/>
    <xf numFmtId="164" fontId="12" fillId="3" borderId="28" xfId="0" applyNumberFormat="1" applyFont="1" applyFill="1" applyBorder="1"/>
    <xf numFmtId="164" fontId="12" fillId="3" borderId="29" xfId="0" applyNumberFormat="1" applyFont="1" applyFill="1" applyBorder="1" applyAlignment="1">
      <alignment horizontal="right"/>
    </xf>
    <xf numFmtId="0" fontId="8" fillId="2" borderId="8" xfId="0" applyFont="1" applyFill="1" applyBorder="1" applyAlignment="1">
      <alignment horizontal="center"/>
    </xf>
    <xf numFmtId="0" fontId="15" fillId="2" borderId="6" xfId="0" applyFont="1" applyFill="1" applyBorder="1"/>
    <xf numFmtId="0" fontId="11" fillId="2" borderId="6" xfId="0" applyFont="1" applyFill="1" applyBorder="1"/>
    <xf numFmtId="0" fontId="11" fillId="2" borderId="18" xfId="0" applyFont="1" applyFill="1" applyBorder="1"/>
    <xf numFmtId="0" fontId="8" fillId="2" borderId="4" xfId="0" applyFont="1" applyFill="1" applyBorder="1" applyAlignment="1">
      <alignment horizontal="center"/>
    </xf>
    <xf numFmtId="0" fontId="12" fillId="2" borderId="0" xfId="0" applyFont="1" applyFill="1" applyBorder="1"/>
    <xf numFmtId="0" fontId="11" fillId="2" borderId="0" xfId="0" applyFont="1" applyFill="1" applyBorder="1"/>
    <xf numFmtId="0" fontId="11" fillId="2" borderId="15" xfId="0" applyFont="1" applyFill="1" applyBorder="1"/>
    <xf numFmtId="0" fontId="8" fillId="2" borderId="7" xfId="0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32" xfId="0" applyFont="1" applyFill="1" applyBorder="1"/>
    <xf numFmtId="0" fontId="11" fillId="0" borderId="8" xfId="0" applyFont="1" applyBorder="1"/>
    <xf numFmtId="0" fontId="12" fillId="3" borderId="16" xfId="0" applyFont="1" applyFill="1" applyBorder="1"/>
    <xf numFmtId="0" fontId="14" fillId="3" borderId="12" xfId="0" applyFont="1" applyFill="1" applyBorder="1"/>
    <xf numFmtId="164" fontId="9" fillId="2" borderId="2" xfId="0" applyNumberFormat="1" applyFont="1" applyFill="1" applyBorder="1"/>
    <xf numFmtId="164" fontId="9" fillId="2" borderId="28" xfId="0" applyNumberFormat="1" applyFont="1" applyFill="1" applyBorder="1"/>
    <xf numFmtId="0" fontId="13" fillId="3" borderId="33" xfId="0" applyFont="1" applyFill="1" applyBorder="1"/>
    <xf numFmtId="0" fontId="11" fillId="2" borderId="8" xfId="0" applyFont="1" applyFill="1" applyBorder="1"/>
    <xf numFmtId="0" fontId="16" fillId="2" borderId="6" xfId="0" applyFont="1" applyFill="1" applyBorder="1"/>
    <xf numFmtId="0" fontId="11" fillId="2" borderId="4" xfId="0" applyFont="1" applyFill="1" applyBorder="1"/>
    <xf numFmtId="0" fontId="11" fillId="2" borderId="7" xfId="0" applyFont="1" applyFill="1" applyBorder="1"/>
    <xf numFmtId="0" fontId="17" fillId="2" borderId="5" xfId="0" applyFont="1" applyFill="1" applyBorder="1"/>
    <xf numFmtId="164" fontId="12" fillId="3" borderId="30" xfId="0" applyNumberFormat="1" applyFont="1" applyFill="1" applyBorder="1"/>
    <xf numFmtId="164" fontId="12" fillId="3" borderId="31" xfId="0" applyNumberFormat="1" applyFont="1" applyFill="1" applyBorder="1"/>
    <xf numFmtId="0" fontId="12" fillId="0" borderId="6" xfId="0" applyFont="1" applyBorder="1"/>
    <xf numFmtId="0" fontId="13" fillId="0" borderId="8" xfId="0" applyFont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3" borderId="30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164" fontId="9" fillId="2" borderId="1" xfId="0" applyNumberFormat="1" applyFont="1" applyFill="1" applyBorder="1"/>
    <xf numFmtId="164" fontId="9" fillId="2" borderId="24" xfId="0" applyNumberFormat="1" applyFont="1" applyFill="1" applyBorder="1"/>
    <xf numFmtId="164" fontId="9" fillId="2" borderId="3" xfId="0" applyNumberFormat="1" applyFont="1" applyFill="1" applyBorder="1"/>
    <xf numFmtId="164" fontId="9" fillId="2" borderId="26" xfId="0" applyNumberFormat="1" applyFont="1" applyFill="1" applyBorder="1"/>
    <xf numFmtId="164" fontId="13" fillId="2" borderId="25" xfId="0" applyNumberFormat="1" applyFont="1" applyFill="1" applyBorder="1" applyAlignment="1">
      <alignment horizontal="right"/>
    </xf>
    <xf numFmtId="164" fontId="13" fillId="2" borderId="3" xfId="0" applyNumberFormat="1" applyFont="1" applyFill="1" applyBorder="1" applyAlignment="1">
      <alignment horizontal="right"/>
    </xf>
    <xf numFmtId="164" fontId="13" fillId="2" borderId="3" xfId="0" applyNumberFormat="1" applyFont="1" applyFill="1" applyBorder="1" applyAlignment="1"/>
    <xf numFmtId="164" fontId="13" fillId="2" borderId="26" xfId="0" applyNumberFormat="1" applyFont="1" applyFill="1" applyBorder="1" applyAlignment="1">
      <alignment horizontal="right"/>
    </xf>
    <xf numFmtId="0" fontId="13" fillId="2" borderId="36" xfId="0" applyFont="1" applyFill="1" applyBorder="1"/>
    <xf numFmtId="0" fontId="11" fillId="2" borderId="35" xfId="0" applyFont="1" applyFill="1" applyBorder="1"/>
    <xf numFmtId="164" fontId="12" fillId="2" borderId="2" xfId="0" applyNumberFormat="1" applyFont="1" applyFill="1" applyBorder="1"/>
    <xf numFmtId="164" fontId="12" fillId="2" borderId="28" xfId="0" applyNumberFormat="1" applyFont="1" applyFill="1" applyBorder="1"/>
    <xf numFmtId="0" fontId="12" fillId="3" borderId="37" xfId="0" applyFont="1" applyFill="1" applyBorder="1"/>
    <xf numFmtId="164" fontId="9" fillId="2" borderId="27" xfId="0" applyNumberFormat="1" applyFont="1" applyFill="1" applyBorder="1"/>
    <xf numFmtId="164" fontId="12" fillId="2" borderId="1" xfId="0" applyNumberFormat="1" applyFont="1" applyFill="1" applyBorder="1"/>
    <xf numFmtId="0" fontId="14" fillId="3" borderId="38" xfId="0" applyFont="1" applyFill="1" applyBorder="1"/>
    <xf numFmtId="164" fontId="9" fillId="2" borderId="25" xfId="0" applyNumberFormat="1" applyFont="1" applyFill="1" applyBorder="1"/>
    <xf numFmtId="164" fontId="12" fillId="3" borderId="1" xfId="0" applyNumberFormat="1" applyFont="1" applyFill="1" applyBorder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9" fillId="2" borderId="39" xfId="0" applyNumberFormat="1" applyFont="1" applyFill="1" applyBorder="1"/>
    <xf numFmtId="164" fontId="9" fillId="2" borderId="40" xfId="0" applyNumberFormat="1" applyFont="1" applyFill="1" applyBorder="1"/>
    <xf numFmtId="164" fontId="9" fillId="2" borderId="41" xfId="0" applyNumberFormat="1" applyFont="1" applyFill="1" applyBorder="1"/>
    <xf numFmtId="164" fontId="9" fillId="2" borderId="42" xfId="0" applyNumberFormat="1" applyFont="1" applyFill="1" applyBorder="1"/>
    <xf numFmtId="0" fontId="19" fillId="0" borderId="0" xfId="0" applyFont="1"/>
    <xf numFmtId="0" fontId="20" fillId="0" borderId="0" xfId="0" applyFont="1"/>
    <xf numFmtId="164" fontId="12" fillId="3" borderId="30" xfId="0" applyNumberFormat="1" applyFont="1" applyFill="1" applyBorder="1" applyAlignment="1">
      <alignment horizontal="right"/>
    </xf>
    <xf numFmtId="0" fontId="12" fillId="3" borderId="17" xfId="0" applyFont="1" applyFill="1" applyBorder="1"/>
    <xf numFmtId="164" fontId="9" fillId="2" borderId="34" xfId="0" applyNumberFormat="1" applyFont="1" applyFill="1" applyBorder="1"/>
    <xf numFmtId="164" fontId="9" fillId="2" borderId="22" xfId="0" applyNumberFormat="1" applyFont="1" applyFill="1" applyBorder="1"/>
    <xf numFmtId="164" fontId="12" fillId="2" borderId="24" xfId="0" applyNumberFormat="1" applyFont="1" applyFill="1" applyBorder="1"/>
    <xf numFmtId="164" fontId="9" fillId="2" borderId="43" xfId="0" applyNumberFormat="1" applyFont="1" applyFill="1" applyBorder="1"/>
    <xf numFmtId="164" fontId="9" fillId="2" borderId="44" xfId="0" applyNumberFormat="1" applyFont="1" applyFill="1" applyBorder="1"/>
    <xf numFmtId="164" fontId="9" fillId="2" borderId="2" xfId="0" applyNumberFormat="1" applyFont="1" applyFill="1" applyBorder="1" applyAlignment="1"/>
    <xf numFmtId="164" fontId="9" fillId="2" borderId="3" xfId="0" applyNumberFormat="1" applyFont="1" applyFill="1" applyBorder="1" applyAlignment="1"/>
    <xf numFmtId="165" fontId="9" fillId="2" borderId="3" xfId="0" applyNumberFormat="1" applyFont="1" applyFill="1" applyBorder="1"/>
    <xf numFmtId="170" fontId="0" fillId="0" borderId="0" xfId="0" applyNumberFormat="1"/>
    <xf numFmtId="164" fontId="12" fillId="3" borderId="30" xfId="0" applyNumberFormat="1" applyFont="1" applyFill="1" applyBorder="1" applyAlignment="1">
      <alignment horizontal="right"/>
    </xf>
    <xf numFmtId="0" fontId="3" fillId="0" borderId="0" xfId="0" applyFont="1"/>
    <xf numFmtId="170" fontId="2" fillId="0" borderId="0" xfId="0" applyNumberFormat="1" applyFont="1" applyFill="1"/>
    <xf numFmtId="164" fontId="12" fillId="3" borderId="2" xfId="0" applyNumberFormat="1" applyFont="1" applyFill="1" applyBorder="1" applyAlignment="1">
      <alignment horizontal="right"/>
    </xf>
    <xf numFmtId="164" fontId="12" fillId="3" borderId="30" xfId="0" applyNumberFormat="1" applyFont="1" applyFill="1" applyBorder="1" applyAlignment="1">
      <alignment horizontal="right"/>
    </xf>
    <xf numFmtId="0" fontId="12" fillId="0" borderId="0" xfId="0" applyFont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3"/>
  <sheetViews>
    <sheetView tabSelected="1" workbookViewId="0">
      <selection activeCell="O37" sqref="O37"/>
    </sheetView>
  </sheetViews>
  <sheetFormatPr defaultRowHeight="12.75" x14ac:dyDescent="0.2"/>
  <cols>
    <col min="2" max="2" width="29.42578125" customWidth="1"/>
    <col min="3" max="3" width="13.28515625" customWidth="1"/>
    <col min="4" max="10" width="10.85546875" customWidth="1"/>
    <col min="11" max="11" width="11.85546875" customWidth="1"/>
    <col min="12" max="12" width="10.85546875" customWidth="1"/>
    <col min="13" max="13" width="11" bestFit="1" customWidth="1"/>
    <col min="14" max="14" width="9.5703125" bestFit="1" customWidth="1"/>
    <col min="15" max="15" width="11.42578125" customWidth="1"/>
  </cols>
  <sheetData>
    <row r="2" spans="2:15" ht="13.5" thickBot="1" x14ac:dyDescent="0.25">
      <c r="D2" s="4"/>
    </row>
    <row r="3" spans="2:15" ht="21" customHeight="1" x14ac:dyDescent="0.25">
      <c r="B3" s="67"/>
      <c r="C3" s="68" t="s">
        <v>16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4" spans="2:15" x14ac:dyDescent="0.2">
      <c r="B4" s="69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2:15" x14ac:dyDescent="0.2">
      <c r="B5" s="69"/>
      <c r="C5" s="55" t="s">
        <v>47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7"/>
    </row>
    <row r="6" spans="2:15" x14ac:dyDescent="0.2">
      <c r="B6" s="6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2:15" ht="19.5" thickBot="1" x14ac:dyDescent="0.35">
      <c r="B7" s="70"/>
      <c r="C7" s="59"/>
      <c r="D7" s="59"/>
      <c r="E7" s="59"/>
      <c r="F7" s="59"/>
      <c r="G7" s="59"/>
      <c r="H7" s="71">
        <v>2020</v>
      </c>
      <c r="I7" s="59"/>
      <c r="J7" s="59"/>
      <c r="K7" s="59"/>
      <c r="L7" s="59"/>
      <c r="M7" s="59"/>
      <c r="N7" s="59"/>
      <c r="O7" s="60"/>
    </row>
    <row r="8" spans="2:15" ht="19.5" customHeight="1" thickBot="1" x14ac:dyDescent="0.25">
      <c r="B8" s="6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74" t="s">
        <v>17</v>
      </c>
      <c r="O8" s="11"/>
    </row>
    <row r="9" spans="2:15" s="5" customFormat="1" ht="16.5" customHeight="1" x14ac:dyDescent="0.2">
      <c r="B9" s="75"/>
      <c r="C9" s="76" t="s">
        <v>0</v>
      </c>
      <c r="D9" s="76" t="s">
        <v>1</v>
      </c>
      <c r="E9" s="76" t="s">
        <v>2</v>
      </c>
      <c r="F9" s="76" t="s">
        <v>3</v>
      </c>
      <c r="G9" s="76" t="s">
        <v>4</v>
      </c>
      <c r="H9" s="76" t="s">
        <v>5</v>
      </c>
      <c r="I9" s="76" t="s">
        <v>6</v>
      </c>
      <c r="J9" s="76" t="s">
        <v>7</v>
      </c>
      <c r="K9" s="76" t="s">
        <v>8</v>
      </c>
      <c r="L9" s="76" t="s">
        <v>9</v>
      </c>
      <c r="M9" s="76" t="s">
        <v>10</v>
      </c>
      <c r="N9" s="76" t="s">
        <v>11</v>
      </c>
      <c r="O9" s="77" t="s">
        <v>12</v>
      </c>
    </row>
    <row r="10" spans="2:15" s="6" customFormat="1" ht="23.25" customHeight="1" thickBot="1" x14ac:dyDescent="0.25">
      <c r="B10" s="78"/>
      <c r="C10" s="79" t="s">
        <v>18</v>
      </c>
      <c r="D10" s="79" t="s">
        <v>19</v>
      </c>
      <c r="E10" s="79" t="s">
        <v>20</v>
      </c>
      <c r="F10" s="79" t="s">
        <v>21</v>
      </c>
      <c r="G10" s="79" t="s">
        <v>22</v>
      </c>
      <c r="H10" s="79" t="s">
        <v>23</v>
      </c>
      <c r="I10" s="79" t="s">
        <v>24</v>
      </c>
      <c r="J10" s="79" t="s">
        <v>25</v>
      </c>
      <c r="K10" s="79" t="s">
        <v>26</v>
      </c>
      <c r="L10" s="79" t="s">
        <v>27</v>
      </c>
      <c r="M10" s="79" t="s">
        <v>28</v>
      </c>
      <c r="N10" s="79" t="s">
        <v>29</v>
      </c>
      <c r="O10" s="80" t="s">
        <v>30</v>
      </c>
    </row>
    <row r="11" spans="2:15" x14ac:dyDescent="0.2">
      <c r="B11" s="111" t="s">
        <v>73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3"/>
    </row>
    <row r="12" spans="2:15" x14ac:dyDescent="0.2">
      <c r="B12" s="63" t="s">
        <v>31</v>
      </c>
      <c r="C12" s="83">
        <v>6639.5705414000004</v>
      </c>
      <c r="D12" s="83">
        <v>5806.4162196699999</v>
      </c>
      <c r="E12" s="83">
        <v>5217.5093689630003</v>
      </c>
      <c r="F12" s="83">
        <v>2903.22891028</v>
      </c>
      <c r="G12" s="83">
        <v>3543.5410019860001</v>
      </c>
      <c r="H12" s="83">
        <v>5916.7967058899994</v>
      </c>
      <c r="I12" s="83">
        <v>6619.9751911490002</v>
      </c>
      <c r="J12" s="83">
        <v>6660.0757311610005</v>
      </c>
      <c r="K12" s="83">
        <v>6372.8197374969996</v>
      </c>
      <c r="L12" s="83">
        <v>5761.3236745699996</v>
      </c>
      <c r="M12" s="83">
        <v>6060.2819376900006</v>
      </c>
      <c r="N12" s="83">
        <v>6372.1094385869992</v>
      </c>
      <c r="O12" s="82">
        <f>SUM(C12:N12)</f>
        <v>67873.648458842988</v>
      </c>
    </row>
    <row r="13" spans="2:15" x14ac:dyDescent="0.2">
      <c r="B13" s="62" t="s">
        <v>32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104"/>
      <c r="O13" s="65"/>
    </row>
    <row r="14" spans="2:15" x14ac:dyDescent="0.2">
      <c r="B14" s="63" t="s">
        <v>33</v>
      </c>
      <c r="C14" s="83">
        <v>3153.98345952</v>
      </c>
      <c r="D14" s="83">
        <v>2982.1606235699996</v>
      </c>
      <c r="E14" s="83">
        <v>2948.2405994399996</v>
      </c>
      <c r="F14" s="83">
        <v>2406.7878654800002</v>
      </c>
      <c r="G14" s="83">
        <v>2576.1690594199999</v>
      </c>
      <c r="H14" s="83">
        <v>3630.8435804300002</v>
      </c>
      <c r="I14" s="83">
        <v>3373.6183119899997</v>
      </c>
      <c r="J14" s="83">
        <v>3138.8256925200003</v>
      </c>
      <c r="K14" s="83">
        <v>3049.3670608500001</v>
      </c>
      <c r="L14" s="83">
        <v>3523.7324125999999</v>
      </c>
      <c r="M14" s="83">
        <v>3543.0653021019998</v>
      </c>
      <c r="N14" s="106">
        <v>3611.5616599040004</v>
      </c>
      <c r="O14" s="82">
        <f>SUM(C14:N14)</f>
        <v>37938.355627826</v>
      </c>
    </row>
    <row r="15" spans="2:15" x14ac:dyDescent="0.2">
      <c r="B15" s="62" t="s">
        <v>34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104"/>
      <c r="O15" s="65"/>
    </row>
    <row r="16" spans="2:15" x14ac:dyDescent="0.2">
      <c r="B16" s="63" t="s">
        <v>35</v>
      </c>
      <c r="C16" s="83">
        <v>24.813147995999998</v>
      </c>
      <c r="D16" s="83">
        <v>18.065492734000003</v>
      </c>
      <c r="E16" s="83">
        <v>26.684343733000002</v>
      </c>
      <c r="F16" s="83">
        <v>36.711871134999996</v>
      </c>
      <c r="G16" s="83">
        <v>21.388669910000001</v>
      </c>
      <c r="H16" s="83">
        <v>23.163495431000001</v>
      </c>
      <c r="I16" s="83">
        <v>25.144891112999996</v>
      </c>
      <c r="J16" s="83">
        <v>27.734319623000001</v>
      </c>
      <c r="K16" s="83">
        <v>26.212758966999999</v>
      </c>
      <c r="L16" s="83">
        <v>33.371705688999995</v>
      </c>
      <c r="M16" s="83">
        <v>28.300034791000002</v>
      </c>
      <c r="N16" s="106">
        <v>31.069414594999998</v>
      </c>
      <c r="O16" s="82">
        <f>SUM(C16:N16)</f>
        <v>322.66014571700009</v>
      </c>
    </row>
    <row r="17" spans="2:18" x14ac:dyDescent="0.2">
      <c r="B17" s="62" t="s">
        <v>78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104"/>
      <c r="O17" s="65"/>
    </row>
    <row r="18" spans="2:18" x14ac:dyDescent="0.2">
      <c r="B18" s="63" t="s">
        <v>79</v>
      </c>
      <c r="C18" s="83">
        <v>7567.9996916420996</v>
      </c>
      <c r="D18" s="83">
        <v>4960.1850739066513</v>
      </c>
      <c r="E18" s="83">
        <v>2582.47378443055</v>
      </c>
      <c r="F18" s="83">
        <v>1584.1095738784368</v>
      </c>
      <c r="G18" s="83">
        <v>1800.66976879</v>
      </c>
      <c r="H18" s="83">
        <v>3724.1980029704796</v>
      </c>
      <c r="I18" s="83">
        <v>6728.2910141263801</v>
      </c>
      <c r="J18" s="83">
        <v>7540.0513367354688</v>
      </c>
      <c r="K18" s="83">
        <v>8314.7977446130008</v>
      </c>
      <c r="L18" s="83">
        <v>8468.8309085509991</v>
      </c>
      <c r="M18" s="83">
        <v>8520.9963825787454</v>
      </c>
      <c r="N18" s="106">
        <v>9138.7298218653013</v>
      </c>
      <c r="O18" s="82">
        <f>SUM(C18:N18)</f>
        <v>70931.333104088117</v>
      </c>
    </row>
    <row r="19" spans="2:18" x14ac:dyDescent="0.2">
      <c r="B19" s="62" t="s">
        <v>36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104"/>
      <c r="O19" s="65"/>
    </row>
    <row r="20" spans="2:18" x14ac:dyDescent="0.2">
      <c r="B20" s="63" t="s">
        <v>37</v>
      </c>
      <c r="C20" s="83">
        <v>446.25216696999996</v>
      </c>
      <c r="D20" s="83">
        <v>423.41363166999997</v>
      </c>
      <c r="E20" s="83">
        <v>466.44495013499994</v>
      </c>
      <c r="F20" s="83">
        <v>454.08989782499992</v>
      </c>
      <c r="G20" s="119">
        <v>472.83221748999995</v>
      </c>
      <c r="H20" s="119">
        <v>452.36829969000007</v>
      </c>
      <c r="I20" s="119">
        <v>492.50676677499996</v>
      </c>
      <c r="J20" s="83">
        <v>484.30226754</v>
      </c>
      <c r="K20" s="83">
        <v>491.71700443999998</v>
      </c>
      <c r="L20" s="83">
        <v>512.63259057979997</v>
      </c>
      <c r="M20" s="83">
        <v>510.66346757499997</v>
      </c>
      <c r="N20" s="106">
        <v>529.40424538499997</v>
      </c>
      <c r="O20" s="84">
        <f>SUM(C20:N20)</f>
        <v>5736.6275060748003</v>
      </c>
    </row>
    <row r="21" spans="2:18" x14ac:dyDescent="0.2">
      <c r="B21" s="62" t="s">
        <v>38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82"/>
    </row>
    <row r="22" spans="2:18" x14ac:dyDescent="0.2">
      <c r="B22" s="63" t="s">
        <v>39</v>
      </c>
      <c r="C22" s="83">
        <f>SUM(C12:C20)</f>
        <v>17832.619007528101</v>
      </c>
      <c r="D22" s="83">
        <f t="shared" ref="D22:N22" si="0">SUM(D12:D20)</f>
        <v>14190.241041550651</v>
      </c>
      <c r="E22" s="83">
        <f t="shared" si="0"/>
        <v>11241.353046701548</v>
      </c>
      <c r="F22" s="83">
        <f t="shared" si="0"/>
        <v>7384.9281185984373</v>
      </c>
      <c r="G22" s="83">
        <f t="shared" si="0"/>
        <v>8414.6007175960003</v>
      </c>
      <c r="H22" s="83">
        <f t="shared" si="0"/>
        <v>13747.370084411479</v>
      </c>
      <c r="I22" s="83">
        <f t="shared" si="0"/>
        <v>17239.536175153382</v>
      </c>
      <c r="J22" s="83">
        <f t="shared" si="0"/>
        <v>17850.989347579467</v>
      </c>
      <c r="K22" s="83">
        <f t="shared" si="0"/>
        <v>18254.914306367002</v>
      </c>
      <c r="L22" s="83">
        <f t="shared" si="0"/>
        <v>18299.891291989799</v>
      </c>
      <c r="M22" s="83">
        <f t="shared" si="0"/>
        <v>18663.307124736744</v>
      </c>
      <c r="N22" s="83">
        <f t="shared" si="0"/>
        <v>19682.874580336302</v>
      </c>
      <c r="O22" s="84">
        <f t="shared" ref="O22" si="1">SUM(O11:O21)</f>
        <v>182802.62484254889</v>
      </c>
      <c r="R22" s="120"/>
    </row>
    <row r="23" spans="2:18" x14ac:dyDescent="0.2">
      <c r="B23" s="62" t="s">
        <v>13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5"/>
    </row>
    <row r="24" spans="2:18" x14ac:dyDescent="0.2">
      <c r="B24" s="63" t="s">
        <v>40</v>
      </c>
      <c r="C24" s="83">
        <v>5480.5281184030009</v>
      </c>
      <c r="D24" s="83">
        <v>7172.7328712576891</v>
      </c>
      <c r="E24" s="83">
        <v>9627.6066763999988</v>
      </c>
      <c r="F24" s="83">
        <v>9140.0149007910004</v>
      </c>
      <c r="G24" s="83">
        <v>9023.4429923300013</v>
      </c>
      <c r="H24" s="83">
        <v>6583.4378792699999</v>
      </c>
      <c r="I24" s="83">
        <v>6741.4245749000002</v>
      </c>
      <c r="J24" s="83">
        <v>7025.8785740200001</v>
      </c>
      <c r="K24" s="83">
        <v>5558.5985543429997</v>
      </c>
      <c r="L24" s="83">
        <v>4463.9194382850001</v>
      </c>
      <c r="M24" s="83">
        <v>3316.3053597399999</v>
      </c>
      <c r="N24" s="83">
        <v>3960.4789087834997</v>
      </c>
      <c r="O24" s="84">
        <f>SUM(C24:N24)</f>
        <v>78094.368848523169</v>
      </c>
      <c r="R24" s="120"/>
    </row>
    <row r="25" spans="2:18" x14ac:dyDescent="0.2">
      <c r="B25" s="62" t="s">
        <v>72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</row>
    <row r="26" spans="2:18" x14ac:dyDescent="0.2">
      <c r="B26" s="63" t="s">
        <v>71</v>
      </c>
      <c r="C26" s="83">
        <v>3818.726434111446</v>
      </c>
      <c r="D26" s="83">
        <v>3647.2158355099891</v>
      </c>
      <c r="E26" s="83">
        <v>3885.1384675989993</v>
      </c>
      <c r="F26" s="83">
        <v>3838.3174888869999</v>
      </c>
      <c r="G26" s="83">
        <v>3499.8037414419996</v>
      </c>
      <c r="H26" s="83">
        <v>3206.6173122583232</v>
      </c>
      <c r="I26" s="83">
        <v>4669.8859746800008</v>
      </c>
      <c r="J26" s="83">
        <v>4466.6736037359997</v>
      </c>
      <c r="K26" s="83">
        <v>3929.4764730400002</v>
      </c>
      <c r="L26" s="83">
        <v>2911.2262927322549</v>
      </c>
      <c r="M26" s="83">
        <v>3952.0520623864995</v>
      </c>
      <c r="N26" s="83">
        <v>3980.9650669629991</v>
      </c>
      <c r="O26" s="84">
        <f>SUM(C26:N26)</f>
        <v>45806.098753345512</v>
      </c>
    </row>
    <row r="27" spans="2:18" x14ac:dyDescent="0.2">
      <c r="B27" s="62" t="s">
        <v>41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</row>
    <row r="28" spans="2:18" x14ac:dyDescent="0.2">
      <c r="B28" s="63" t="s">
        <v>42</v>
      </c>
      <c r="C28" s="95">
        <f>C22+C24+C26</f>
        <v>27131.873560042546</v>
      </c>
      <c r="D28" s="95">
        <f t="shared" ref="D28:O28" si="2">D22+D24+D26</f>
        <v>25010.189748318327</v>
      </c>
      <c r="E28" s="95">
        <f t="shared" si="2"/>
        <v>24754.098190700548</v>
      </c>
      <c r="F28" s="95">
        <f t="shared" si="2"/>
        <v>20363.260508276435</v>
      </c>
      <c r="G28" s="95">
        <f t="shared" si="2"/>
        <v>20937.847451368001</v>
      </c>
      <c r="H28" s="95">
        <f t="shared" si="2"/>
        <v>23537.425275939804</v>
      </c>
      <c r="I28" s="95">
        <f t="shared" si="2"/>
        <v>28650.846724733383</v>
      </c>
      <c r="J28" s="95">
        <f t="shared" si="2"/>
        <v>29343.541525335466</v>
      </c>
      <c r="K28" s="95">
        <f t="shared" si="2"/>
        <v>27742.989333750003</v>
      </c>
      <c r="L28" s="95">
        <f t="shared" si="2"/>
        <v>25675.037023007055</v>
      </c>
      <c r="M28" s="95">
        <f t="shared" si="2"/>
        <v>25931.664546863241</v>
      </c>
      <c r="N28" s="95">
        <f t="shared" si="2"/>
        <v>27624.318556082799</v>
      </c>
      <c r="O28" s="114">
        <f t="shared" si="2"/>
        <v>306703.09244441753</v>
      </c>
      <c r="R28" s="102"/>
    </row>
    <row r="29" spans="2:18" x14ac:dyDescent="0.2">
      <c r="B29" s="93" t="s">
        <v>14</v>
      </c>
      <c r="C29" s="64"/>
      <c r="D29" s="9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5"/>
    </row>
    <row r="30" spans="2:18" x14ac:dyDescent="0.2">
      <c r="B30" s="96" t="s">
        <v>43</v>
      </c>
      <c r="C30" s="81">
        <v>127.06215</v>
      </c>
      <c r="D30" s="97">
        <v>283.86799200000002</v>
      </c>
      <c r="E30" s="81">
        <v>307.78937500000001</v>
      </c>
      <c r="F30" s="83">
        <v>163.56622899999999</v>
      </c>
      <c r="G30" s="83">
        <v>210.579172</v>
      </c>
      <c r="H30" s="81">
        <v>344.00623999999999</v>
      </c>
      <c r="I30" s="83">
        <v>171.98028400000001</v>
      </c>
      <c r="J30" s="83">
        <v>106.35372</v>
      </c>
      <c r="K30" s="83">
        <v>52.933242999999997</v>
      </c>
      <c r="L30" s="83">
        <v>55.777161999999997</v>
      </c>
      <c r="M30" s="83">
        <v>30.643659999999997</v>
      </c>
      <c r="N30" s="81">
        <v>34.961410000000001</v>
      </c>
      <c r="O30" s="84">
        <f>SUM(C30:N30)</f>
        <v>1889.5206370000001</v>
      </c>
      <c r="Q30" s="101"/>
    </row>
    <row r="31" spans="2:18" x14ac:dyDescent="0.2">
      <c r="B31" s="93" t="s">
        <v>15</v>
      </c>
      <c r="C31" s="117"/>
      <c r="D31" s="115"/>
      <c r="E31" s="64"/>
      <c r="F31" s="94"/>
      <c r="G31" s="104"/>
      <c r="H31" s="64"/>
      <c r="I31" s="94"/>
      <c r="J31" s="64"/>
      <c r="K31" s="64"/>
      <c r="L31" s="64"/>
      <c r="M31" s="104"/>
      <c r="N31" s="64"/>
      <c r="O31" s="105"/>
      <c r="R31" s="102"/>
    </row>
    <row r="32" spans="2:18" x14ac:dyDescent="0.2">
      <c r="B32" s="96" t="s">
        <v>44</v>
      </c>
      <c r="C32" s="118">
        <v>227.428102</v>
      </c>
      <c r="D32" s="116">
        <v>184.322858</v>
      </c>
      <c r="E32" s="83">
        <v>190.57530600000001</v>
      </c>
      <c r="F32" s="97">
        <v>163.18365200000002</v>
      </c>
      <c r="G32" s="106">
        <v>120.680002</v>
      </c>
      <c r="H32" s="83">
        <v>56.341372</v>
      </c>
      <c r="I32" s="97">
        <v>139.648492</v>
      </c>
      <c r="J32" s="83">
        <v>153.05266799999998</v>
      </c>
      <c r="K32" s="83">
        <v>217.64844299999999</v>
      </c>
      <c r="L32" s="83">
        <v>320.21540499999998</v>
      </c>
      <c r="M32" s="106">
        <v>372.27967100000001</v>
      </c>
      <c r="N32" s="83">
        <v>338.26677100000001</v>
      </c>
      <c r="O32" s="107">
        <f>SUM(C32:N32)</f>
        <v>2483.642742</v>
      </c>
      <c r="Q32" s="100"/>
    </row>
    <row r="33" spans="2:30" s="9" customFormat="1" x14ac:dyDescent="0.2">
      <c r="B33" s="62" t="s">
        <v>45</v>
      </c>
      <c r="C33" s="98"/>
      <c r="D33" s="46"/>
      <c r="E33" s="98"/>
      <c r="F33" s="46"/>
      <c r="G33" s="46"/>
      <c r="H33" s="98"/>
      <c r="I33" s="46"/>
      <c r="J33" s="46"/>
      <c r="K33" s="46"/>
      <c r="L33" s="46"/>
      <c r="M33" s="46"/>
      <c r="N33" s="98"/>
      <c r="O33" s="48"/>
    </row>
    <row r="34" spans="2:30" s="9" customFormat="1" ht="13.5" thickBot="1" x14ac:dyDescent="0.25">
      <c r="B34" s="66" t="s">
        <v>46</v>
      </c>
      <c r="C34" s="72">
        <f>C28+C30-C32</f>
        <v>27031.507608042546</v>
      </c>
      <c r="D34" s="72">
        <f t="shared" ref="D34:N34" si="3">D28+D30-D32</f>
        <v>25109.734882318327</v>
      </c>
      <c r="E34" s="72">
        <f t="shared" si="3"/>
        <v>24871.312259700549</v>
      </c>
      <c r="F34" s="72">
        <f t="shared" si="3"/>
        <v>20363.643085276435</v>
      </c>
      <c r="G34" s="72">
        <f t="shared" si="3"/>
        <v>21027.746621368002</v>
      </c>
      <c r="H34" s="72">
        <f t="shared" si="3"/>
        <v>23825.090143939804</v>
      </c>
      <c r="I34" s="72">
        <f t="shared" si="3"/>
        <v>28683.178516733384</v>
      </c>
      <c r="J34" s="72">
        <f t="shared" si="3"/>
        <v>29296.842577335465</v>
      </c>
      <c r="K34" s="72">
        <f t="shared" si="3"/>
        <v>27578.274133750005</v>
      </c>
      <c r="L34" s="72">
        <f t="shared" si="3"/>
        <v>25410.598780007054</v>
      </c>
      <c r="M34" s="72">
        <f t="shared" si="3"/>
        <v>25590.028535863243</v>
      </c>
      <c r="N34" s="72">
        <f t="shared" si="3"/>
        <v>27321.0131950828</v>
      </c>
      <c r="O34" s="73">
        <f>SUM(C34:N34)</f>
        <v>306108.97033941757</v>
      </c>
      <c r="Q34" s="99"/>
    </row>
    <row r="35" spans="2:30" x14ac:dyDescent="0.2"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ht="15.75" x14ac:dyDescent="0.25">
      <c r="B36" s="109"/>
      <c r="I36" s="3"/>
      <c r="J36" s="122"/>
      <c r="K36" s="3"/>
      <c r="L36" s="3"/>
      <c r="M36" s="126" t="s">
        <v>80</v>
      </c>
      <c r="N36" s="3"/>
      <c r="P36" s="120"/>
    </row>
    <row r="37" spans="2:30" ht="15.75" x14ac:dyDescent="0.25">
      <c r="B37" s="109"/>
      <c r="C37" s="102"/>
      <c r="D37" s="102"/>
      <c r="E37" s="102"/>
      <c r="F37" s="102"/>
      <c r="G37" s="102"/>
      <c r="H37" s="102"/>
      <c r="I37" s="102"/>
      <c r="J37" s="102"/>
      <c r="K37" s="102"/>
      <c r="L37" s="3"/>
      <c r="M37" s="3"/>
      <c r="N37" s="3"/>
    </row>
    <row r="38" spans="2:30" x14ac:dyDescent="0.2"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</row>
    <row r="39" spans="2:30" x14ac:dyDescent="0.2"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</row>
    <row r="40" spans="2:30" x14ac:dyDescent="0.2"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30" x14ac:dyDescent="0.2"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30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30" x14ac:dyDescent="0.2">
      <c r="C43" s="103"/>
      <c r="D43" s="103"/>
    </row>
  </sheetData>
  <phoneticPr fontId="4" type="noConversion"/>
  <pageMargins left="0" right="0" top="0.59055118110236227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7"/>
  <sheetViews>
    <sheetView topLeftCell="A7" workbookViewId="0">
      <selection activeCell="H34" sqref="H34"/>
    </sheetView>
  </sheetViews>
  <sheetFormatPr defaultRowHeight="12.75" x14ac:dyDescent="0.2"/>
  <cols>
    <col min="2" max="2" width="10" bestFit="1" customWidth="1"/>
    <col min="3" max="3" width="24.85546875" customWidth="1"/>
    <col min="4" max="4" width="21.28515625" customWidth="1"/>
    <col min="6" max="7" width="24.85546875" customWidth="1"/>
    <col min="8" max="8" width="10.7109375" customWidth="1"/>
    <col min="9" max="9" width="10.42578125" customWidth="1"/>
    <col min="11" max="11" width="15.42578125" bestFit="1" customWidth="1"/>
  </cols>
  <sheetData>
    <row r="4" spans="2:11" x14ac:dyDescent="0.2">
      <c r="B4" s="8"/>
    </row>
    <row r="5" spans="2:11" ht="13.5" thickBot="1" x14ac:dyDescent="0.25">
      <c r="B5" s="8"/>
      <c r="D5" s="4"/>
    </row>
    <row r="6" spans="2:11" ht="20.25" customHeight="1" x14ac:dyDescent="0.2">
      <c r="B6" s="50"/>
      <c r="C6" s="51" t="s">
        <v>58</v>
      </c>
      <c r="D6" s="52"/>
      <c r="E6" s="52"/>
      <c r="F6" s="52"/>
      <c r="G6" s="52"/>
      <c r="H6" s="52"/>
      <c r="I6" s="53"/>
    </row>
    <row r="7" spans="2:11" ht="13.5" thickBot="1" x14ac:dyDescent="0.25">
      <c r="B7" s="54"/>
      <c r="C7" s="55" t="s">
        <v>55</v>
      </c>
      <c r="D7" s="55"/>
      <c r="E7" s="55"/>
      <c r="F7" s="55"/>
      <c r="G7" s="55"/>
      <c r="H7" s="56"/>
      <c r="I7" s="57"/>
    </row>
    <row r="8" spans="2:11" ht="13.5" thickBot="1" x14ac:dyDescent="0.25">
      <c r="B8" s="58"/>
      <c r="C8" s="59"/>
      <c r="D8" s="59"/>
      <c r="E8" s="59"/>
      <c r="F8" s="59"/>
      <c r="G8" s="59"/>
      <c r="H8" s="89" t="s">
        <v>56</v>
      </c>
      <c r="I8" s="90"/>
    </row>
    <row r="9" spans="2:11" ht="15.75" x14ac:dyDescent="0.25">
      <c r="B9" s="12"/>
      <c r="C9" s="13"/>
      <c r="D9" s="14">
        <v>2019</v>
      </c>
      <c r="E9" s="15"/>
      <c r="F9" s="16"/>
      <c r="G9" s="14">
        <v>2020</v>
      </c>
      <c r="H9" s="15"/>
      <c r="I9" s="17"/>
    </row>
    <row r="10" spans="2:11" x14ac:dyDescent="0.2">
      <c r="B10" s="18"/>
      <c r="C10" s="19"/>
      <c r="D10" s="20"/>
      <c r="E10" s="20"/>
      <c r="F10" s="20"/>
      <c r="G10" s="20"/>
      <c r="H10" s="20"/>
      <c r="I10" s="21"/>
    </row>
    <row r="11" spans="2:11" x14ac:dyDescent="0.2">
      <c r="B11" s="18"/>
      <c r="C11" s="22" t="s">
        <v>74</v>
      </c>
      <c r="D11" s="23" t="s">
        <v>76</v>
      </c>
      <c r="E11" s="23"/>
      <c r="F11" s="23" t="s">
        <v>57</v>
      </c>
      <c r="G11" s="23" t="s">
        <v>75</v>
      </c>
      <c r="H11" s="23"/>
      <c r="I11" s="21"/>
    </row>
    <row r="12" spans="2:11" x14ac:dyDescent="0.2">
      <c r="B12" s="24" t="s">
        <v>51</v>
      </c>
      <c r="C12" s="25"/>
      <c r="D12" s="26" t="s">
        <v>50</v>
      </c>
      <c r="E12" s="26" t="s">
        <v>12</v>
      </c>
      <c r="F12" s="26"/>
      <c r="G12" s="26" t="s">
        <v>50</v>
      </c>
      <c r="H12" s="26" t="s">
        <v>12</v>
      </c>
      <c r="I12" s="27" t="s">
        <v>53</v>
      </c>
    </row>
    <row r="13" spans="2:11" x14ac:dyDescent="0.2">
      <c r="B13" s="28"/>
      <c r="C13" s="29"/>
      <c r="D13" s="30"/>
      <c r="E13" s="30"/>
      <c r="F13" s="31"/>
      <c r="G13" s="30"/>
      <c r="H13" s="30"/>
      <c r="I13" s="32"/>
    </row>
    <row r="14" spans="2:11" x14ac:dyDescent="0.2">
      <c r="B14" s="33"/>
      <c r="C14" s="34" t="s">
        <v>77</v>
      </c>
      <c r="D14" s="35" t="s">
        <v>48</v>
      </c>
      <c r="E14" s="36"/>
      <c r="F14" s="35" t="s">
        <v>74</v>
      </c>
      <c r="G14" s="35" t="s">
        <v>48</v>
      </c>
      <c r="H14" s="36"/>
      <c r="I14" s="37"/>
    </row>
    <row r="15" spans="2:11" x14ac:dyDescent="0.2">
      <c r="B15" s="38" t="s">
        <v>52</v>
      </c>
      <c r="C15" s="39"/>
      <c r="D15" s="40" t="s">
        <v>49</v>
      </c>
      <c r="E15" s="40" t="s">
        <v>30</v>
      </c>
      <c r="F15" s="40"/>
      <c r="G15" s="40" t="s">
        <v>49</v>
      </c>
      <c r="H15" s="40" t="s">
        <v>30</v>
      </c>
      <c r="I15" s="41" t="s">
        <v>54</v>
      </c>
    </row>
    <row r="16" spans="2:11" ht="26.25" customHeight="1" x14ac:dyDescent="0.2">
      <c r="B16" s="42" t="s">
        <v>59</v>
      </c>
      <c r="C16" s="85">
        <v>4285.1879899999994</v>
      </c>
      <c r="D16" s="86">
        <v>21773.413006978641</v>
      </c>
      <c r="E16" s="86">
        <f t="shared" ref="E16" si="0">SUM(C16:D16)</f>
        <v>26058.600996978639</v>
      </c>
      <c r="F16" s="87">
        <v>5512.8290739999993</v>
      </c>
      <c r="G16" s="87">
        <f t="shared" ref="G16" si="1">H16-F16</f>
        <v>21619.044486042549</v>
      </c>
      <c r="H16" s="86">
        <v>27131.873560042546</v>
      </c>
      <c r="I16" s="88">
        <f t="shared" ref="I16" si="2">H16/E16*100-100</f>
        <v>4.1186883485738548</v>
      </c>
      <c r="K16" s="120"/>
    </row>
    <row r="17" spans="2:11" ht="26.25" customHeight="1" x14ac:dyDescent="0.2">
      <c r="B17" s="42" t="s">
        <v>60</v>
      </c>
      <c r="C17" s="85">
        <v>4012.0209599999998</v>
      </c>
      <c r="D17" s="86">
        <v>19510.104605367211</v>
      </c>
      <c r="E17" s="86">
        <f t="shared" ref="E17" si="3">SUM(C17:D17)</f>
        <v>23522.125565367212</v>
      </c>
      <c r="F17" s="87">
        <v>4192.8576189999994</v>
      </c>
      <c r="G17" s="87">
        <f t="shared" ref="G17" si="4">H17-F17</f>
        <v>20817.332129318329</v>
      </c>
      <c r="H17" s="86">
        <v>25010.189748318327</v>
      </c>
      <c r="I17" s="88">
        <f t="shared" ref="I17" si="5">H17/E17*100-100</f>
        <v>6.3262317804393575</v>
      </c>
      <c r="K17" s="120"/>
    </row>
    <row r="18" spans="2:11" ht="24.75" customHeight="1" x14ac:dyDescent="0.2">
      <c r="B18" s="42" t="s">
        <v>61</v>
      </c>
      <c r="C18" s="85">
        <v>4185.1665299999995</v>
      </c>
      <c r="D18" s="86">
        <v>20658.408779223482</v>
      </c>
      <c r="E18" s="86">
        <f t="shared" ref="E18" si="6">SUM(C18:D18)</f>
        <v>24843.575309223481</v>
      </c>
      <c r="F18" s="87">
        <v>4430.0933770000001</v>
      </c>
      <c r="G18" s="87">
        <f t="shared" ref="G18:G19" si="7">H18-F18</f>
        <v>20324.004813700547</v>
      </c>
      <c r="H18" s="86">
        <v>24754.098190700548</v>
      </c>
      <c r="I18" s="88">
        <f t="shared" ref="I18:I19" si="8">H18/E18*100-100</f>
        <v>-0.36016200329150649</v>
      </c>
      <c r="K18" s="120"/>
    </row>
    <row r="19" spans="2:11" ht="24.75" customHeight="1" x14ac:dyDescent="0.2">
      <c r="B19" s="42" t="s">
        <v>62</v>
      </c>
      <c r="C19" s="85">
        <v>4407.8557500000006</v>
      </c>
      <c r="D19" s="86">
        <v>19400.501896138958</v>
      </c>
      <c r="E19" s="86">
        <f t="shared" ref="E19" si="9">SUM(C19:D19)</f>
        <v>23808.35764613896</v>
      </c>
      <c r="F19" s="87">
        <v>3526.3291840000002</v>
      </c>
      <c r="G19" s="87">
        <f t="shared" si="7"/>
        <v>16836.93132427644</v>
      </c>
      <c r="H19" s="86">
        <v>20363.260508276438</v>
      </c>
      <c r="I19" s="88">
        <f t="shared" si="8"/>
        <v>-14.470116708874372</v>
      </c>
      <c r="K19" s="120"/>
    </row>
    <row r="20" spans="2:11" ht="24.75" customHeight="1" x14ac:dyDescent="0.2">
      <c r="B20" s="42" t="s">
        <v>63</v>
      </c>
      <c r="C20" s="85">
        <v>4745.5081179999997</v>
      </c>
      <c r="D20" s="86">
        <v>20267.836243581653</v>
      </c>
      <c r="E20" s="86">
        <f t="shared" ref="E20" si="10">SUM(C20:D20)</f>
        <v>25013.34436158165</v>
      </c>
      <c r="F20" s="87">
        <v>2713.2565707999997</v>
      </c>
      <c r="G20" s="87">
        <f t="shared" ref="G20" si="11">H20-F20</f>
        <v>18224.590880568005</v>
      </c>
      <c r="H20" s="86">
        <v>20937.847451368005</v>
      </c>
      <c r="I20" s="88">
        <f t="shared" ref="I20" si="12">H20/E20*100-100</f>
        <v>-16.293290698357225</v>
      </c>
      <c r="K20" s="120"/>
    </row>
    <row r="21" spans="2:11" ht="24.75" customHeight="1" x14ac:dyDescent="0.2">
      <c r="B21" s="42" t="s">
        <v>64</v>
      </c>
      <c r="C21" s="85">
        <v>5593.5656849999996</v>
      </c>
      <c r="D21" s="86">
        <v>18664.520201292034</v>
      </c>
      <c r="E21" s="86">
        <f t="shared" ref="E21" si="13">SUM(C21:D21)</f>
        <v>24258.085886292036</v>
      </c>
      <c r="F21" s="87">
        <v>2962.973488207324</v>
      </c>
      <c r="G21" s="87">
        <f t="shared" ref="G21" si="14">H21-F21</f>
        <v>20574.45178773248</v>
      </c>
      <c r="H21" s="86">
        <v>23537.425275939804</v>
      </c>
      <c r="I21" s="88">
        <f t="shared" ref="I21" si="15">H21/E21*100-100</f>
        <v>-2.9708057500096032</v>
      </c>
      <c r="K21" s="120"/>
    </row>
    <row r="22" spans="2:11" ht="26.25" customHeight="1" x14ac:dyDescent="0.2">
      <c r="B22" s="42" t="s">
        <v>65</v>
      </c>
      <c r="C22" s="85">
        <v>6072.3543840000002</v>
      </c>
      <c r="D22" s="86">
        <v>22717.309446655869</v>
      </c>
      <c r="E22" s="86">
        <f t="shared" ref="E22:E27" si="16">SUM(C22:D22)</f>
        <v>28789.663830655867</v>
      </c>
      <c r="F22" s="87">
        <v>4993.4155609999998</v>
      </c>
      <c r="G22" s="87">
        <f t="shared" ref="G22:G27" si="17">H22-F22</f>
        <v>23657.431163733381</v>
      </c>
      <c r="H22" s="86">
        <v>28650.846724733383</v>
      </c>
      <c r="I22" s="88">
        <f t="shared" ref="I22:I27" si="18">H22/E22*100-100</f>
        <v>-0.48217689077240777</v>
      </c>
      <c r="K22" s="2"/>
    </row>
    <row r="23" spans="2:11" ht="24.75" customHeight="1" x14ac:dyDescent="0.2">
      <c r="B23" s="42" t="s">
        <v>66</v>
      </c>
      <c r="C23" s="85">
        <v>6278.9481889999997</v>
      </c>
      <c r="D23" s="86">
        <v>21434.524312507572</v>
      </c>
      <c r="E23" s="86">
        <f t="shared" si="16"/>
        <v>27713.472501507571</v>
      </c>
      <c r="F23" s="87">
        <v>5983.4793959999997</v>
      </c>
      <c r="G23" s="87">
        <f t="shared" si="17"/>
        <v>23360.062129335471</v>
      </c>
      <c r="H23" s="86">
        <v>29343.541525335469</v>
      </c>
      <c r="I23" s="88">
        <f t="shared" si="18"/>
        <v>5.8818649439879067</v>
      </c>
      <c r="K23" s="2"/>
    </row>
    <row r="24" spans="2:11" ht="25.5" customHeight="1" x14ac:dyDescent="0.2">
      <c r="B24" s="42" t="s">
        <v>67</v>
      </c>
      <c r="C24" s="85">
        <v>4611.5988900000002</v>
      </c>
      <c r="D24" s="86">
        <v>20807.106864870409</v>
      </c>
      <c r="E24" s="86">
        <f t="shared" si="16"/>
        <v>25418.705754870411</v>
      </c>
      <c r="F24" s="87">
        <v>5917.8364270000002</v>
      </c>
      <c r="G24" s="87">
        <f t="shared" si="17"/>
        <v>21825.152906749994</v>
      </c>
      <c r="H24" s="86">
        <v>27742.989333749996</v>
      </c>
      <c r="I24" s="88">
        <f t="shared" si="18"/>
        <v>9.1439886880717154</v>
      </c>
      <c r="K24" s="2"/>
    </row>
    <row r="25" spans="2:11" ht="24.75" customHeight="1" x14ac:dyDescent="0.2">
      <c r="B25" s="42" t="s">
        <v>68</v>
      </c>
      <c r="C25" s="85">
        <v>4780.4494119999999</v>
      </c>
      <c r="D25" s="86">
        <v>19468.19609139907</v>
      </c>
      <c r="E25" s="86">
        <f t="shared" si="16"/>
        <v>24248.645503399071</v>
      </c>
      <c r="F25" s="87">
        <v>5685.3668250000001</v>
      </c>
      <c r="G25" s="87">
        <f t="shared" si="17"/>
        <v>19989.670198007054</v>
      </c>
      <c r="H25" s="86">
        <v>25675.037023007055</v>
      </c>
      <c r="I25" s="88">
        <f t="shared" si="18"/>
        <v>5.8823554470621247</v>
      </c>
      <c r="K25" s="2"/>
    </row>
    <row r="26" spans="2:11" ht="25.5" customHeight="1" x14ac:dyDescent="0.2">
      <c r="B26" s="42" t="s">
        <v>69</v>
      </c>
      <c r="C26" s="85">
        <v>4738.8111710000003</v>
      </c>
      <c r="D26" s="86">
        <v>19258.149089070881</v>
      </c>
      <c r="E26" s="86">
        <f t="shared" si="16"/>
        <v>23996.960260070882</v>
      </c>
      <c r="F26" s="87">
        <v>4490.2842300000002</v>
      </c>
      <c r="G26" s="87">
        <f t="shared" si="17"/>
        <v>21441.380316863248</v>
      </c>
      <c r="H26" s="86">
        <v>25931.664546863249</v>
      </c>
      <c r="I26" s="88">
        <f t="shared" si="18"/>
        <v>8.0622889975425949</v>
      </c>
      <c r="K26" s="2"/>
    </row>
    <row r="27" spans="2:11" ht="25.5" customHeight="1" x14ac:dyDescent="0.2">
      <c r="B27" s="42" t="s">
        <v>70</v>
      </c>
      <c r="C27" s="85">
        <v>5638.4038055077954</v>
      </c>
      <c r="D27" s="86">
        <v>20587.619002075131</v>
      </c>
      <c r="E27" s="86">
        <f t="shared" si="16"/>
        <v>26226.022807582925</v>
      </c>
      <c r="F27" s="87">
        <v>5176.424559</v>
      </c>
      <c r="G27" s="87">
        <f t="shared" si="17"/>
        <v>22447.8939970828</v>
      </c>
      <c r="H27" s="86">
        <v>27624.318556082799</v>
      </c>
      <c r="I27" s="88">
        <f t="shared" si="18"/>
        <v>5.3317110213736925</v>
      </c>
      <c r="K27" s="2"/>
    </row>
    <row r="28" spans="2:11" x14ac:dyDescent="0.2">
      <c r="B28" s="43" t="s">
        <v>12</v>
      </c>
      <c r="C28" s="45"/>
      <c r="D28" s="46"/>
      <c r="E28" s="46"/>
      <c r="F28" s="47"/>
      <c r="G28" s="47"/>
      <c r="H28" s="46"/>
      <c r="I28" s="124">
        <f>H29/E29*100-100</f>
        <v>0.92318346249231809</v>
      </c>
    </row>
    <row r="29" spans="2:11" ht="13.5" thickBot="1" x14ac:dyDescent="0.25">
      <c r="B29" s="44" t="s">
        <v>30</v>
      </c>
      <c r="C29" s="49">
        <f>SUM(C16:C28)</f>
        <v>59349.8708845078</v>
      </c>
      <c r="D29" s="49">
        <f>SUM(D16:D28)</f>
        <v>244547.6895391609</v>
      </c>
      <c r="E29" s="49">
        <f>SUM(C29:D29)</f>
        <v>303897.56042366871</v>
      </c>
      <c r="F29" s="110">
        <f>SUM(F16:F27)</f>
        <v>55585.146311007324</v>
      </c>
      <c r="G29" s="110">
        <f>SUM(G16:G28)</f>
        <v>251117.94613341033</v>
      </c>
      <c r="H29" s="121">
        <f>SUM(H16:H27)</f>
        <v>306703.09244441759</v>
      </c>
      <c r="I29" s="125"/>
    </row>
    <row r="30" spans="2:11" x14ac:dyDescent="0.2">
      <c r="B30" s="8"/>
    </row>
    <row r="31" spans="2:11" ht="15" x14ac:dyDescent="0.25">
      <c r="B31" s="108"/>
    </row>
    <row r="32" spans="2:11" ht="15" x14ac:dyDescent="0.25">
      <c r="B32" s="108"/>
      <c r="C32" s="1"/>
      <c r="D32" s="1"/>
      <c r="E32" s="1"/>
      <c r="F32" s="123"/>
      <c r="G32" s="126" t="s">
        <v>80</v>
      </c>
    </row>
    <row r="33" spans="2:9" x14ac:dyDescent="0.2">
      <c r="B33" s="8"/>
    </row>
    <row r="34" spans="2:9" x14ac:dyDescent="0.2">
      <c r="H34" s="120"/>
    </row>
    <row r="35" spans="2:9" x14ac:dyDescent="0.2">
      <c r="H35" s="102"/>
    </row>
    <row r="37" spans="2:9" x14ac:dyDescent="0.2">
      <c r="I37" s="120"/>
    </row>
  </sheetData>
  <mergeCells count="1">
    <mergeCell ref="I28:I29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Kaynaklara Göre</vt:lpstr>
      <vt:lpstr>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m.suat aksoy</dc:creator>
  <cp:lastModifiedBy>Abdulkadir ÇALIŞKAN</cp:lastModifiedBy>
  <cp:lastPrinted>2015-12-11T08:32:51Z</cp:lastPrinted>
  <dcterms:created xsi:type="dcterms:W3CDTF">2012-10-12T10:58:19Z</dcterms:created>
  <dcterms:modified xsi:type="dcterms:W3CDTF">2021-07-27T06:50:16Z</dcterms:modified>
</cp:coreProperties>
</file>