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dulkadircaliskan\Documents\GÜNLÜK\2022 YILI\"/>
    </mc:Choice>
  </mc:AlternateContent>
  <bookViews>
    <workbookView xWindow="0" yWindow="0" windowWidth="28800" windowHeight="11775" tabRatio="725"/>
  </bookViews>
  <sheets>
    <sheet name="Kaynaklara Göre" sheetId="22" r:id="rId1"/>
    <sheet name="2020-2021" sheetId="26" r:id="rId2"/>
  </sheets>
  <calcPr calcId="162913"/>
</workbook>
</file>

<file path=xl/calcChain.xml><?xml version="1.0" encoding="utf-8"?>
<calcChain xmlns="http://schemas.openxmlformats.org/spreadsheetml/2006/main">
  <c r="G17" i="26" l="1"/>
  <c r="G18" i="26"/>
  <c r="G19" i="26"/>
  <c r="G20" i="26"/>
  <c r="G21" i="26"/>
  <c r="G22" i="26"/>
  <c r="G23" i="26"/>
  <c r="G24" i="26"/>
  <c r="G25" i="26"/>
  <c r="G26" i="26"/>
  <c r="G27" i="26"/>
  <c r="G16" i="26"/>
  <c r="E17" i="26"/>
  <c r="E18" i="26"/>
  <c r="E19" i="26"/>
  <c r="E20" i="26"/>
  <c r="E21" i="26"/>
  <c r="E22" i="26"/>
  <c r="E23" i="26"/>
  <c r="E24" i="26"/>
  <c r="E25" i="26"/>
  <c r="E26" i="26"/>
  <c r="E27" i="26"/>
  <c r="E16" i="26"/>
  <c r="D22" i="22"/>
  <c r="D28" i="22" s="1"/>
  <c r="D34" i="22" s="1"/>
  <c r="E22" i="22"/>
  <c r="E28" i="22" s="1"/>
  <c r="E34" i="22" s="1"/>
  <c r="F22" i="22"/>
  <c r="F28" i="22" s="1"/>
  <c r="F34" i="22" s="1"/>
  <c r="G22" i="22"/>
  <c r="G28" i="22" s="1"/>
  <c r="G34" i="22" s="1"/>
  <c r="H22" i="22"/>
  <c r="H28" i="22" s="1"/>
  <c r="H34" i="22" s="1"/>
  <c r="I22" i="22"/>
  <c r="I28" i="22" s="1"/>
  <c r="I34" i="22" s="1"/>
  <c r="J22" i="22"/>
  <c r="J28" i="22" s="1"/>
  <c r="J34" i="22" s="1"/>
  <c r="K22" i="22"/>
  <c r="K28" i="22" s="1"/>
  <c r="K34" i="22" s="1"/>
  <c r="L22" i="22"/>
  <c r="L28" i="22" s="1"/>
  <c r="L34" i="22" s="1"/>
  <c r="M22" i="22"/>
  <c r="M28" i="22" s="1"/>
  <c r="M34" i="22" s="1"/>
  <c r="N22" i="22"/>
  <c r="N28" i="22" s="1"/>
  <c r="N34" i="22" s="1"/>
  <c r="C22" i="22"/>
  <c r="C28" i="22" s="1"/>
  <c r="C34" i="22" s="1"/>
  <c r="I27" i="26" l="1"/>
  <c r="I26" i="26" l="1"/>
  <c r="I25" i="26" l="1"/>
  <c r="I24" i="26" l="1"/>
  <c r="I23" i="26" l="1"/>
  <c r="I22" i="26" l="1"/>
  <c r="I21" i="26" l="1"/>
  <c r="I20" i="26" l="1"/>
  <c r="I19" i="26" l="1"/>
  <c r="I18" i="26"/>
  <c r="I17" i="26"/>
  <c r="I16" i="26"/>
  <c r="G29" i="26"/>
  <c r="F29" i="26"/>
  <c r="D29" i="26"/>
  <c r="C29" i="26"/>
  <c r="E29" i="26" s="1"/>
  <c r="O34" i="22"/>
  <c r="O32" i="22"/>
  <c r="O30" i="22"/>
  <c r="O28" i="22"/>
  <c r="O26" i="22"/>
  <c r="O24" i="22"/>
  <c r="O22" i="22"/>
  <c r="O20" i="22"/>
  <c r="O18" i="22"/>
  <c r="O16" i="22"/>
  <c r="O14" i="22"/>
  <c r="O12" i="22"/>
  <c r="H29" i="26" l="1"/>
  <c r="I29" i="26" s="1"/>
  <c r="I28" i="26" l="1"/>
</calcChain>
</file>

<file path=xl/sharedStrings.xml><?xml version="1.0" encoding="utf-8"?>
<sst xmlns="http://schemas.openxmlformats.org/spreadsheetml/2006/main" count="92" uniqueCount="81">
  <si>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</si>
  <si>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</si>
  <si>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</si>
  <si>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</si>
  <si>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</si>
  <si>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</si>
  <si>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</si>
  <si>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</si>
  <si>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</si>
  <si>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</si>
  <si>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</si>
  <si>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</si>
  <si>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TOPLAM</t>
  </si>
  <si>
    <t>HİDROLİK</t>
  </si>
  <si>
    <t>DIŞ ALIM</t>
  </si>
  <si>
    <t>DIŞ SATIM</t>
  </si>
  <si>
    <t>TÜRKİYE BRÜT ELEKTRİK ÜRETİMİNİN BİRİNCİL ENERJİ KAYNAKLARINA GÖRE AYLIK DAĞILIMI</t>
  </si>
  <si>
    <t>Birim (Unit): GWh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</si>
  <si>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</si>
  <si>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</si>
  <si>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</si>
  <si>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</si>
  <si>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</si>
  <si>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</si>
  <si>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</si>
  <si>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</si>
  <si>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</si>
  <si>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</si>
  <si>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</si>
  <si>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</si>
  <si>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</si>
  <si>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Hard Coal + Imported Coal</t>
  </si>
  <si>
    <t>Linyit</t>
  </si>
  <si>
    <t>Lignite</t>
  </si>
  <si>
    <t>Sıvı Yakıtlar</t>
  </si>
  <si>
    <t>Liquid Fuels</t>
  </si>
  <si>
    <t>Yenilenebilir + Atık</t>
  </si>
  <si>
    <t>Renew and Wastes</t>
  </si>
  <si>
    <t>TERMİK</t>
  </si>
  <si>
    <t>THERMAL</t>
  </si>
  <si>
    <t>HYDRO</t>
  </si>
  <si>
    <t>BRÜT ÜRETİM</t>
  </si>
  <si>
    <t>GROSS GENERATION</t>
  </si>
  <si>
    <t>IMPORTS</t>
  </si>
  <si>
    <t>EXPORTS</t>
  </si>
  <si>
    <t>BRÜT TALEP</t>
  </si>
  <si>
    <t>GROSS DEMAND</t>
  </si>
  <si>
    <t xml:space="preserve">      MONTHLY DISTRIBUTION OF TURKEY'S GROSS ELECTRICITY GENERATION BY PRIMARY ENERGY RESOURCES</t>
  </si>
  <si>
    <t>PRODUCTION COMP. +</t>
  </si>
  <si>
    <t>AUTOPRODUCERS + TOOR</t>
  </si>
  <si>
    <t>İŞLETME HAKKI DEVİR</t>
  </si>
  <si>
    <t>AYLAR</t>
  </si>
  <si>
    <t>MONTS</t>
  </si>
  <si>
    <t>ARTIŞ %</t>
  </si>
  <si>
    <t>INCREASE %</t>
  </si>
  <si>
    <t xml:space="preserve">                                         MONTHLY ELECTRICITY GENERATION OF TURKEY COMPARED WITH PREVIOUS YEAR</t>
  </si>
  <si>
    <t xml:space="preserve">             Birim (Unit): GWh</t>
  </si>
  <si>
    <t>EÜAŞ</t>
  </si>
  <si>
    <t xml:space="preserve">                     ÖNCEKİ YILA GÖRE KARŞILAŞTIRMALI AYLIK TÜRKİYE BRÜT ELEKTRİK ÜRETİMİ</t>
  </si>
  <si>
    <r>
      <t>OCAK</t>
    </r>
    <r>
      <rPr>
        <sz val="8"/>
        <rFont val="Times New Roman"/>
        <family val="1"/>
        <charset val="162"/>
      </rPr>
      <t xml:space="preserve"> JANUARY</t>
    </r>
  </si>
  <si>
    <r>
      <t xml:space="preserve"> ŞUBAT</t>
    </r>
    <r>
      <rPr>
        <sz val="8"/>
        <rFont val="Times New Roman"/>
        <family val="1"/>
        <charset val="162"/>
      </rPr>
      <t xml:space="preserve"> FEBRUARY</t>
    </r>
  </si>
  <si>
    <r>
      <t xml:space="preserve">MART </t>
    </r>
    <r>
      <rPr>
        <sz val="8"/>
        <rFont val="Times New Roman"/>
        <family val="1"/>
        <charset val="162"/>
      </rPr>
      <t>MARCH</t>
    </r>
  </si>
  <si>
    <r>
      <t xml:space="preserve">NİSAN  </t>
    </r>
    <r>
      <rPr>
        <sz val="8"/>
        <rFont val="Times New Roman"/>
        <family val="1"/>
        <charset val="162"/>
      </rPr>
      <t xml:space="preserve"> APRIL</t>
    </r>
  </si>
  <si>
    <r>
      <t xml:space="preserve">MAYIS  </t>
    </r>
    <r>
      <rPr>
        <sz val="8"/>
        <rFont val="Times New Roman"/>
        <family val="1"/>
        <charset val="162"/>
      </rPr>
      <t xml:space="preserve"> MAY</t>
    </r>
  </si>
  <si>
    <r>
      <t>HAZİRAN</t>
    </r>
    <r>
      <rPr>
        <sz val="8"/>
        <rFont val="Times New Roman"/>
        <family val="1"/>
        <charset val="162"/>
      </rPr>
      <t xml:space="preserve"> JUNE</t>
    </r>
  </si>
  <si>
    <r>
      <t>TEMMUZ</t>
    </r>
    <r>
      <rPr>
        <sz val="8"/>
        <rFont val="Times New Roman"/>
        <family val="1"/>
        <charset val="162"/>
      </rPr>
      <t xml:space="preserve"> JULY</t>
    </r>
  </si>
  <si>
    <r>
      <t>AĞUSTOS</t>
    </r>
    <r>
      <rPr>
        <sz val="8"/>
        <rFont val="Times New Roman"/>
        <family val="1"/>
        <charset val="162"/>
      </rPr>
      <t xml:space="preserve"> AUGUST</t>
    </r>
  </si>
  <si>
    <r>
      <t>EYLÜL</t>
    </r>
    <r>
      <rPr>
        <sz val="8"/>
        <rFont val="Times New Roman"/>
        <family val="1"/>
        <charset val="162"/>
      </rPr>
      <t xml:space="preserve"> SEPTEMBER</t>
    </r>
  </si>
  <si>
    <r>
      <t>EKİM</t>
    </r>
    <r>
      <rPr>
        <sz val="8"/>
        <rFont val="Times New Roman"/>
        <family val="1"/>
        <charset val="162"/>
      </rPr>
      <t xml:space="preserve"> OCTOBER</t>
    </r>
  </si>
  <si>
    <r>
      <t>KASIM</t>
    </r>
    <r>
      <rPr>
        <sz val="8"/>
        <rFont val="Times New Roman"/>
        <family val="1"/>
        <charset val="162"/>
      </rPr>
      <t xml:space="preserve"> NOVEMBER</t>
    </r>
  </si>
  <si>
    <r>
      <t>ARALIK</t>
    </r>
    <r>
      <rPr>
        <sz val="8"/>
        <rFont val="Times New Roman"/>
        <family val="1"/>
        <charset val="162"/>
      </rPr>
      <t xml:space="preserve"> DECEMBER</t>
    </r>
  </si>
  <si>
    <t>GEOTHERMAL + WIND +SOLAR</t>
  </si>
  <si>
    <t>JEOTERMAL + RÜZGAR+GÜNEŞ</t>
  </si>
  <si>
    <t xml:space="preserve">Taşkömürü + İthal Kömür+Asfaltit </t>
  </si>
  <si>
    <t xml:space="preserve">EÜAŞ </t>
  </si>
  <si>
    <t xml:space="preserve">ÜRETİM ŞRK. + </t>
  </si>
  <si>
    <t>ÜRETİM ŞRK. +</t>
  </si>
  <si>
    <t xml:space="preserve">EÜAŞ  </t>
  </si>
  <si>
    <t>Doğal Gaz +Lng</t>
  </si>
  <si>
    <t>Naturl Gas +Lng</t>
  </si>
  <si>
    <t>*Değerler Brüttür.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</si>
</sst>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#,##0.000"/>
    <numFmt numFmtId="166" formatCode="#,##0.0000"/>
    <numFmt numFmtId="167" formatCode="#,##0.00000"/>
    <numFmt numFmtId="168" formatCode="#,##0.0000000"/>
    <numFmt numFmtId="169" formatCode="#,##0.000000"/>
    <numFmt numFmtId="170" formatCode="#,##0.00000000"/>
  </numFmts>
  <fonts count="16" x14ac:knownFonts="1">
    <font>
      <sz val="10"/>
      <name val="Arial"/>
      <charset val="162"/>
    </font>
    <font>
      <sz val="10"/>
      <name val="Arial"/>
      <family val="2"/>
      <charset val="162"/>
    </font>
    <font>
      <sz val="8"/>
      <name val="Arial"/>
      <family val="2"/>
      <charset val="162"/>
    </font>
    <font>
      <sz val="8"/>
      <name val="Arial"/>
      <family val="2"/>
      <charset val="162"/>
    </font>
    <font>
      <sz val="8"/>
      <name val="Times New Roman"/>
      <family val="1"/>
      <charset val="162"/>
    </font>
    <font>
      <b/>
      <sz val="8"/>
      <name val="Times New Roman"/>
      <family val="1"/>
      <charset val="162"/>
    </font>
    <font>
      <sz val="7"/>
      <name val="Times New Roman"/>
      <family val="1"/>
      <charset val="162"/>
    </font>
    <font>
      <sz val="10"/>
      <name val="Times New Roman"/>
      <family val="1"/>
      <charset val="162"/>
    </font>
    <font>
      <b/>
      <sz val="10"/>
      <name val="Times New Roman"/>
      <family val="1"/>
      <charset val="162"/>
    </font>
    <font>
      <b/>
      <sz val="9"/>
      <name val="Times New Roman"/>
      <family val="1"/>
      <charset val="162"/>
    </font>
    <font>
      <sz val="9"/>
      <name val="Times New Roman"/>
      <family val="1"/>
      <charset val="162"/>
    </font>
    <font>
      <b/>
      <sz val="11"/>
      <name val="Times New Roman"/>
      <family val="1"/>
      <charset val="162"/>
    </font>
    <font>
      <b/>
      <sz val="12"/>
      <name val="Times New Roman"/>
      <family val="1"/>
      <charset val="162"/>
    </font>
    <font>
      <b/>
      <sz val="14"/>
      <name val="Times New Roman"/>
      <family val="1"/>
      <charset val="162"/>
    </font>
    <font>
      <sz val="10"/>
      <name val="Arial Tur"/>
      <charset val="162"/>
    </font>
    <font>
      <sz val="10"/>
      <color rgb="FFFF0000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0" fontId="14" fillId="0" borderId="0"/>
  </cellStyleXfs>
  <cellXfs count="128">
    <xf numFmtId="0" fontId="0" fillId="0" borderId="0" xfId="0"/>
    <xf numFmtId="0" fontId="7" fillId="0" borderId="6" xfId="0" applyFont="1" applyBorder="1"/>
    <xf numFmtId="0" fontId="7" fillId="0" borderId="18" xfId="0" applyFont="1" applyBorder="1"/>
    <xf numFmtId="0" fontId="4" fillId="3" borderId="9" xfId="0" applyFont="1" applyFill="1" applyBorder="1" applyAlignment="1">
      <alignment horizontal="center"/>
    </xf>
    <xf numFmtId="0" fontId="7" fillId="3" borderId="19" xfId="0" applyFont="1" applyFill="1" applyBorder="1"/>
    <xf numFmtId="0" fontId="12" fillId="3" borderId="19" xfId="0" applyFont="1" applyFill="1" applyBorder="1" applyAlignment="1">
      <alignment horizontal="left"/>
    </xf>
    <xf numFmtId="0" fontId="7" fillId="3" borderId="20" xfId="0" applyFont="1" applyFill="1" applyBorder="1"/>
    <xf numFmtId="0" fontId="7" fillId="3" borderId="21" xfId="0" applyFont="1" applyFill="1" applyBorder="1"/>
    <xf numFmtId="0" fontId="7" fillId="3" borderId="22" xfId="0" applyFont="1" applyFill="1" applyBorder="1"/>
    <xf numFmtId="0" fontId="5" fillId="3" borderId="10" xfId="0" applyFont="1" applyFill="1" applyBorder="1" applyAlignment="1">
      <alignment horizontal="center"/>
    </xf>
    <xf numFmtId="0" fontId="8" fillId="3" borderId="23" xfId="0" applyFont="1" applyFill="1" applyBorder="1"/>
    <xf numFmtId="0" fontId="8" fillId="3" borderId="1" xfId="0" applyFont="1" applyFill="1" applyBorder="1"/>
    <xf numFmtId="0" fontId="8" fillId="3" borderId="24" xfId="0" applyFont="1" applyFill="1" applyBorder="1"/>
    <xf numFmtId="0" fontId="5" fillId="3" borderId="2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7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7" fillId="3" borderId="28" xfId="0" applyFont="1" applyFill="1" applyBorder="1"/>
    <xf numFmtId="0" fontId="4" fillId="3" borderId="10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7" fillId="3" borderId="24" xfId="0" applyFont="1" applyFill="1" applyBorder="1"/>
    <xf numFmtId="0" fontId="4" fillId="3" borderId="13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 vertical="distributed"/>
    </xf>
    <xf numFmtId="0" fontId="8" fillId="3" borderId="14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164" fontId="8" fillId="3" borderId="27" xfId="0" applyNumberFormat="1" applyFont="1" applyFill="1" applyBorder="1"/>
    <xf numFmtId="164" fontId="8" fillId="3" borderId="2" xfId="0" applyNumberFormat="1" applyFont="1" applyFill="1" applyBorder="1"/>
    <xf numFmtId="164" fontId="8" fillId="3" borderId="2" xfId="0" applyNumberFormat="1" applyFont="1" applyFill="1" applyBorder="1" applyAlignment="1"/>
    <xf numFmtId="164" fontId="8" fillId="3" borderId="28" xfId="0" applyNumberFormat="1" applyFont="1" applyFill="1" applyBorder="1"/>
    <xf numFmtId="164" fontId="8" fillId="3" borderId="29" xfId="0" applyNumberFormat="1" applyFont="1" applyFill="1" applyBorder="1" applyAlignment="1">
      <alignment horizontal="right"/>
    </xf>
    <xf numFmtId="0" fontId="4" fillId="2" borderId="8" xfId="0" applyFont="1" applyFill="1" applyBorder="1" applyAlignment="1">
      <alignment horizontal="center"/>
    </xf>
    <xf numFmtId="0" fontId="11" fillId="2" borderId="6" xfId="0" applyFont="1" applyFill="1" applyBorder="1"/>
    <xf numFmtId="0" fontId="7" fillId="2" borderId="6" xfId="0" applyFont="1" applyFill="1" applyBorder="1"/>
    <xf numFmtId="0" fontId="7" fillId="2" borderId="18" xfId="0" applyFont="1" applyFill="1" applyBorder="1"/>
    <xf numFmtId="0" fontId="4" fillId="2" borderId="4" xfId="0" applyFont="1" applyFill="1" applyBorder="1" applyAlignment="1">
      <alignment horizontal="center"/>
    </xf>
    <xf numFmtId="0" fontId="8" fillId="2" borderId="0" xfId="0" applyFont="1" applyFill="1" applyBorder="1"/>
    <xf numFmtId="0" fontId="7" fillId="2" borderId="0" xfId="0" applyFont="1" applyFill="1" applyBorder="1"/>
    <xf numFmtId="0" fontId="7" fillId="2" borderId="15" xfId="0" applyFont="1" applyFill="1" applyBorder="1"/>
    <xf numFmtId="0" fontId="4" fillId="2" borderId="7" xfId="0" applyFont="1" applyFill="1" applyBorder="1" applyAlignment="1">
      <alignment horizontal="center"/>
    </xf>
    <xf numFmtId="0" fontId="7" fillId="2" borderId="5" xfId="0" applyFont="1" applyFill="1" applyBorder="1"/>
    <xf numFmtId="0" fontId="7" fillId="2" borderId="32" xfId="0" applyFont="1" applyFill="1" applyBorder="1"/>
    <xf numFmtId="0" fontId="7" fillId="0" borderId="8" xfId="0" applyFont="1" applyBorder="1"/>
    <xf numFmtId="0" fontId="8" fillId="3" borderId="16" xfId="0" applyFont="1" applyFill="1" applyBorder="1"/>
    <xf numFmtId="0" fontId="10" fillId="3" borderId="12" xfId="0" applyFont="1" applyFill="1" applyBorder="1"/>
    <xf numFmtId="164" fontId="5" fillId="2" borderId="2" xfId="0" applyNumberFormat="1" applyFont="1" applyFill="1" applyBorder="1"/>
    <xf numFmtId="164" fontId="5" fillId="2" borderId="28" xfId="0" applyNumberFormat="1" applyFont="1" applyFill="1" applyBorder="1"/>
    <xf numFmtId="0" fontId="9" fillId="3" borderId="33" xfId="0" applyFont="1" applyFill="1" applyBorder="1"/>
    <xf numFmtId="0" fontId="7" fillId="2" borderId="8" xfId="0" applyFont="1" applyFill="1" applyBorder="1"/>
    <xf numFmtId="0" fontId="12" fillId="2" borderId="6" xfId="0" applyFont="1" applyFill="1" applyBorder="1"/>
    <xf numFmtId="0" fontId="7" fillId="2" borderId="4" xfId="0" applyFont="1" applyFill="1" applyBorder="1"/>
    <xf numFmtId="0" fontId="7" fillId="2" borderId="7" xfId="0" applyFont="1" applyFill="1" applyBorder="1"/>
    <xf numFmtId="0" fontId="13" fillId="2" borderId="5" xfId="0" applyFont="1" applyFill="1" applyBorder="1"/>
    <xf numFmtId="164" fontId="8" fillId="3" borderId="30" xfId="0" applyNumberFormat="1" applyFont="1" applyFill="1" applyBorder="1"/>
    <xf numFmtId="164" fontId="8" fillId="3" borderId="31" xfId="0" applyNumberFormat="1" applyFont="1" applyFill="1" applyBorder="1"/>
    <xf numFmtId="0" fontId="8" fillId="0" borderId="6" xfId="0" applyFont="1" applyBorder="1"/>
    <xf numFmtId="0" fontId="9" fillId="0" borderId="8" xfId="0" applyFont="1" applyBorder="1" applyAlignment="1">
      <alignment horizontal="center"/>
    </xf>
    <xf numFmtId="0" fontId="9" fillId="3" borderId="34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3" borderId="30" xfId="0" applyFont="1" applyFill="1" applyBorder="1" applyAlignment="1">
      <alignment horizontal="center"/>
    </xf>
    <xf numFmtId="0" fontId="6" fillId="3" borderId="31" xfId="0" applyFont="1" applyFill="1" applyBorder="1" applyAlignment="1">
      <alignment horizontal="center"/>
    </xf>
    <xf numFmtId="164" fontId="5" fillId="2" borderId="1" xfId="0" applyNumberFormat="1" applyFont="1" applyFill="1" applyBorder="1"/>
    <xf numFmtId="164" fontId="5" fillId="2" borderId="24" xfId="0" applyNumberFormat="1" applyFont="1" applyFill="1" applyBorder="1"/>
    <xf numFmtId="164" fontId="5" fillId="2" borderId="3" xfId="0" applyNumberFormat="1" applyFont="1" applyFill="1" applyBorder="1"/>
    <xf numFmtId="164" fontId="5" fillId="2" borderId="26" xfId="0" applyNumberFormat="1" applyFont="1" applyFill="1" applyBorder="1"/>
    <xf numFmtId="164" fontId="9" fillId="2" borderId="25" xfId="0" applyNumberFormat="1" applyFont="1" applyFill="1" applyBorder="1" applyAlignment="1">
      <alignment horizontal="right"/>
    </xf>
    <xf numFmtId="164" fontId="9" fillId="2" borderId="3" xfId="0" applyNumberFormat="1" applyFont="1" applyFill="1" applyBorder="1" applyAlignment="1">
      <alignment horizontal="right"/>
    </xf>
    <xf numFmtId="164" fontId="9" fillId="2" borderId="3" xfId="0" applyNumberFormat="1" applyFont="1" applyFill="1" applyBorder="1" applyAlignment="1"/>
    <xf numFmtId="164" fontId="9" fillId="2" borderId="26" xfId="0" applyNumberFormat="1" applyFont="1" applyFill="1" applyBorder="1" applyAlignment="1">
      <alignment horizontal="right"/>
    </xf>
    <xf numFmtId="0" fontId="9" fillId="2" borderId="36" xfId="0" applyFont="1" applyFill="1" applyBorder="1"/>
    <xf numFmtId="0" fontId="7" fillId="2" borderId="35" xfId="0" applyFont="1" applyFill="1" applyBorder="1"/>
    <xf numFmtId="164" fontId="8" fillId="2" borderId="2" xfId="0" applyNumberFormat="1" applyFont="1" applyFill="1" applyBorder="1"/>
    <xf numFmtId="164" fontId="8" fillId="2" borderId="28" xfId="0" applyNumberFormat="1" applyFont="1" applyFill="1" applyBorder="1"/>
    <xf numFmtId="0" fontId="8" fillId="3" borderId="37" xfId="0" applyFont="1" applyFill="1" applyBorder="1"/>
    <xf numFmtId="164" fontId="5" fillId="2" borderId="27" xfId="0" applyNumberFormat="1" applyFont="1" applyFill="1" applyBorder="1"/>
    <xf numFmtId="164" fontId="8" fillId="2" borderId="1" xfId="0" applyNumberFormat="1" applyFont="1" applyFill="1" applyBorder="1"/>
    <xf numFmtId="0" fontId="10" fillId="3" borderId="38" xfId="0" applyFont="1" applyFill="1" applyBorder="1"/>
    <xf numFmtId="164" fontId="5" fillId="2" borderId="25" xfId="0" applyNumberFormat="1" applyFont="1" applyFill="1" applyBorder="1"/>
    <xf numFmtId="164" fontId="8" fillId="3" borderId="1" xfId="0" applyNumberFormat="1" applyFont="1" applyFill="1" applyBorder="1"/>
    <xf numFmtId="164" fontId="5" fillId="2" borderId="39" xfId="0" applyNumberFormat="1" applyFont="1" applyFill="1" applyBorder="1"/>
    <xf numFmtId="164" fontId="5" fillId="2" borderId="40" xfId="0" applyNumberFormat="1" applyFont="1" applyFill="1" applyBorder="1"/>
    <xf numFmtId="164" fontId="5" fillId="2" borderId="41" xfId="0" applyNumberFormat="1" applyFont="1" applyFill="1" applyBorder="1"/>
    <xf numFmtId="164" fontId="5" fillId="2" borderId="42" xfId="0" applyNumberFormat="1" applyFont="1" applyFill="1" applyBorder="1"/>
    <xf numFmtId="0" fontId="8" fillId="3" borderId="17" xfId="0" applyFont="1" applyFill="1" applyBorder="1"/>
    <xf numFmtId="164" fontId="5" fillId="2" borderId="34" xfId="0" applyNumberFormat="1" applyFont="1" applyFill="1" applyBorder="1"/>
    <xf numFmtId="164" fontId="5" fillId="2" borderId="22" xfId="0" applyNumberFormat="1" applyFont="1" applyFill="1" applyBorder="1"/>
    <xf numFmtId="164" fontId="8" fillId="2" borderId="24" xfId="0" applyNumberFormat="1" applyFont="1" applyFill="1" applyBorder="1"/>
    <xf numFmtId="164" fontId="5" fillId="2" borderId="43" xfId="0" applyNumberFormat="1" applyFont="1" applyFill="1" applyBorder="1"/>
    <xf numFmtId="164" fontId="5" fillId="2" borderId="44" xfId="0" applyNumberFormat="1" applyFont="1" applyFill="1" applyBorder="1"/>
    <xf numFmtId="164" fontId="5" fillId="2" borderId="2" xfId="0" applyNumberFormat="1" applyFont="1" applyFill="1" applyBorder="1" applyAlignment="1"/>
    <xf numFmtId="164" fontId="5" fillId="2" borderId="3" xfId="0" applyNumberFormat="1" applyFont="1" applyFill="1" applyBorder="1" applyAlignment="1"/>
    <xf numFmtId="165" fontId="5" fillId="2" borderId="3" xfId="0" applyNumberFormat="1" applyFont="1" applyFill="1" applyBorder="1"/>
    <xf numFmtId="164" fontId="8" fillId="3" borderId="30" xfId="0" applyNumberFormat="1" applyFont="1" applyFill="1" applyBorder="1" applyAlignment="1">
      <alignment horizontal="right"/>
    </xf>
    <xf numFmtId="164" fontId="8" fillId="3" borderId="28" xfId="0" applyNumberFormat="1" applyFont="1" applyFill="1" applyBorder="1" applyAlignment="1">
      <alignment horizontal="right"/>
    </xf>
    <xf numFmtId="164" fontId="8" fillId="3" borderId="31" xfId="0" applyNumberFormat="1" applyFont="1" applyFill="1" applyBorder="1" applyAlignment="1">
      <alignment horizontal="right"/>
    </xf>
    <xf numFmtId="0" fontId="7" fillId="0" borderId="0" xfId="0" applyFont="1"/>
    <xf numFmtId="0" fontId="7" fillId="0" borderId="0" xfId="0" applyFont="1" applyBorder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9" fontId="7" fillId="0" borderId="0" xfId="0" applyNumberFormat="1" applyFont="1"/>
    <xf numFmtId="167" fontId="7" fillId="0" borderId="0" xfId="0" applyNumberFormat="1" applyFont="1"/>
    <xf numFmtId="166" fontId="7" fillId="0" borderId="0" xfId="0" applyNumberFormat="1" applyFont="1"/>
    <xf numFmtId="165" fontId="7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7" fillId="0" borderId="0" xfId="0" applyFont="1" applyAlignment="1">
      <alignment horizontal="center"/>
    </xf>
    <xf numFmtId="0" fontId="12" fillId="0" borderId="0" xfId="0" applyFont="1"/>
    <xf numFmtId="0" fontId="4" fillId="0" borderId="0" xfId="0" applyFont="1"/>
    <xf numFmtId="170" fontId="15" fillId="0" borderId="0" xfId="0" applyNumberFormat="1" applyFont="1"/>
    <xf numFmtId="168" fontId="7" fillId="0" borderId="0" xfId="0" applyNumberFormat="1" applyFont="1"/>
    <xf numFmtId="0" fontId="4" fillId="0" borderId="0" xfId="0" applyFont="1" applyAlignment="1">
      <alignment horizontal="center"/>
    </xf>
    <xf numFmtId="164" fontId="7" fillId="0" borderId="0" xfId="0" applyNumberFormat="1" applyFont="1"/>
    <xf numFmtId="3" fontId="7" fillId="0" borderId="0" xfId="0" applyNumberFormat="1" applyFont="1"/>
    <xf numFmtId="0" fontId="11" fillId="0" borderId="0" xfId="0" applyFont="1"/>
    <xf numFmtId="0" fontId="7" fillId="0" borderId="0" xfId="0" applyFont="1" applyFill="1"/>
    <xf numFmtId="169" fontId="7" fillId="0" borderId="0" xfId="0" applyNumberFormat="1" applyFont="1" applyFill="1"/>
    <xf numFmtId="167" fontId="8" fillId="0" borderId="0" xfId="0" applyNumberFormat="1" applyFont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43"/>
  <sheetViews>
    <sheetView tabSelected="1" workbookViewId="0">
      <selection activeCell="C32" sqref="C32:N32"/>
    </sheetView>
  </sheetViews>
  <sheetFormatPr defaultRowHeight="12.75" x14ac:dyDescent="0.2"/>
  <cols>
    <col min="1" max="1" width="9.140625" style="106"/>
    <col min="2" max="2" width="29.42578125" style="106" customWidth="1"/>
    <col min="3" max="3" width="13.28515625" style="106" customWidth="1"/>
    <col min="4" max="10" width="10.85546875" style="106" customWidth="1"/>
    <col min="11" max="11" width="11.85546875" style="106" customWidth="1"/>
    <col min="12" max="12" width="10.85546875" style="106" customWidth="1"/>
    <col min="13" max="13" width="11" style="106" bestFit="1" customWidth="1"/>
    <col min="14" max="14" width="9.5703125" style="106" bestFit="1" customWidth="1"/>
    <col min="15" max="15" width="11.42578125" style="106" customWidth="1"/>
    <col min="16" max="16384" width="9.140625" style="106"/>
  </cols>
  <sheetData>
    <row r="2" spans="2:15" ht="13.5" thickBot="1" x14ac:dyDescent="0.25">
      <c r="D2" s="107"/>
    </row>
    <row r="3" spans="2:15" ht="21" customHeight="1" x14ac:dyDescent="0.25">
      <c r="B3" s="58"/>
      <c r="C3" s="59" t="s">
        <v>16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2:15" x14ac:dyDescent="0.2">
      <c r="B4" s="60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8"/>
    </row>
    <row r="5" spans="2:15" x14ac:dyDescent="0.2">
      <c r="B5" s="60"/>
      <c r="C5" s="46" t="s">
        <v>47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8"/>
    </row>
    <row r="6" spans="2:15" x14ac:dyDescent="0.2">
      <c r="B6" s="60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8"/>
    </row>
    <row r="7" spans="2:15" ht="19.5" thickBot="1" x14ac:dyDescent="0.35">
      <c r="B7" s="61"/>
      <c r="C7" s="50"/>
      <c r="D7" s="50"/>
      <c r="E7" s="50"/>
      <c r="F7" s="50"/>
      <c r="G7" s="50"/>
      <c r="H7" s="62">
        <v>2021</v>
      </c>
      <c r="I7" s="50"/>
      <c r="J7" s="50"/>
      <c r="K7" s="50"/>
      <c r="L7" s="50"/>
      <c r="M7" s="50"/>
      <c r="N7" s="50"/>
      <c r="O7" s="51"/>
    </row>
    <row r="8" spans="2:15" ht="19.5" customHeight="1" thickBot="1" x14ac:dyDescent="0.25">
      <c r="B8" s="5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65" t="s">
        <v>17</v>
      </c>
      <c r="O8" s="2"/>
    </row>
    <row r="9" spans="2:15" s="108" customFormat="1" ht="16.5" customHeight="1" x14ac:dyDescent="0.2">
      <c r="B9" s="66"/>
      <c r="C9" s="67" t="s">
        <v>0</v>
      </c>
      <c r="D9" s="67" t="s">
        <v>1</v>
      </c>
      <c r="E9" s="67" t="s">
        <v>2</v>
      </c>
      <c r="F9" s="67" t="s">
        <v>3</v>
      </c>
      <c r="G9" s="67" t="s">
        <v>4</v>
      </c>
      <c r="H9" s="67" t="s">
        <v>5</v>
      </c>
      <c r="I9" s="67" t="s">
        <v>6</v>
      </c>
      <c r="J9" s="67" t="s">
        <v>7</v>
      </c>
      <c r="K9" s="67" t="s">
        <v>8</v>
      </c>
      <c r="L9" s="67" t="s">
        <v>9</v>
      </c>
      <c r="M9" s="67" t="s">
        <v>10</v>
      </c>
      <c r="N9" s="67" t="s">
        <v>11</v>
      </c>
      <c r="O9" s="68" t="s">
        <v>12</v>
      </c>
    </row>
    <row r="10" spans="2:15" s="109" customFormat="1" ht="23.25" customHeight="1" thickBot="1" x14ac:dyDescent="0.25">
      <c r="B10" s="69"/>
      <c r="C10" s="70" t="s">
        <v>18</v>
      </c>
      <c r="D10" s="70" t="s">
        <v>19</v>
      </c>
      <c r="E10" s="70" t="s">
        <v>20</v>
      </c>
      <c r="F10" s="70" t="s">
        <v>21</v>
      </c>
      <c r="G10" s="70" t="s">
        <v>22</v>
      </c>
      <c r="H10" s="70" t="s">
        <v>23</v>
      </c>
      <c r="I10" s="70" t="s">
        <v>24</v>
      </c>
      <c r="J10" s="70" t="s">
        <v>25</v>
      </c>
      <c r="K10" s="70" t="s">
        <v>26</v>
      </c>
      <c r="L10" s="70" t="s">
        <v>27</v>
      </c>
      <c r="M10" s="70" t="s">
        <v>28</v>
      </c>
      <c r="N10" s="70" t="s">
        <v>29</v>
      </c>
      <c r="O10" s="71" t="s">
        <v>30</v>
      </c>
    </row>
    <row r="11" spans="2:15" x14ac:dyDescent="0.2">
      <c r="B11" s="94" t="s">
        <v>73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6"/>
    </row>
    <row r="12" spans="2:15" x14ac:dyDescent="0.2">
      <c r="B12" s="54" t="s">
        <v>31</v>
      </c>
      <c r="C12" s="74">
        <v>5938.7489231499994</v>
      </c>
      <c r="D12" s="74">
        <v>5855.2139226999998</v>
      </c>
      <c r="E12" s="74">
        <v>5058.4862317500001</v>
      </c>
      <c r="F12" s="74">
        <v>3862.5310269700003</v>
      </c>
      <c r="G12" s="74">
        <v>3921.9032522799998</v>
      </c>
      <c r="H12" s="74">
        <v>4456.82569728</v>
      </c>
      <c r="I12" s="74">
        <v>5235.0895444300013</v>
      </c>
      <c r="J12" s="74">
        <v>5978.0938604699995</v>
      </c>
      <c r="K12" s="74">
        <v>4655.1209170199991</v>
      </c>
      <c r="L12" s="74">
        <v>3156.8464233856002</v>
      </c>
      <c r="M12" s="74">
        <v>5896.8522858176002</v>
      </c>
      <c r="N12" s="74">
        <v>6383.0350104711997</v>
      </c>
      <c r="O12" s="73">
        <f>SUM(C12:N12)</f>
        <v>60398.7470957244</v>
      </c>
    </row>
    <row r="13" spans="2:15" x14ac:dyDescent="0.2">
      <c r="B13" s="53" t="s">
        <v>32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90"/>
      <c r="O13" s="56"/>
    </row>
    <row r="14" spans="2:15" x14ac:dyDescent="0.2">
      <c r="B14" s="54" t="s">
        <v>33</v>
      </c>
      <c r="C14" s="74">
        <v>3419.3661469399999</v>
      </c>
      <c r="D14" s="74">
        <v>3067.1885700500002</v>
      </c>
      <c r="E14" s="74">
        <v>3408.0385006300003</v>
      </c>
      <c r="F14" s="74">
        <v>3412.0250703299998</v>
      </c>
      <c r="G14" s="74">
        <v>3401.35896675</v>
      </c>
      <c r="H14" s="74">
        <v>3552.6020198400001</v>
      </c>
      <c r="I14" s="74">
        <v>3578.0973828699998</v>
      </c>
      <c r="J14" s="74">
        <v>3722.05334141</v>
      </c>
      <c r="K14" s="74">
        <v>3779.54902137</v>
      </c>
      <c r="L14" s="74">
        <v>3683.8375919243999</v>
      </c>
      <c r="M14" s="74">
        <v>3913.1815788124004</v>
      </c>
      <c r="N14" s="92">
        <v>4046.0340530987996</v>
      </c>
      <c r="O14" s="73">
        <f>SUM(C14:N14)</f>
        <v>42983.332244025602</v>
      </c>
    </row>
    <row r="15" spans="2:15" x14ac:dyDescent="0.2">
      <c r="B15" s="53" t="s">
        <v>34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90"/>
      <c r="O15" s="56"/>
    </row>
    <row r="16" spans="2:15" x14ac:dyDescent="0.2">
      <c r="B16" s="54" t="s">
        <v>35</v>
      </c>
      <c r="C16" s="74">
        <v>32.384192761000001</v>
      </c>
      <c r="D16" s="74">
        <v>23.299862966999999</v>
      </c>
      <c r="E16" s="74">
        <v>21.155480064999999</v>
      </c>
      <c r="F16" s="74">
        <v>21.483002215999999</v>
      </c>
      <c r="G16" s="74">
        <v>19.450332975999999</v>
      </c>
      <c r="H16" s="74">
        <v>18.289146162000002</v>
      </c>
      <c r="I16" s="74">
        <v>18.421970027</v>
      </c>
      <c r="J16" s="74">
        <v>21.432041124999998</v>
      </c>
      <c r="K16" s="74">
        <v>19.498257537000001</v>
      </c>
      <c r="L16" s="74">
        <v>22.223405519999996</v>
      </c>
      <c r="M16" s="74">
        <v>34.670062825999992</v>
      </c>
      <c r="N16" s="92">
        <v>29.180425600000003</v>
      </c>
      <c r="O16" s="73">
        <f>SUM(C16:N16)</f>
        <v>281.48817978199997</v>
      </c>
    </row>
    <row r="17" spans="2:18" x14ac:dyDescent="0.2">
      <c r="B17" s="53" t="s">
        <v>78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90"/>
      <c r="O17" s="56"/>
    </row>
    <row r="18" spans="2:18" x14ac:dyDescent="0.2">
      <c r="B18" s="54" t="s">
        <v>79</v>
      </c>
      <c r="C18" s="74">
        <v>8558.4083732295057</v>
      </c>
      <c r="D18" s="74">
        <v>6842.3019719355152</v>
      </c>
      <c r="E18" s="74">
        <v>8392.2974823771547</v>
      </c>
      <c r="F18" s="74">
        <v>5872.7167761967794</v>
      </c>
      <c r="G18" s="74">
        <v>7158.3873587388107</v>
      </c>
      <c r="H18" s="74">
        <v>10104.705544694581</v>
      </c>
      <c r="I18" s="74">
        <v>11223.573564072758</v>
      </c>
      <c r="J18" s="74">
        <v>12779.98202880379</v>
      </c>
      <c r="K18" s="74">
        <v>11020.530647032971</v>
      </c>
      <c r="L18" s="74">
        <v>11008.5210804826</v>
      </c>
      <c r="M18" s="74">
        <v>8938.6068763298299</v>
      </c>
      <c r="N18" s="92">
        <v>9280.7232955533218</v>
      </c>
      <c r="O18" s="73">
        <f>SUM(C18:N18)</f>
        <v>111180.75499944761</v>
      </c>
    </row>
    <row r="19" spans="2:18" x14ac:dyDescent="0.2">
      <c r="B19" s="53" t="s">
        <v>36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90"/>
      <c r="O19" s="56"/>
    </row>
    <row r="20" spans="2:18" x14ac:dyDescent="0.2">
      <c r="B20" s="54" t="s">
        <v>37</v>
      </c>
      <c r="C20" s="74">
        <v>573.51737704100003</v>
      </c>
      <c r="D20" s="74">
        <v>551.69829352850002</v>
      </c>
      <c r="E20" s="74">
        <v>619.05386533599994</v>
      </c>
      <c r="F20" s="74">
        <v>607.81684310800006</v>
      </c>
      <c r="G20" s="102">
        <v>636.30500595800004</v>
      </c>
      <c r="H20" s="102">
        <v>635.79946444779989</v>
      </c>
      <c r="I20" s="102">
        <v>659.21518216949994</v>
      </c>
      <c r="J20" s="74">
        <v>684.10141232400008</v>
      </c>
      <c r="K20" s="74">
        <v>682.82618073399999</v>
      </c>
      <c r="L20" s="74">
        <v>711.43228633699994</v>
      </c>
      <c r="M20" s="74">
        <v>708.16870352500007</v>
      </c>
      <c r="N20" s="92">
        <v>709.20727698399992</v>
      </c>
      <c r="O20" s="75">
        <f>SUM(C20:N20)</f>
        <v>7779.1418914927999</v>
      </c>
    </row>
    <row r="21" spans="2:18" x14ac:dyDescent="0.2">
      <c r="B21" s="53" t="s">
        <v>38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73"/>
    </row>
    <row r="22" spans="2:18" x14ac:dyDescent="0.2">
      <c r="B22" s="54" t="s">
        <v>39</v>
      </c>
      <c r="C22" s="74">
        <f>SUM(C12:C20)</f>
        <v>18522.425013121505</v>
      </c>
      <c r="D22" s="74">
        <f t="shared" ref="D22:N22" si="0">SUM(D12:D20)</f>
        <v>16339.702621181013</v>
      </c>
      <c r="E22" s="74">
        <f t="shared" si="0"/>
        <v>17499.031560158153</v>
      </c>
      <c r="F22" s="74">
        <f t="shared" si="0"/>
        <v>13776.57271882078</v>
      </c>
      <c r="G22" s="74">
        <f t="shared" si="0"/>
        <v>15137.404916702812</v>
      </c>
      <c r="H22" s="74">
        <f t="shared" si="0"/>
        <v>18768.221872424379</v>
      </c>
      <c r="I22" s="74">
        <f t="shared" si="0"/>
        <v>20714.39764356926</v>
      </c>
      <c r="J22" s="74">
        <f t="shared" si="0"/>
        <v>23185.662684132785</v>
      </c>
      <c r="K22" s="74">
        <f t="shared" si="0"/>
        <v>20157.525023693968</v>
      </c>
      <c r="L22" s="74">
        <f t="shared" si="0"/>
        <v>18582.860787649599</v>
      </c>
      <c r="M22" s="74">
        <f t="shared" si="0"/>
        <v>19491.479507310833</v>
      </c>
      <c r="N22" s="74">
        <f t="shared" si="0"/>
        <v>20448.180061707324</v>
      </c>
      <c r="O22" s="75">
        <f>SUM(C22:N22)</f>
        <v>222623.46441047246</v>
      </c>
      <c r="R22" s="110"/>
    </row>
    <row r="23" spans="2:18" x14ac:dyDescent="0.2">
      <c r="B23" s="53" t="s">
        <v>13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  <row r="24" spans="2:18" x14ac:dyDescent="0.2">
      <c r="B24" s="54" t="s">
        <v>40</v>
      </c>
      <c r="C24" s="74">
        <v>4326.2489550789996</v>
      </c>
      <c r="D24" s="74">
        <v>4029.0960383980005</v>
      </c>
      <c r="E24" s="74">
        <v>6206.365389956999</v>
      </c>
      <c r="F24" s="74">
        <v>8074.5813805639991</v>
      </c>
      <c r="G24" s="74">
        <v>5818.6946374328509</v>
      </c>
      <c r="H24" s="74">
        <v>4579.1138502697231</v>
      </c>
      <c r="I24" s="74">
        <v>5065.2112162120429</v>
      </c>
      <c r="J24" s="74">
        <v>4841.8748976665092</v>
      </c>
      <c r="K24" s="74">
        <v>2881.386215110555</v>
      </c>
      <c r="L24" s="74">
        <v>3289.3138396165323</v>
      </c>
      <c r="M24" s="74">
        <v>3125.1301023901701</v>
      </c>
      <c r="N24" s="74">
        <v>3689.7928529579794</v>
      </c>
      <c r="O24" s="75">
        <f>SUM(C24:N24)</f>
        <v>55926.80937565436</v>
      </c>
      <c r="R24" s="110"/>
    </row>
    <row r="25" spans="2:18" x14ac:dyDescent="0.2">
      <c r="B25" s="53" t="s">
        <v>72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6"/>
    </row>
    <row r="26" spans="2:18" x14ac:dyDescent="0.2">
      <c r="B26" s="54" t="s">
        <v>71</v>
      </c>
      <c r="C26" s="74">
        <v>4442.0720247052086</v>
      </c>
      <c r="D26" s="74">
        <v>4277.1144865819706</v>
      </c>
      <c r="E26" s="74">
        <v>4508.50984005602</v>
      </c>
      <c r="F26" s="74">
        <v>4544.7391730151503</v>
      </c>
      <c r="G26" s="74">
        <v>4543.3488854152947</v>
      </c>
      <c r="H26" s="74">
        <v>3881.5610950969499</v>
      </c>
      <c r="I26" s="74">
        <v>5486.4559125447495</v>
      </c>
      <c r="J26" s="74">
        <v>4996.4209898148583</v>
      </c>
      <c r="K26" s="74">
        <v>5109.5495585601002</v>
      </c>
      <c r="L26" s="74">
        <v>4841.0690974302006</v>
      </c>
      <c r="M26" s="74">
        <v>4424.2849782564699</v>
      </c>
      <c r="N26" s="74">
        <v>5117.7121003662305</v>
      </c>
      <c r="O26" s="75">
        <f>SUM(C26:N26)</f>
        <v>56172.838141843211</v>
      </c>
    </row>
    <row r="27" spans="2:18" x14ac:dyDescent="0.2">
      <c r="B27" s="53" t="s">
        <v>41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3"/>
    </row>
    <row r="28" spans="2:18" x14ac:dyDescent="0.2">
      <c r="B28" s="54" t="s">
        <v>42</v>
      </c>
      <c r="C28" s="86">
        <f>C22+C24+C26</f>
        <v>27290.745992905715</v>
      </c>
      <c r="D28" s="86">
        <f t="shared" ref="D28:N28" si="1">D22+D24+D26</f>
        <v>24645.913146160983</v>
      </c>
      <c r="E28" s="86">
        <f t="shared" si="1"/>
        <v>28213.906790171171</v>
      </c>
      <c r="F28" s="86">
        <f t="shared" si="1"/>
        <v>26395.893272399931</v>
      </c>
      <c r="G28" s="86">
        <f t="shared" si="1"/>
        <v>25499.448439550957</v>
      </c>
      <c r="H28" s="86">
        <f t="shared" si="1"/>
        <v>27228.89681779105</v>
      </c>
      <c r="I28" s="86">
        <f t="shared" si="1"/>
        <v>31266.064772326052</v>
      </c>
      <c r="J28" s="86">
        <f t="shared" si="1"/>
        <v>33023.958571614152</v>
      </c>
      <c r="K28" s="86">
        <f t="shared" si="1"/>
        <v>28148.460797364627</v>
      </c>
      <c r="L28" s="86">
        <f t="shared" si="1"/>
        <v>26713.243724696335</v>
      </c>
      <c r="M28" s="86">
        <f t="shared" si="1"/>
        <v>27040.894587957471</v>
      </c>
      <c r="N28" s="86">
        <f t="shared" si="1"/>
        <v>29255.685015031537</v>
      </c>
      <c r="O28" s="97">
        <f>SUM(C28:N28)</f>
        <v>334723.11192796996</v>
      </c>
      <c r="R28" s="111"/>
    </row>
    <row r="29" spans="2:18" x14ac:dyDescent="0.2">
      <c r="B29" s="84" t="s">
        <v>14</v>
      </c>
      <c r="C29" s="55"/>
      <c r="D29" s="8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6"/>
    </row>
    <row r="30" spans="2:18" x14ac:dyDescent="0.2">
      <c r="B30" s="87" t="s">
        <v>43</v>
      </c>
      <c r="C30" s="72">
        <v>66.342505080199999</v>
      </c>
      <c r="D30" s="88">
        <v>84.108664934300009</v>
      </c>
      <c r="E30" s="72">
        <v>91.713547000000005</v>
      </c>
      <c r="F30" s="74">
        <v>89.192800562000002</v>
      </c>
      <c r="G30" s="74">
        <v>213.238035</v>
      </c>
      <c r="H30" s="72">
        <v>222.56989998904999</v>
      </c>
      <c r="I30" s="74">
        <v>115.380561</v>
      </c>
      <c r="J30" s="74">
        <v>198.005709</v>
      </c>
      <c r="K30" s="74">
        <v>226.02601199999998</v>
      </c>
      <c r="L30" s="74">
        <v>363.37998000000005</v>
      </c>
      <c r="M30" s="74">
        <v>297.19732500000003</v>
      </c>
      <c r="N30" s="72">
        <v>367.29805100000004</v>
      </c>
      <c r="O30" s="75">
        <f>SUM(C30:N30)</f>
        <v>2334.4530905655506</v>
      </c>
      <c r="Q30" s="112"/>
    </row>
    <row r="31" spans="2:18" x14ac:dyDescent="0.2">
      <c r="B31" s="84" t="s">
        <v>15</v>
      </c>
      <c r="C31" s="100"/>
      <c r="D31" s="98"/>
      <c r="E31" s="55"/>
      <c r="F31" s="85"/>
      <c r="G31" s="90"/>
      <c r="H31" s="55"/>
      <c r="I31" s="85"/>
      <c r="J31" s="55"/>
      <c r="K31" s="55"/>
      <c r="L31" s="55"/>
      <c r="M31" s="90"/>
      <c r="N31" s="55"/>
      <c r="O31" s="91"/>
      <c r="R31" s="111"/>
    </row>
    <row r="32" spans="2:18" x14ac:dyDescent="0.2">
      <c r="B32" s="87" t="s">
        <v>44</v>
      </c>
      <c r="C32" s="101">
        <v>163.3968068037</v>
      </c>
      <c r="D32" s="99">
        <v>223.43524762974999</v>
      </c>
      <c r="E32" s="74">
        <v>368.32656338999999</v>
      </c>
      <c r="F32" s="88">
        <v>302.12284669999997</v>
      </c>
      <c r="G32" s="92">
        <v>333.00621011750002</v>
      </c>
      <c r="H32" s="74">
        <v>323.60101559399999</v>
      </c>
      <c r="I32" s="88">
        <v>458.44718714850001</v>
      </c>
      <c r="J32" s="74">
        <v>438.14378396550001</v>
      </c>
      <c r="K32" s="74">
        <v>472.75580521999996</v>
      </c>
      <c r="L32" s="74">
        <v>416.09997499999997</v>
      </c>
      <c r="M32" s="92">
        <v>355.53874646999998</v>
      </c>
      <c r="N32" s="74">
        <v>331.50972406</v>
      </c>
      <c r="O32" s="93">
        <f>SUM(C32:N32)</f>
        <v>4186.3839120989496</v>
      </c>
      <c r="Q32" s="113"/>
    </row>
    <row r="33" spans="2:30" s="114" customFormat="1" x14ac:dyDescent="0.2">
      <c r="B33" s="53" t="s">
        <v>45</v>
      </c>
      <c r="C33" s="89"/>
      <c r="D33" s="37"/>
      <c r="E33" s="89"/>
      <c r="F33" s="37"/>
      <c r="G33" s="37"/>
      <c r="H33" s="89"/>
      <c r="I33" s="37"/>
      <c r="J33" s="37"/>
      <c r="K33" s="37"/>
      <c r="L33" s="37"/>
      <c r="M33" s="37"/>
      <c r="N33" s="89"/>
      <c r="O33" s="39"/>
    </row>
    <row r="34" spans="2:30" s="114" customFormat="1" ht="13.5" thickBot="1" x14ac:dyDescent="0.25">
      <c r="B34" s="57" t="s">
        <v>46</v>
      </c>
      <c r="C34" s="63">
        <f>C28+C30-C32</f>
        <v>27193.691691182215</v>
      </c>
      <c r="D34" s="63">
        <f t="shared" ref="D34:N34" si="2">D28+D30-D32</f>
        <v>24506.586563465535</v>
      </c>
      <c r="E34" s="63">
        <f t="shared" si="2"/>
        <v>27937.29377378117</v>
      </c>
      <c r="F34" s="63">
        <f t="shared" si="2"/>
        <v>26182.963226261931</v>
      </c>
      <c r="G34" s="63">
        <f t="shared" si="2"/>
        <v>25379.680264433457</v>
      </c>
      <c r="H34" s="63">
        <f t="shared" si="2"/>
        <v>27127.8657021861</v>
      </c>
      <c r="I34" s="63">
        <f t="shared" si="2"/>
        <v>30922.998146177553</v>
      </c>
      <c r="J34" s="63">
        <f t="shared" si="2"/>
        <v>32783.820496648652</v>
      </c>
      <c r="K34" s="63">
        <f t="shared" si="2"/>
        <v>27901.731004144625</v>
      </c>
      <c r="L34" s="63">
        <f t="shared" si="2"/>
        <v>26660.523729696335</v>
      </c>
      <c r="M34" s="63">
        <f t="shared" si="2"/>
        <v>26982.553166487472</v>
      </c>
      <c r="N34" s="63">
        <f t="shared" si="2"/>
        <v>29291.473341971538</v>
      </c>
      <c r="O34" s="64">
        <f>SUM(C34:N34)</f>
        <v>332871.18110643659</v>
      </c>
      <c r="Q34" s="115"/>
    </row>
    <row r="35" spans="2:30" x14ac:dyDescent="0.2"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</row>
    <row r="36" spans="2:30" ht="15.75" x14ac:dyDescent="0.25">
      <c r="B36" s="117"/>
      <c r="I36" s="118"/>
      <c r="J36" s="118"/>
      <c r="K36" s="118"/>
      <c r="L36" s="118"/>
      <c r="M36" s="114" t="s">
        <v>80</v>
      </c>
      <c r="N36" s="118"/>
      <c r="P36" s="110"/>
    </row>
    <row r="37" spans="2:30" ht="15.75" x14ac:dyDescent="0.25">
      <c r="B37" s="117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</row>
    <row r="38" spans="2:30" x14ac:dyDescent="0.2"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</row>
    <row r="39" spans="2:30" x14ac:dyDescent="0.2"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</row>
    <row r="40" spans="2:30" x14ac:dyDescent="0.2"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2:30" x14ac:dyDescent="0.2"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</row>
    <row r="42" spans="2:30" x14ac:dyDescent="0.2"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</row>
    <row r="43" spans="2:30" x14ac:dyDescent="0.2">
      <c r="C43" s="120"/>
      <c r="D43" s="120"/>
    </row>
  </sheetData>
  <phoneticPr fontId="2" type="noConversion"/>
  <pageMargins left="0" right="0" top="0.59055118110236227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7"/>
  <sheetViews>
    <sheetView topLeftCell="A4" workbookViewId="0">
      <selection activeCell="D31" sqref="D31"/>
    </sheetView>
  </sheetViews>
  <sheetFormatPr defaultRowHeight="12.75" x14ac:dyDescent="0.2"/>
  <cols>
    <col min="1" max="1" width="9.140625" style="106"/>
    <col min="2" max="2" width="10" style="106" bestFit="1" customWidth="1"/>
    <col min="3" max="3" width="24.85546875" style="106" customWidth="1"/>
    <col min="4" max="4" width="21.28515625" style="106" customWidth="1"/>
    <col min="5" max="5" width="9.140625" style="106"/>
    <col min="6" max="7" width="24.85546875" style="106" customWidth="1"/>
    <col min="8" max="8" width="10.7109375" style="106" customWidth="1"/>
    <col min="9" max="9" width="10.42578125" style="106" customWidth="1"/>
    <col min="10" max="10" width="9.140625" style="106"/>
    <col min="11" max="11" width="15.42578125" style="106" bestFit="1" customWidth="1"/>
    <col min="12" max="12" width="9.140625" style="106"/>
    <col min="13" max="13" width="13" style="106" customWidth="1"/>
    <col min="14" max="14" width="10.85546875" style="106" customWidth="1"/>
    <col min="15" max="15" width="17.5703125" style="106" customWidth="1"/>
    <col min="16" max="16" width="18.7109375" style="106" customWidth="1"/>
    <col min="17" max="16384" width="9.140625" style="106"/>
  </cols>
  <sheetData>
    <row r="4" spans="2:18" x14ac:dyDescent="0.2">
      <c r="B4" s="121"/>
    </row>
    <row r="5" spans="2:18" ht="13.5" thickBot="1" x14ac:dyDescent="0.25">
      <c r="B5" s="121"/>
      <c r="D5" s="107"/>
    </row>
    <row r="6" spans="2:18" ht="20.25" customHeight="1" x14ac:dyDescent="0.2">
      <c r="B6" s="41"/>
      <c r="C6" s="42" t="s">
        <v>58</v>
      </c>
      <c r="D6" s="43"/>
      <c r="E6" s="43"/>
      <c r="F6" s="43"/>
      <c r="G6" s="43"/>
      <c r="H6" s="43"/>
      <c r="I6" s="44"/>
    </row>
    <row r="7" spans="2:18" ht="13.5" thickBot="1" x14ac:dyDescent="0.25">
      <c r="B7" s="45"/>
      <c r="C7" s="46" t="s">
        <v>55</v>
      </c>
      <c r="D7" s="46"/>
      <c r="E7" s="46"/>
      <c r="F7" s="46"/>
      <c r="G7" s="46"/>
      <c r="H7" s="47"/>
      <c r="I7" s="48"/>
    </row>
    <row r="8" spans="2:18" ht="13.5" thickBot="1" x14ac:dyDescent="0.25">
      <c r="B8" s="49"/>
      <c r="C8" s="50"/>
      <c r="D8" s="50"/>
      <c r="E8" s="50"/>
      <c r="F8" s="50"/>
      <c r="G8" s="50"/>
      <c r="H8" s="80" t="s">
        <v>56</v>
      </c>
      <c r="I8" s="81"/>
    </row>
    <row r="9" spans="2:18" ht="15.75" x14ac:dyDescent="0.25">
      <c r="B9" s="3"/>
      <c r="C9" s="4"/>
      <c r="D9" s="5">
        <v>2020</v>
      </c>
      <c r="E9" s="6"/>
      <c r="F9" s="7"/>
      <c r="G9" s="5">
        <v>2021</v>
      </c>
      <c r="H9" s="6"/>
      <c r="I9" s="8"/>
    </row>
    <row r="10" spans="2:18" x14ac:dyDescent="0.2">
      <c r="B10" s="9"/>
      <c r="C10" s="10"/>
      <c r="D10" s="11"/>
      <c r="E10" s="11"/>
      <c r="F10" s="11"/>
      <c r="G10" s="11"/>
      <c r="H10" s="11"/>
      <c r="I10" s="12"/>
    </row>
    <row r="11" spans="2:18" x14ac:dyDescent="0.2">
      <c r="B11" s="9"/>
      <c r="C11" s="13" t="s">
        <v>74</v>
      </c>
      <c r="D11" s="14" t="s">
        <v>76</v>
      </c>
      <c r="E11" s="14"/>
      <c r="F11" s="14" t="s">
        <v>57</v>
      </c>
      <c r="G11" s="14" t="s">
        <v>75</v>
      </c>
      <c r="H11" s="14"/>
      <c r="I11" s="12"/>
    </row>
    <row r="12" spans="2:18" x14ac:dyDescent="0.2">
      <c r="B12" s="15" t="s">
        <v>51</v>
      </c>
      <c r="C12" s="16"/>
      <c r="D12" s="17" t="s">
        <v>50</v>
      </c>
      <c r="E12" s="17" t="s">
        <v>12</v>
      </c>
      <c r="F12" s="17"/>
      <c r="G12" s="17" t="s">
        <v>50</v>
      </c>
      <c r="H12" s="17" t="s">
        <v>12</v>
      </c>
      <c r="I12" s="18" t="s">
        <v>53</v>
      </c>
    </row>
    <row r="13" spans="2:18" x14ac:dyDescent="0.2">
      <c r="B13" s="19"/>
      <c r="C13" s="20"/>
      <c r="D13" s="21"/>
      <c r="E13" s="21"/>
      <c r="F13" s="22"/>
      <c r="G13" s="21"/>
      <c r="H13" s="21"/>
      <c r="I13" s="23"/>
    </row>
    <row r="14" spans="2:18" x14ac:dyDescent="0.2">
      <c r="B14" s="24"/>
      <c r="C14" s="25" t="s">
        <v>77</v>
      </c>
      <c r="D14" s="26" t="s">
        <v>48</v>
      </c>
      <c r="E14" s="27"/>
      <c r="F14" s="26" t="s">
        <v>74</v>
      </c>
      <c r="G14" s="26" t="s">
        <v>48</v>
      </c>
      <c r="H14" s="27"/>
      <c r="I14" s="28"/>
    </row>
    <row r="15" spans="2:18" x14ac:dyDescent="0.2">
      <c r="B15" s="29" t="s">
        <v>52</v>
      </c>
      <c r="C15" s="30"/>
      <c r="D15" s="31" t="s">
        <v>49</v>
      </c>
      <c r="E15" s="31" t="s">
        <v>30</v>
      </c>
      <c r="F15" s="31"/>
      <c r="G15" s="31" t="s">
        <v>49</v>
      </c>
      <c r="H15" s="31" t="s">
        <v>30</v>
      </c>
      <c r="I15" s="32" t="s">
        <v>54</v>
      </c>
    </row>
    <row r="16" spans="2:18" ht="26.25" customHeight="1" x14ac:dyDescent="0.2">
      <c r="B16" s="33" t="s">
        <v>59</v>
      </c>
      <c r="C16" s="76">
        <v>5512.8290739999993</v>
      </c>
      <c r="D16" s="77">
        <v>21619.044486042541</v>
      </c>
      <c r="E16" s="77">
        <f>SUM(C16:D16)</f>
        <v>27131.873560042543</v>
      </c>
      <c r="F16" s="78">
        <v>4512.4364017870457</v>
      </c>
      <c r="G16" s="78">
        <f>H16-F16</f>
        <v>22778.309591118668</v>
      </c>
      <c r="H16" s="77">
        <v>27290.745992905715</v>
      </c>
      <c r="I16" s="79">
        <f t="shared" ref="I16:I27" si="0">H16/E16*100-100</f>
        <v>0.58555643977769023</v>
      </c>
      <c r="K16" s="110"/>
      <c r="L16" s="122"/>
      <c r="R16" s="122"/>
    </row>
    <row r="17" spans="2:18" ht="26.25" customHeight="1" x14ac:dyDescent="0.2">
      <c r="B17" s="33" t="s">
        <v>60</v>
      </c>
      <c r="C17" s="76">
        <v>4192.8576189999994</v>
      </c>
      <c r="D17" s="77">
        <v>20817.332129318329</v>
      </c>
      <c r="E17" s="77">
        <f t="shared" ref="E17:E27" si="1">SUM(C17:D17)</f>
        <v>25010.189748318327</v>
      </c>
      <c r="F17" s="78">
        <v>3196.5951446768045</v>
      </c>
      <c r="G17" s="78">
        <f t="shared" ref="G17:G27" si="2">H17-F17</f>
        <v>21449.318001484182</v>
      </c>
      <c r="H17" s="77">
        <v>24645.913146160987</v>
      </c>
      <c r="I17" s="79">
        <f t="shared" si="0"/>
        <v>-1.4565127486960989</v>
      </c>
      <c r="K17" s="110"/>
      <c r="L17" s="122"/>
      <c r="R17" s="122"/>
    </row>
    <row r="18" spans="2:18" ht="24.75" customHeight="1" x14ac:dyDescent="0.2">
      <c r="B18" s="33" t="s">
        <v>61</v>
      </c>
      <c r="C18" s="76">
        <v>4430.0933770000001</v>
      </c>
      <c r="D18" s="77">
        <v>20324.004813700547</v>
      </c>
      <c r="E18" s="77">
        <f t="shared" si="1"/>
        <v>24754.098190700548</v>
      </c>
      <c r="F18" s="78">
        <v>4677.0869510570619</v>
      </c>
      <c r="G18" s="78">
        <f t="shared" si="2"/>
        <v>23536.819839114109</v>
      </c>
      <c r="H18" s="77">
        <v>28213.906790171171</v>
      </c>
      <c r="I18" s="79">
        <f t="shared" si="0"/>
        <v>13.976710332232514</v>
      </c>
      <c r="K18" s="110"/>
      <c r="L18" s="122"/>
      <c r="R18" s="122"/>
    </row>
    <row r="19" spans="2:18" ht="24.75" customHeight="1" x14ac:dyDescent="0.2">
      <c r="B19" s="33" t="s">
        <v>62</v>
      </c>
      <c r="C19" s="76">
        <v>3526.3291840000002</v>
      </c>
      <c r="D19" s="77">
        <v>16836.93132427644</v>
      </c>
      <c r="E19" s="77">
        <f t="shared" si="1"/>
        <v>20363.260508276442</v>
      </c>
      <c r="F19" s="78">
        <v>4654.2872520000001</v>
      </c>
      <c r="G19" s="78">
        <f t="shared" si="2"/>
        <v>21741.60602039993</v>
      </c>
      <c r="H19" s="77">
        <v>26395.893272399928</v>
      </c>
      <c r="I19" s="79">
        <f t="shared" si="0"/>
        <v>29.62508269081755</v>
      </c>
      <c r="K19" s="110"/>
      <c r="L19" s="122"/>
      <c r="R19" s="122"/>
    </row>
    <row r="20" spans="2:18" ht="24.75" customHeight="1" x14ac:dyDescent="0.2">
      <c r="B20" s="33" t="s">
        <v>63</v>
      </c>
      <c r="C20" s="76">
        <v>2713.2565707999997</v>
      </c>
      <c r="D20" s="77">
        <v>18224.590880568005</v>
      </c>
      <c r="E20" s="77">
        <f t="shared" si="1"/>
        <v>20937.847451368005</v>
      </c>
      <c r="F20" s="78">
        <v>4347.6411050000015</v>
      </c>
      <c r="G20" s="78">
        <f t="shared" si="2"/>
        <v>21151.807334550958</v>
      </c>
      <c r="H20" s="77">
        <v>25499.448439550961</v>
      </c>
      <c r="I20" s="79">
        <f t="shared" si="0"/>
        <v>21.786389449909365</v>
      </c>
      <c r="K20" s="110"/>
      <c r="L20" s="122"/>
      <c r="R20" s="122"/>
    </row>
    <row r="21" spans="2:18" ht="24.75" customHeight="1" x14ac:dyDescent="0.2">
      <c r="B21" s="33" t="s">
        <v>64</v>
      </c>
      <c r="C21" s="76">
        <v>2962.973488207324</v>
      </c>
      <c r="D21" s="77">
        <v>20574.45178773248</v>
      </c>
      <c r="E21" s="77">
        <f t="shared" si="1"/>
        <v>23537.425275939804</v>
      </c>
      <c r="F21" s="78">
        <v>4561.6582729999991</v>
      </c>
      <c r="G21" s="78">
        <f t="shared" si="2"/>
        <v>22667.238544791049</v>
      </c>
      <c r="H21" s="77">
        <v>27228.89681779105</v>
      </c>
      <c r="I21" s="79">
        <f t="shared" si="0"/>
        <v>15.683412686708365</v>
      </c>
      <c r="K21" s="110"/>
      <c r="L21" s="122"/>
      <c r="R21" s="122"/>
    </row>
    <row r="22" spans="2:18" ht="26.25" customHeight="1" x14ac:dyDescent="0.2">
      <c r="B22" s="33" t="s">
        <v>65</v>
      </c>
      <c r="C22" s="76">
        <v>4993.4155609999998</v>
      </c>
      <c r="D22" s="77">
        <v>23657.431163733381</v>
      </c>
      <c r="E22" s="77">
        <f t="shared" si="1"/>
        <v>28650.846724733383</v>
      </c>
      <c r="F22" s="78">
        <v>5315.7237869999999</v>
      </c>
      <c r="G22" s="78">
        <f t="shared" si="2"/>
        <v>25950.340985326049</v>
      </c>
      <c r="H22" s="77">
        <v>31266.064772326048</v>
      </c>
      <c r="I22" s="79">
        <f t="shared" si="0"/>
        <v>9.1278909580533565</v>
      </c>
      <c r="K22" s="123"/>
      <c r="L22" s="122"/>
      <c r="R22" s="122"/>
    </row>
    <row r="23" spans="2:18" ht="24.75" customHeight="1" x14ac:dyDescent="0.2">
      <c r="B23" s="33" t="s">
        <v>66</v>
      </c>
      <c r="C23" s="76">
        <v>5983.4793959999997</v>
      </c>
      <c r="D23" s="77">
        <v>23360.062129335471</v>
      </c>
      <c r="E23" s="77">
        <f t="shared" si="1"/>
        <v>29343.541525335469</v>
      </c>
      <c r="F23" s="78">
        <v>5851.8470499999976</v>
      </c>
      <c r="G23" s="78">
        <f t="shared" si="2"/>
        <v>27172.111521614162</v>
      </c>
      <c r="H23" s="77">
        <v>33023.958571614159</v>
      </c>
      <c r="I23" s="79">
        <f t="shared" si="0"/>
        <v>12.542511418061068</v>
      </c>
      <c r="K23" s="123"/>
      <c r="L23" s="122"/>
      <c r="R23" s="122"/>
    </row>
    <row r="24" spans="2:18" ht="25.5" customHeight="1" x14ac:dyDescent="0.2">
      <c r="B24" s="33" t="s">
        <v>67</v>
      </c>
      <c r="C24" s="76">
        <v>5917.8364270000002</v>
      </c>
      <c r="D24" s="77">
        <v>21825.152906750001</v>
      </c>
      <c r="E24" s="77">
        <f t="shared" si="1"/>
        <v>27742.989333750003</v>
      </c>
      <c r="F24" s="78">
        <v>4341.2276620000011</v>
      </c>
      <c r="G24" s="78">
        <f t="shared" si="2"/>
        <v>23807.233135364622</v>
      </c>
      <c r="H24" s="77">
        <v>28148.460797364623</v>
      </c>
      <c r="I24" s="79">
        <f t="shared" si="0"/>
        <v>1.4615276628512106</v>
      </c>
      <c r="K24" s="123"/>
      <c r="L24" s="122"/>
      <c r="R24" s="122"/>
    </row>
    <row r="25" spans="2:18" ht="24.75" customHeight="1" x14ac:dyDescent="0.2">
      <c r="B25" s="33" t="s">
        <v>68</v>
      </c>
      <c r="C25" s="76">
        <v>5685.3668250000001</v>
      </c>
      <c r="D25" s="77">
        <v>19989.670198007054</v>
      </c>
      <c r="E25" s="77">
        <f t="shared" si="1"/>
        <v>25675.037023007055</v>
      </c>
      <c r="F25" s="78">
        <v>4234.5062660000003</v>
      </c>
      <c r="G25" s="78">
        <f t="shared" si="2"/>
        <v>22478.737458696334</v>
      </c>
      <c r="H25" s="77">
        <v>26713.243724696335</v>
      </c>
      <c r="I25" s="79">
        <f t="shared" si="0"/>
        <v>4.0436424717088357</v>
      </c>
      <c r="K25" s="123"/>
      <c r="L25" s="122"/>
      <c r="R25" s="122"/>
    </row>
    <row r="26" spans="2:18" ht="25.5" customHeight="1" x14ac:dyDescent="0.2">
      <c r="B26" s="33" t="s">
        <v>69</v>
      </c>
      <c r="C26" s="76">
        <v>4490.2842300000002</v>
      </c>
      <c r="D26" s="77">
        <v>21441.380316863248</v>
      </c>
      <c r="E26" s="77">
        <f t="shared" si="1"/>
        <v>25931.664546863249</v>
      </c>
      <c r="F26" s="78">
        <v>3794.5221059999994</v>
      </c>
      <c r="G26" s="78">
        <f t="shared" si="2"/>
        <v>23246.372481957467</v>
      </c>
      <c r="H26" s="77">
        <v>27040.894587957468</v>
      </c>
      <c r="I26" s="79">
        <f t="shared" si="0"/>
        <v>4.2775119163277679</v>
      </c>
      <c r="K26" s="123"/>
      <c r="L26" s="122"/>
      <c r="R26" s="122"/>
    </row>
    <row r="27" spans="2:18" ht="25.5" customHeight="1" x14ac:dyDescent="0.2">
      <c r="B27" s="33" t="s">
        <v>70</v>
      </c>
      <c r="C27" s="76">
        <v>5176.424559</v>
      </c>
      <c r="D27" s="77">
        <v>22447.8939970828</v>
      </c>
      <c r="E27" s="77">
        <f t="shared" si="1"/>
        <v>27624.318556082799</v>
      </c>
      <c r="F27" s="78">
        <v>4035.6974294887718</v>
      </c>
      <c r="G27" s="78">
        <f t="shared" si="2"/>
        <v>25219.987585542756</v>
      </c>
      <c r="H27" s="77">
        <v>29255.685015031529</v>
      </c>
      <c r="I27" s="79">
        <f t="shared" si="0"/>
        <v>5.905544622346909</v>
      </c>
      <c r="K27" s="123"/>
      <c r="L27" s="122"/>
      <c r="R27" s="122"/>
    </row>
    <row r="28" spans="2:18" x14ac:dyDescent="0.2">
      <c r="B28" s="34" t="s">
        <v>12</v>
      </c>
      <c r="C28" s="36"/>
      <c r="D28" s="37"/>
      <c r="E28" s="37"/>
      <c r="F28" s="38"/>
      <c r="G28" s="38"/>
      <c r="H28" s="37"/>
      <c r="I28" s="104">
        <f>H29/E29*100-100</f>
        <v>9.1358777181649344</v>
      </c>
    </row>
    <row r="29" spans="2:18" ht="13.5" thickBot="1" x14ac:dyDescent="0.25">
      <c r="B29" s="35" t="s">
        <v>30</v>
      </c>
      <c r="C29" s="40">
        <f>SUM(C16:C28)</f>
        <v>55585.146311007324</v>
      </c>
      <c r="D29" s="40">
        <f>SUM(D16:D28)</f>
        <v>251117.94613341033</v>
      </c>
      <c r="E29" s="40">
        <f>SUM(C29:D29)</f>
        <v>306703.09244441765</v>
      </c>
      <c r="F29" s="103">
        <f>SUM(F16:F28)</f>
        <v>53523.229428009683</v>
      </c>
      <c r="G29" s="103">
        <f>SUM(G16:G28)</f>
        <v>281199.88249996025</v>
      </c>
      <c r="H29" s="103">
        <f>SUM(F29:G29)</f>
        <v>334723.11192796996</v>
      </c>
      <c r="I29" s="105">
        <f t="shared" ref="I29" si="3">H29/E29*100-100</f>
        <v>9.1358777181649344</v>
      </c>
      <c r="L29" s="122"/>
    </row>
    <row r="30" spans="2:18" x14ac:dyDescent="0.2">
      <c r="B30" s="121"/>
    </row>
    <row r="31" spans="2:18" ht="14.25" x14ac:dyDescent="0.2">
      <c r="B31" s="124"/>
    </row>
    <row r="32" spans="2:18" ht="14.25" x14ac:dyDescent="0.2">
      <c r="B32" s="124"/>
      <c r="C32" s="125"/>
      <c r="D32" s="125"/>
      <c r="E32" s="125"/>
      <c r="F32" s="126"/>
      <c r="G32" s="127" t="s">
        <v>80</v>
      </c>
    </row>
    <row r="33" spans="2:9" x14ac:dyDescent="0.2">
      <c r="B33" s="121"/>
    </row>
    <row r="34" spans="2:9" x14ac:dyDescent="0.2">
      <c r="H34" s="110"/>
    </row>
    <row r="35" spans="2:9" x14ac:dyDescent="0.2">
      <c r="H35" s="111"/>
    </row>
    <row r="37" spans="2:9" x14ac:dyDescent="0.2">
      <c r="I37" s="110"/>
    </row>
  </sheetData>
  <mergeCells count="1">
    <mergeCell ref="I28:I29"/>
  </mergeCells>
  <phoneticPr fontId="3" type="noConversion"/>
  <pageMargins left="0.75" right="0.75" top="1" bottom="1" header="0.5" footer="0.5"/>
  <pageSetup paperSize="9" orientation="portrait" r:id="rId1"/>
  <headerFooter alignWithMargins="0"/>
  <ignoredErrors>
    <ignoredError sqref="E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Kaynaklara Göre</vt:lpstr>
      <vt:lpstr>2020-2021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m.suat aksoy</dc:creator>
  <cp:lastModifiedBy>Abdulkadir ÇALIŞKAN</cp:lastModifiedBy>
  <cp:lastPrinted>2015-12-11T08:32:51Z</cp:lastPrinted>
  <dcterms:created xsi:type="dcterms:W3CDTF">2012-10-12T10:58:19Z</dcterms:created>
  <dcterms:modified xsi:type="dcterms:W3CDTF">2022-08-23T06:59:15Z</dcterms:modified>
</cp:coreProperties>
</file>