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-Proje Tanımları" sheetId="1" state="visible" r:id="rId1"/>
    <sheet xmlns:r="http://schemas.openxmlformats.org/officeDocument/2006/relationships" name="2-Montaj Noktası" sheetId="2" state="visible" r:id="rId2"/>
    <sheet xmlns:r="http://schemas.openxmlformats.org/officeDocument/2006/relationships" name="3-Metre Direk" sheetId="3" state="visible" r:id="rId3"/>
    <sheet xmlns:r="http://schemas.openxmlformats.org/officeDocument/2006/relationships" name="4-Müştemilat Direk" sheetId="4" state="visible" r:id="rId4"/>
    <sheet xmlns:r="http://schemas.openxmlformats.org/officeDocument/2006/relationships" name="5-Toplam Maliy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B4C7E7"/>
        <bgColor rgb="00B4C7E7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</cols>
  <sheetData>
    <row r="1">
      <c r="A1" s="1" t="inlineStr">
        <is>
          <t>PROJE BİLGİLERİ</t>
        </is>
      </c>
      <c r="B1" s="1" t="inlineStr">
        <is>
          <t>DEĞER</t>
        </is>
      </c>
      <c r="C1" s="1" t="inlineStr">
        <is>
          <t>BİRİM</t>
        </is>
      </c>
    </row>
    <row r="2">
      <c r="A2" s="2" t="inlineStr">
        <is>
          <t>Tünel Uzunluğu</t>
        </is>
      </c>
      <c r="B2" s="2" t="n">
        <v>250</v>
      </c>
      <c r="C2" s="2" t="inlineStr">
        <is>
          <t>m</t>
        </is>
      </c>
    </row>
    <row r="3">
      <c r="A3" s="2" t="inlineStr">
        <is>
          <t>Tünel Sayısı</t>
        </is>
      </c>
      <c r="B3" s="2" t="n">
        <v>50</v>
      </c>
      <c r="C3" s="2" t="inlineStr">
        <is>
          <t>adet</t>
        </is>
      </c>
    </row>
    <row r="4">
      <c r="A4" s="2" t="inlineStr">
        <is>
          <t>Tünel Genişlik</t>
        </is>
      </c>
      <c r="B4" s="2" t="n">
        <v>9.6</v>
      </c>
      <c r="C4" s="2" t="inlineStr">
        <is>
          <t>m</t>
        </is>
      </c>
    </row>
    <row r="5">
      <c r="A5" s="2" t="inlineStr">
        <is>
          <t>Duvar Kolon Arası</t>
        </is>
      </c>
      <c r="B5" s="2" t="n">
        <v>2.5</v>
      </c>
      <c r="C5" s="2" t="inlineStr">
        <is>
          <t>m</t>
        </is>
      </c>
    </row>
    <row r="6">
      <c r="A6" s="2" t="inlineStr">
        <is>
          <t>Orta Kolon Aralığı</t>
        </is>
      </c>
      <c r="B6" s="2" t="n">
        <v>5</v>
      </c>
      <c r="C6" s="2" t="inlineStr">
        <is>
          <t>m</t>
        </is>
      </c>
    </row>
    <row r="7">
      <c r="A7" s="2" t="inlineStr">
        <is>
          <t>Oluk Boyu</t>
        </is>
      </c>
      <c r="B7" s="2" t="n">
        <v>5</v>
      </c>
      <c r="C7" s="2" t="inlineStr">
        <is>
          <t>m</t>
        </is>
      </c>
    </row>
    <row r="8">
      <c r="A8" s="2" t="inlineStr">
        <is>
          <t>Tek Akıntı</t>
        </is>
      </c>
      <c r="B8" s="2" t="n">
        <v>1</v>
      </c>
      <c r="C8" s="2" t="inlineStr">
        <is>
          <t>adet</t>
        </is>
      </c>
    </row>
    <row r="9">
      <c r="A9" s="2" t="inlineStr">
        <is>
          <t>Çift Akıntılı</t>
        </is>
      </c>
      <c r="B9" s="2" t="n">
        <v>2</v>
      </c>
      <c r="C9" s="2" t="inlineStr">
        <is>
          <t>adet</t>
        </is>
      </c>
    </row>
    <row r="10">
      <c r="A10" s="2" t="inlineStr">
        <is>
          <t>Duvar Üstü</t>
        </is>
      </c>
      <c r="B10" s="2" t="n">
        <v>2</v>
      </c>
      <c r="C10" s="2" t="inlineStr">
        <is>
          <t>adet</t>
        </is>
      </c>
    </row>
    <row r="11">
      <c r="A11" s="2" t="inlineStr">
        <is>
          <t>Baştaki Kolonlar</t>
        </is>
      </c>
      <c r="B11" s="2" t="n">
        <v>102</v>
      </c>
      <c r="C11" s="2" t="inlineStr">
        <is>
          <t>adet</t>
        </is>
      </c>
    </row>
    <row r="12">
      <c r="A12" s="2" t="inlineStr"/>
      <c r="B12" s="2" t="inlineStr"/>
      <c r="C12" s="2" t="inlineStr"/>
    </row>
    <row r="13">
      <c r="A13" s="1" t="inlineStr">
        <is>
          <t>HESAPLANAN DEĞERLER</t>
        </is>
      </c>
      <c r="B13" s="1" t="inlineStr">
        <is>
          <t>SONUÇ</t>
        </is>
      </c>
      <c r="C13" s="1" t="inlineStr">
        <is>
          <t>BİRİM</t>
        </is>
      </c>
    </row>
    <row r="14">
      <c r="A14" s="2" t="inlineStr">
        <is>
          <t>Toplam Alan</t>
        </is>
      </c>
      <c r="B14" s="2">
        <f>B2*B3*B4</f>
        <v/>
      </c>
      <c r="C14" s="2" t="inlineStr">
        <is>
          <t>m²</t>
        </is>
      </c>
    </row>
    <row r="15">
      <c r="A15" s="2" t="inlineStr">
        <is>
          <t>Toplam Montaj Noktası</t>
        </is>
      </c>
      <c r="B15" s="2">
        <f>(B2/B5+1)*(B3+1)</f>
        <v/>
      </c>
      <c r="C15" s="2" t="inlineStr">
        <is>
          <t>adet</t>
        </is>
      </c>
    </row>
    <row r="16">
      <c r="A16" s="2" t="inlineStr">
        <is>
          <t>Toplam Direk Uzunluğu</t>
        </is>
      </c>
      <c r="B16" s="2">
        <f>B2*B3</f>
        <v/>
      </c>
      <c r="C16" s="2" t="inlineStr">
        <is>
          <t>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BP-01</t>
        </is>
      </c>
      <c r="C2" s="2" t="inlineStr">
        <is>
          <t>70*70*1200*2,00 mm Ankaraj</t>
        </is>
      </c>
      <c r="D2" s="2" t="n">
        <v>1</v>
      </c>
      <c r="E2" s="2" t="n">
        <v>125.5</v>
      </c>
      <c r="F2" s="2" t="n">
        <v>5.1</v>
      </c>
      <c r="G2" s="2">
        <f>D2*E2</f>
        <v/>
      </c>
    </row>
    <row r="3">
      <c r="A3" s="2" t="n">
        <v>2</v>
      </c>
      <c r="B3" s="2" t="inlineStr">
        <is>
          <t>BP-02</t>
        </is>
      </c>
      <c r="C3" s="2" t="inlineStr">
        <is>
          <t>80*80*3000*3,00 mm Direk</t>
        </is>
      </c>
      <c r="D3" s="2" t="n">
        <v>1</v>
      </c>
      <c r="E3" s="2" t="n">
        <v>285.75</v>
      </c>
      <c r="F3" s="2" t="n">
        <v>12.8</v>
      </c>
      <c r="G3" s="2">
        <f>D3*E3</f>
        <v/>
      </c>
    </row>
    <row r="4">
      <c r="A4" s="2" t="n">
        <v>3</v>
      </c>
      <c r="B4" s="2" t="inlineStr">
        <is>
          <t>BP-03</t>
        </is>
      </c>
      <c r="C4" s="2" t="inlineStr">
        <is>
          <t>Montaj Plakası 200*200*8mm</t>
        </is>
      </c>
      <c r="D4" s="2" t="n">
        <v>2</v>
      </c>
      <c r="E4" s="2" t="n">
        <v>45.25</v>
      </c>
      <c r="F4" s="2" t="n">
        <v>2.5</v>
      </c>
      <c r="G4" s="2">
        <f>D4*E4</f>
        <v/>
      </c>
    </row>
    <row r="5">
      <c r="A5" s="2" t="n">
        <v>4</v>
      </c>
      <c r="B5" s="2" t="inlineStr">
        <is>
          <t>BP-04</t>
        </is>
      </c>
      <c r="C5" s="2" t="inlineStr">
        <is>
          <t>Bağlantı Elemanı M12*80</t>
        </is>
      </c>
      <c r="D5" s="2" t="n">
        <v>4</v>
      </c>
      <c r="E5" s="2" t="n">
        <v>8.75</v>
      </c>
      <c r="F5" s="2" t="n">
        <v>0.2</v>
      </c>
      <c r="G5" s="2">
        <f>D5*E5</f>
        <v/>
      </c>
    </row>
    <row r="6">
      <c r="A6" s="2" t="n">
        <v>5</v>
      </c>
      <c r="B6" s="2" t="inlineStr">
        <is>
          <t>BP-05</t>
        </is>
      </c>
      <c r="C6" s="2" t="inlineStr">
        <is>
          <t>Kaynak İşçiliği</t>
        </is>
      </c>
      <c r="D6" s="2" t="n">
        <v>1</v>
      </c>
      <c r="E6" s="2" t="n">
        <v>65</v>
      </c>
      <c r="F6" s="2" t="inlineStr">
        <is>
          <t>-</t>
        </is>
      </c>
      <c r="G6" s="2">
        <f>D6*E6</f>
        <v/>
      </c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</row>
    <row r="8">
      <c r="A8" s="1" t="inlineStr"/>
      <c r="B8" s="1" t="inlineStr">
        <is>
          <t>1 MONTAJ NOKTASI TOPLAM MALİYET</t>
        </is>
      </c>
      <c r="C8" s="1" t="inlineStr"/>
      <c r="D8" s="1" t="inlineStr"/>
      <c r="E8" s="1" t="inlineStr"/>
      <c r="F8" s="1" t="inlineStr"/>
      <c r="G8" s="1">
        <f>SUM(G2:G6)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MD-01</t>
        </is>
      </c>
      <c r="C2" s="2" t="inlineStr">
        <is>
          <t>80*80*1000*2,5mm Ara Direk</t>
        </is>
      </c>
      <c r="D2" s="2" t="n">
        <v>1</v>
      </c>
      <c r="E2" s="2" t="n">
        <v>95.25</v>
      </c>
      <c r="F2" s="2" t="n">
        <v>7.8</v>
      </c>
      <c r="G2" s="2">
        <f>D2*E2</f>
        <v/>
      </c>
    </row>
    <row r="3">
      <c r="A3" s="2" t="n">
        <v>2</v>
      </c>
      <c r="B3" s="2" t="inlineStr">
        <is>
          <t>MD-02</t>
        </is>
      </c>
      <c r="C3" s="2" t="inlineStr">
        <is>
          <t>Bağlantı Flanşı</t>
        </is>
      </c>
      <c r="D3" s="2" t="n">
        <v>2</v>
      </c>
      <c r="E3" s="2" t="n">
        <v>25.5</v>
      </c>
      <c r="F3" s="2" t="n">
        <v>1.2</v>
      </c>
      <c r="G3" s="2">
        <f>D3*E3</f>
        <v/>
      </c>
    </row>
    <row r="4">
      <c r="A4" s="2" t="n">
        <v>3</v>
      </c>
      <c r="B4" s="2" t="inlineStr">
        <is>
          <t>MD-03</t>
        </is>
      </c>
      <c r="C4" s="2" t="inlineStr">
        <is>
          <t>Galvaniz Boyama</t>
        </is>
      </c>
      <c r="D4" s="2" t="n">
        <v>1</v>
      </c>
      <c r="E4" s="2" t="n">
        <v>15.75</v>
      </c>
      <c r="F4" s="2" t="inlineStr">
        <is>
          <t>-</t>
        </is>
      </c>
      <c r="G4" s="2">
        <f>D4*E4</f>
        <v/>
      </c>
    </row>
    <row r="5">
      <c r="A5" s="2" t="inlineStr"/>
      <c r="B5" s="2" t="inlineStr"/>
      <c r="C5" s="2" t="inlineStr"/>
      <c r="D5" s="2" t="inlineStr"/>
      <c r="E5" s="2" t="inlineStr"/>
      <c r="F5" s="2" t="inlineStr"/>
      <c r="G5" s="2" t="inlineStr"/>
    </row>
    <row r="6">
      <c r="A6" s="1" t="inlineStr"/>
      <c r="B6" s="1" t="inlineStr">
        <is>
          <t>1 METRE DİREK TOPLAM MALİYET</t>
        </is>
      </c>
      <c r="C6" s="1" t="inlineStr"/>
      <c r="D6" s="1" t="inlineStr"/>
      <c r="E6" s="1" t="inlineStr"/>
      <c r="F6" s="1" t="inlineStr"/>
      <c r="G6" s="1">
        <f>SUM(G2:G4)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MS-01</t>
        </is>
      </c>
      <c r="C2" s="2" t="inlineStr">
        <is>
          <t>80*80*2500*3,0mm Müştemilat Direk</t>
        </is>
      </c>
      <c r="D2" s="2" t="n">
        <v>1</v>
      </c>
      <c r="E2" s="2" t="n">
        <v>238.5</v>
      </c>
      <c r="F2" s="2" t="n">
        <v>18.5</v>
      </c>
      <c r="G2" s="2">
        <f>D2*E2</f>
        <v/>
      </c>
    </row>
    <row r="3">
      <c r="A3" s="2" t="n">
        <v>2</v>
      </c>
      <c r="B3" s="2" t="inlineStr">
        <is>
          <t>MS-02</t>
        </is>
      </c>
      <c r="C3" s="2" t="inlineStr">
        <is>
          <t>Temel Ankrajı 70*70*800mm</t>
        </is>
      </c>
      <c r="D3" s="2" t="n">
        <v>1</v>
      </c>
      <c r="E3" s="2" t="n">
        <v>85.25</v>
      </c>
      <c r="F3" s="2" t="n">
        <v>3.8</v>
      </c>
      <c r="G3" s="2">
        <f>D3*E3</f>
        <v/>
      </c>
    </row>
    <row r="4">
      <c r="A4" s="2" t="n">
        <v>3</v>
      </c>
      <c r="B4" s="2" t="inlineStr">
        <is>
          <t>MS-03</t>
        </is>
      </c>
      <c r="C4" s="2" t="inlineStr">
        <is>
          <t>Üst Bağlantı Aparatı</t>
        </is>
      </c>
      <c r="D4" s="2" t="n">
        <v>1</v>
      </c>
      <c r="E4" s="2" t="n">
        <v>45.75</v>
      </c>
      <c r="F4" s="2" t="n">
        <v>2.2</v>
      </c>
      <c r="G4" s="2">
        <f>D4*E4</f>
        <v/>
      </c>
    </row>
    <row r="5">
      <c r="A5" s="2" t="n">
        <v>4</v>
      </c>
      <c r="B5" s="2" t="inlineStr">
        <is>
          <t>MS-04</t>
        </is>
      </c>
      <c r="C5" s="2" t="inlineStr">
        <is>
          <t>Montaj İşçiliği</t>
        </is>
      </c>
      <c r="D5" s="2" t="n">
        <v>1</v>
      </c>
      <c r="E5" s="2" t="n">
        <v>75</v>
      </c>
      <c r="F5" s="2" t="inlineStr">
        <is>
          <t>-</t>
        </is>
      </c>
      <c r="G5" s="2">
        <f>D5*E5</f>
        <v/>
      </c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/>
    </row>
    <row r="7">
      <c r="A7" s="1" t="inlineStr"/>
      <c r="B7" s="1" t="inlineStr">
        <is>
          <t>1 MÜŞTEMİLAT DİREK TOPLAM MALİYET</t>
        </is>
      </c>
      <c r="C7" s="1" t="inlineStr"/>
      <c r="D7" s="1" t="inlineStr"/>
      <c r="E7" s="1" t="inlineStr"/>
      <c r="F7" s="1" t="inlineStr"/>
      <c r="G7" s="1">
        <f>SUM(G2:G5)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8" customWidth="1" min="4" max="4"/>
  </cols>
  <sheetData>
    <row r="1">
      <c r="A1" s="1" t="inlineStr">
        <is>
          <t>SERA PROJESİ TOPLAM MALİYET HESAPLAMA</t>
        </is>
      </c>
      <c r="B1" s="3" t="n"/>
      <c r="C1" s="3" t="n"/>
      <c r="D1" s="4" t="n"/>
    </row>
    <row r="2">
      <c r="A2" s="2" t="inlineStr"/>
      <c r="B2" s="2" t="inlineStr"/>
      <c r="C2" s="2" t="inlineStr"/>
      <c r="D2" s="2" t="inlineStr"/>
    </row>
    <row r="3">
      <c r="A3" s="1" t="inlineStr">
        <is>
          <t>MALİYET KALEMİ</t>
        </is>
      </c>
      <c r="B3" s="1" t="inlineStr">
        <is>
          <t>MİKTAR</t>
        </is>
      </c>
      <c r="C3" s="1" t="inlineStr">
        <is>
          <t>BİRİM MALİYET</t>
        </is>
      </c>
      <c r="D3" s="1" t="inlineStr">
        <is>
          <t>TOPLAM MALİYET</t>
        </is>
      </c>
    </row>
    <row r="4">
      <c r="A4" s="2" t="inlineStr">
        <is>
          <t>Montaj Noktası Sayısı</t>
        </is>
      </c>
      <c r="B4" s="2">
        <f>'1-Proje Tanımları'.B15</f>
        <v/>
      </c>
      <c r="C4" s="2">
        <f>'2-Montaj Noktası'.G8</f>
        <v/>
      </c>
      <c r="D4" s="2">
        <f>B4*C4</f>
        <v/>
      </c>
    </row>
    <row r="5">
      <c r="A5" s="2" t="inlineStr">
        <is>
          <t>Ara Direk Uzunluğu (metre)</t>
        </is>
      </c>
      <c r="B5" s="2">
        <f>'1-Proje Tanımları'.B16</f>
        <v/>
      </c>
      <c r="C5" s="2">
        <f>'3-Metre Direk'.G6</f>
        <v/>
      </c>
      <c r="D5" s="2">
        <f>B5*C5</f>
        <v/>
      </c>
    </row>
    <row r="6">
      <c r="A6" s="2" t="inlineStr">
        <is>
          <t>Müştemilat Direk Sayısı</t>
        </is>
      </c>
      <c r="B6" s="2" t="n">
        <v>25</v>
      </c>
      <c r="C6" s="2">
        <f>'4-Müştemilat Direk'.G7</f>
        <v/>
      </c>
      <c r="D6" s="2">
        <f>B6*C6</f>
        <v/>
      </c>
    </row>
    <row r="7">
      <c r="A7" s="2" t="inlineStr"/>
      <c r="B7" s="2" t="inlineStr"/>
      <c r="C7" s="2" t="inlineStr"/>
      <c r="D7" s="2" t="inlineStr"/>
    </row>
    <row r="8">
      <c r="A8" s="1" t="inlineStr">
        <is>
          <t>TOPLAM MALZEME MALİYETİ</t>
        </is>
      </c>
      <c r="B8" s="1" t="inlineStr"/>
      <c r="C8" s="1" t="inlineStr"/>
      <c r="D8" s="1">
        <f>SUM(D4:D6)</f>
        <v/>
      </c>
    </row>
    <row r="9">
      <c r="A9" s="2" t="inlineStr">
        <is>
          <t>İşçilik %15</t>
        </is>
      </c>
      <c r="B9" s="2" t="inlineStr"/>
      <c r="C9" s="2" t="inlineStr"/>
      <c r="D9" s="2">
        <f>D8*0.15</f>
        <v/>
      </c>
    </row>
    <row r="10">
      <c r="A10" s="2" t="inlineStr">
        <is>
          <t>Nakliye %5</t>
        </is>
      </c>
      <c r="B10" s="2" t="inlineStr"/>
      <c r="C10" s="2" t="inlineStr"/>
      <c r="D10" s="2">
        <f>D8*0.05</f>
        <v/>
      </c>
    </row>
    <row r="11">
      <c r="A11" s="2" t="inlineStr">
        <is>
          <t>Kar %10</t>
        </is>
      </c>
      <c r="B11" s="2" t="inlineStr"/>
      <c r="C11" s="2" t="inlineStr"/>
      <c r="D11" s="2">
        <f>D8*0.10</f>
        <v/>
      </c>
    </row>
    <row r="12">
      <c r="A12" s="2" t="inlineStr"/>
      <c r="B12" s="2" t="inlineStr"/>
      <c r="C12" s="2" t="inlineStr"/>
      <c r="D12" s="2" t="inlineStr"/>
    </row>
    <row r="13">
      <c r="A13" s="1" t="inlineStr">
        <is>
          <t>TOPLAM PROJE MALİYETİ (KDV HARİÇ)</t>
        </is>
      </c>
      <c r="B13" s="1" t="inlineStr"/>
      <c r="C13" s="1" t="inlineStr"/>
      <c r="D13" s="1">
        <f>SUM(D8:D11)</f>
        <v/>
      </c>
    </row>
    <row r="14">
      <c r="A14" s="2" t="inlineStr">
        <is>
          <t>KDV %20</t>
        </is>
      </c>
      <c r="B14" s="2" t="inlineStr"/>
      <c r="C14" s="2" t="inlineStr"/>
      <c r="D14" s="2">
        <f>D13*0.20</f>
        <v/>
      </c>
    </row>
    <row r="15">
      <c r="A15" s="1" t="inlineStr">
        <is>
          <t>TOPLAM PROJE MALİYETİ (KDV DAHİL)</t>
        </is>
      </c>
      <c r="B15" s="1" t="inlineStr"/>
      <c r="C15" s="1" t="inlineStr"/>
      <c r="D15" s="1">
        <f>D13+D14</f>
        <v/>
      </c>
    </row>
    <row r="16">
      <c r="A16" s="2" t="inlineStr"/>
      <c r="B16" s="2" t="inlineStr"/>
      <c r="C16" s="2" t="inlineStr"/>
      <c r="D16" s="2" t="inlineStr"/>
    </row>
    <row r="17">
      <c r="A17" s="1" t="inlineStr">
        <is>
          <t>M² BAŞINA MALİYET HESAPLAMA</t>
        </is>
      </c>
      <c r="B17" s="1" t="inlineStr"/>
      <c r="C17" s="1" t="inlineStr"/>
      <c r="D17" s="1" t="inlineStr"/>
    </row>
    <row r="18">
      <c r="A18" s="2" t="inlineStr">
        <is>
          <t>Toplam Alan (m²)</t>
        </is>
      </c>
      <c r="B18" s="2">
        <f>'1-Proje Tanımları'.B14</f>
        <v/>
      </c>
      <c r="C18" s="2" t="inlineStr"/>
      <c r="D18" s="2" t="inlineStr"/>
    </row>
    <row r="19">
      <c r="A19" s="2" t="inlineStr">
        <is>
          <t>M² Başına Maliyet (KDV Hariç)</t>
        </is>
      </c>
      <c r="B19" s="2" t="inlineStr"/>
      <c r="C19" s="2" t="inlineStr"/>
      <c r="D19" s="2">
        <f>D13/B18</f>
        <v/>
      </c>
    </row>
    <row r="20">
      <c r="A20" s="2" t="inlineStr">
        <is>
          <t>M² Başına Maliyet (KDV Dahil)</t>
        </is>
      </c>
      <c r="B20" s="2" t="inlineStr"/>
      <c r="C20" s="2" t="inlineStr"/>
      <c r="D20" s="2">
        <f>D15/B18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2025-08-21T21:33:55Z</dcterms:created>
  <dcterms:modified xmlns:dcterms="http://purl.org/dc/terms/" xmlns:xsi="http://www.w3.org/2001/XMLSchema-instance" xsi:type="dcterms:W3CDTF">2025-08-21T21:33:55Z</dcterms:modified>
</cp:coreProperties>
</file>