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-Proje Detayları" sheetId="1" state="visible" r:id="rId1"/>
    <sheet xmlns:r="http://schemas.openxmlformats.org/officeDocument/2006/relationships" name="2-Montaj Malzemeleri" sheetId="2" state="visible" r:id="rId2"/>
    <sheet xmlns:r="http://schemas.openxmlformats.org/officeDocument/2006/relationships" name="3-Direk Malzemeleri" sheetId="3" state="visible" r:id="rId3"/>
    <sheet xmlns:r="http://schemas.openxmlformats.org/officeDocument/2006/relationships" name="4-Müştemilat Malzemeleri" sheetId="4" state="visible" r:id="rId4"/>
    <sheet xmlns:r="http://schemas.openxmlformats.org/officeDocument/2006/relationships" name="5-Maliyet Hesapla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000000"/>
      <sz val="11"/>
    </font>
    <font>
      <i val="1"/>
      <color rgb="00666666"/>
    </font>
    <font>
      <b val="1"/>
      <color rgb="00FFFFFF"/>
      <sz val="12"/>
    </font>
  </fonts>
  <fills count="7">
    <fill>
      <patternFill/>
    </fill>
    <fill>
      <patternFill patternType="gray125"/>
    </fill>
    <fill>
      <patternFill patternType="solid">
        <fgColor rgb="00F2F2F2"/>
        <bgColor rgb="00F2F2F2"/>
      </patternFill>
    </fill>
    <fill>
      <patternFill patternType="solid">
        <fgColor rgb="00D9E2F3"/>
        <bgColor rgb="00D9E2F3"/>
      </patternFill>
    </fill>
    <fill>
      <patternFill patternType="solid">
        <fgColor rgb="00FFF2CC"/>
        <bgColor rgb="00FFF2CC"/>
      </patternFill>
    </fill>
    <fill>
      <patternFill patternType="solid">
        <fgColor rgb="001F4E79"/>
        <bgColor rgb="001F4E79"/>
      </patternFill>
    </fill>
    <fill>
      <patternFill patternType="solid">
        <fgColor rgb="00E2EFDA"/>
        <bgColor rgb="00E2EFDA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2" fillId="3" borderId="2" pivotButton="0" quotePrefix="0" xfId="0"/>
    <xf numFmtId="0" fontId="3" fillId="0" borderId="1" pivotButton="0" quotePrefix="0" xfId="0"/>
    <xf numFmtId="0" fontId="0" fillId="4" borderId="1" pivotButton="0" quotePrefix="0" xfId="0"/>
    <xf numFmtId="0" fontId="4" fillId="0" borderId="0" pivotButton="0" quotePrefix="0" xfId="0"/>
    <xf numFmtId="0" fontId="5" fillId="5" borderId="2" applyAlignment="1" pivotButton="0" quotePrefix="0" xfId="0">
      <alignment horizontal="center" vertical="center"/>
    </xf>
    <xf numFmtId="0" fontId="0" fillId="0" borderId="1" pivotButton="0" quotePrefix="0" xfId="0"/>
    <xf numFmtId="0" fontId="0" fillId="6" borderId="1" pivotButton="0" quotePrefix="0" xfId="0"/>
    <xf numFmtId="0" fontId="3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19"/>
  <sheetViews>
    <sheetView workbookViewId="0">
      <selection activeCell="A1" sqref="A1"/>
    </sheetView>
  </sheetViews>
  <sheetFormatPr baseColWidth="8" defaultRowHeight="15"/>
  <cols>
    <col width="3" customWidth="1" min="1" max="1"/>
    <col width="20" customWidth="1" min="2" max="2"/>
    <col width="3" customWidth="1" min="3" max="3"/>
    <col width="25" customWidth="1" min="4" max="4"/>
    <col width="3" customWidth="1" min="5" max="5"/>
    <col width="15" customWidth="1" min="6" max="6"/>
  </cols>
  <sheetData>
    <row r="2">
      <c r="B2" s="1" t="inlineStr">
        <is>
          <t>SERA PROJESİ GENEL BİLGİLER</t>
        </is>
      </c>
    </row>
    <row r="3">
      <c r="A3" t="inlineStr"/>
      <c r="B3" t="inlineStr"/>
      <c r="C3" t="inlineStr"/>
      <c r="D3" s="2" t="inlineStr"/>
      <c r="E3" t="inlineStr"/>
      <c r="F3" t="inlineStr"/>
    </row>
    <row r="4">
      <c r="A4" s="3" t="inlineStr">
        <is>
          <t>Proje Bilgileri</t>
        </is>
      </c>
      <c r="B4" t="inlineStr"/>
      <c r="C4" t="inlineStr"/>
      <c r="D4" s="2" t="inlineStr">
        <is>
          <t>Değer</t>
        </is>
      </c>
      <c r="E4" t="inlineStr"/>
      <c r="F4" t="inlineStr"/>
    </row>
    <row r="5">
      <c r="A5" s="4" t="inlineStr">
        <is>
          <t>Proje Adı:</t>
        </is>
      </c>
      <c r="B5" t="inlineStr"/>
      <c r="C5" t="inlineStr"/>
      <c r="D5" s="5" t="inlineStr"/>
      <c r="E5" t="inlineStr"/>
      <c r="F5" t="inlineStr"/>
    </row>
    <row r="6">
      <c r="A6" s="4" t="inlineStr">
        <is>
          <t>Proje Kodu:</t>
        </is>
      </c>
      <c r="B6" t="inlineStr"/>
      <c r="C6" t="inlineStr"/>
      <c r="D6" s="5" t="inlineStr"/>
      <c r="E6" t="inlineStr"/>
      <c r="F6" t="inlineStr"/>
    </row>
    <row r="7">
      <c r="A7" s="4" t="inlineStr">
        <is>
          <t>Müşteri Adı:</t>
        </is>
      </c>
      <c r="B7" t="inlineStr"/>
      <c r="C7" t="inlineStr"/>
      <c r="D7" s="5" t="inlineStr"/>
      <c r="E7" t="inlineStr"/>
      <c r="F7" t="inlineStr"/>
    </row>
    <row r="8">
      <c r="A8" s="4" t="inlineStr">
        <is>
          <t>Müşteri Telefon:</t>
        </is>
      </c>
      <c r="B8" t="inlineStr"/>
      <c r="C8" t="inlineStr"/>
      <c r="D8" s="5" t="inlineStr"/>
      <c r="E8" t="inlineStr"/>
      <c r="F8" t="inlineStr"/>
    </row>
    <row r="9">
      <c r="A9" s="4" t="inlineStr">
        <is>
          <t>Proje Adresi:</t>
        </is>
      </c>
      <c r="B9" t="inlineStr"/>
      <c r="C9" t="inlineStr"/>
      <c r="D9" s="5" t="inlineStr"/>
      <c r="E9" t="inlineStr"/>
      <c r="F9" t="inlineStr"/>
    </row>
    <row r="10">
      <c r="A10" s="4" t="inlineStr">
        <is>
          <t>Başlangıç Tarihi:</t>
        </is>
      </c>
      <c r="B10" t="inlineStr"/>
      <c r="C10" t="inlineStr"/>
      <c r="D10" s="2" t="inlineStr">
        <is>
          <t>TODAY()</t>
        </is>
      </c>
      <c r="E10" t="inlineStr"/>
      <c r="F10" t="inlineStr"/>
    </row>
    <row r="11">
      <c r="A11" s="4" t="inlineStr">
        <is>
          <t>Bitiş Tarihi:</t>
        </is>
      </c>
      <c r="B11" t="inlineStr"/>
      <c r="C11" t="inlineStr"/>
      <c r="D11" s="5" t="inlineStr"/>
      <c r="E11" t="inlineStr"/>
      <c r="F11" t="inlineStr"/>
    </row>
    <row r="12">
      <c r="A12" s="4" t="inlineStr">
        <is>
          <t>Proje Yöneticisi:</t>
        </is>
      </c>
      <c r="B12" t="inlineStr"/>
      <c r="C12" t="inlineStr"/>
      <c r="D12" s="5" t="inlineStr"/>
      <c r="E12" t="inlineStr"/>
      <c r="F12" t="inlineStr"/>
    </row>
    <row r="13">
      <c r="A13" s="4" t="inlineStr">
        <is>
          <t>Teknik Sorumlu:</t>
        </is>
      </c>
      <c r="B13" t="inlineStr"/>
      <c r="C13" t="inlineStr"/>
      <c r="D13" s="2" t="inlineStr"/>
      <c r="E13" t="inlineStr"/>
      <c r="F13" t="inlineStr"/>
    </row>
    <row r="14">
      <c r="A14" t="inlineStr"/>
      <c r="B14" t="inlineStr"/>
      <c r="C14" t="inlineStr"/>
      <c r="D14" s="2" t="inlineStr"/>
      <c r="E14" t="inlineStr"/>
      <c r="F14" t="inlineStr"/>
    </row>
    <row r="15">
      <c r="A15" s="3" t="inlineStr">
        <is>
          <t>Durum Bilgileri</t>
        </is>
      </c>
      <c r="B15" t="inlineStr"/>
      <c r="C15" t="inlineStr"/>
      <c r="D15" s="2" t="inlineStr"/>
      <c r="E15" t="inlineStr"/>
      <c r="F15" t="inlineStr"/>
    </row>
    <row r="16">
      <c r="A16" s="4" t="inlineStr">
        <is>
          <t>Proje Durumu:</t>
        </is>
      </c>
      <c r="B16" t="inlineStr"/>
      <c r="C16" t="inlineStr"/>
      <c r="D16" s="2" t="inlineStr">
        <is>
          <t>Hazırlanıyor</t>
        </is>
      </c>
      <c r="E16" t="inlineStr"/>
      <c r="F16" t="inlineStr"/>
    </row>
    <row r="17">
      <c r="A17" s="4" t="inlineStr">
        <is>
          <t>Onay Durumu:</t>
        </is>
      </c>
      <c r="B17" t="inlineStr"/>
      <c r="C17" t="inlineStr"/>
      <c r="D17" s="2" t="inlineStr">
        <is>
          <t>Beklemede</t>
        </is>
      </c>
      <c r="E17" t="inlineStr"/>
      <c r="F17" t="inlineStr"/>
    </row>
    <row r="18">
      <c r="A18" s="4" t="inlineStr">
        <is>
          <t>Revizyon No:</t>
        </is>
      </c>
      <c r="B18" t="inlineStr"/>
      <c r="C18" t="inlineStr"/>
      <c r="D18" s="2" t="inlineStr">
        <is>
          <t>1.0</t>
        </is>
      </c>
      <c r="E18" t="inlineStr"/>
      <c r="F18" t="inlineStr"/>
    </row>
    <row r="19">
      <c r="A19" s="4" t="inlineStr">
        <is>
          <t>Son Güncelleme:</t>
        </is>
      </c>
      <c r="B19" t="inlineStr"/>
      <c r="C19" t="inlineStr"/>
      <c r="D19" s="2">
        <f>NOW()</f>
        <v/>
      </c>
      <c r="E19" t="inlineStr"/>
      <c r="F19" t="inlineStr"/>
    </row>
  </sheetData>
  <mergeCells count="1">
    <mergeCell ref="B2:F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5" customWidth="1" min="3" max="3"/>
    <col width="8" customWidth="1" min="4" max="4"/>
    <col width="8" customWidth="1" min="5" max="5"/>
    <col width="15" customWidth="1" min="6" max="6"/>
    <col width="15" customWidth="1" min="7" max="7"/>
    <col width="12" customWidth="1" min="8" max="8"/>
    <col width="20" customWidth="1" min="9" max="9"/>
  </cols>
  <sheetData>
    <row r="1">
      <c r="A1" s="1" t="inlineStr">
        <is>
          <t>MONTAJ NOKTASI MALZEME LİSTESİ</t>
        </is>
      </c>
    </row>
    <row r="2">
      <c r="A2" s="6" t="inlineStr">
        <is>
          <t>Not: Yeni malzeme eklemek için alt satırlara yazın. Formüller otomatik çalışacaktır.</t>
        </is>
      </c>
    </row>
    <row r="4">
      <c r="A4" s="7" t="inlineStr">
        <is>
          <t>S.No</t>
        </is>
      </c>
      <c r="B4" s="7" t="inlineStr">
        <is>
          <t>Malzeme Kodu</t>
        </is>
      </c>
      <c r="C4" s="7" t="inlineStr">
        <is>
          <t>Malzeme Tanımı</t>
        </is>
      </c>
      <c r="D4" s="7" t="inlineStr">
        <is>
          <t>Miktar</t>
        </is>
      </c>
      <c r="E4" s="7" t="inlineStr">
        <is>
          <t>Birim</t>
        </is>
      </c>
      <c r="F4" s="7" t="inlineStr">
        <is>
          <t>Birim Fiyat (TL)</t>
        </is>
      </c>
      <c r="G4" s="7" t="inlineStr">
        <is>
          <t>Toplam Fiyat (TL)</t>
        </is>
      </c>
      <c r="H4" s="7" t="inlineStr">
        <is>
          <t>Kategori</t>
        </is>
      </c>
      <c r="I4" s="7" t="inlineStr">
        <is>
          <t>Açıklama</t>
        </is>
      </c>
    </row>
    <row r="5">
      <c r="A5" s="8" t="n">
        <v>1</v>
      </c>
      <c r="B5" s="8" t="inlineStr">
        <is>
          <t>BP-001</t>
        </is>
      </c>
      <c r="C5" s="8" t="inlineStr">
        <is>
          <t>70x70x1200x2,00mm Çelik Ankaraj</t>
        </is>
      </c>
      <c r="D5" s="5" t="n">
        <v>1</v>
      </c>
      <c r="E5" s="8" t="inlineStr">
        <is>
          <t>adet</t>
        </is>
      </c>
      <c r="F5" s="5" t="n">
        <v>125.5</v>
      </c>
      <c r="G5" s="9">
        <f>D5*F5</f>
        <v/>
      </c>
      <c r="H5" s="8" t="inlineStr">
        <is>
          <t>MONTAJ</t>
        </is>
      </c>
      <c r="I5" s="8" t="inlineStr">
        <is>
          <t>Temel ankrajı</t>
        </is>
      </c>
    </row>
    <row r="6">
      <c r="A6" s="8" t="n">
        <v>2</v>
      </c>
      <c r="B6" s="8" t="inlineStr">
        <is>
          <t>BP-002</t>
        </is>
      </c>
      <c r="C6" s="8" t="inlineStr">
        <is>
          <t>80x80x3000x3,00mm Ana Direk</t>
        </is>
      </c>
      <c r="D6" s="5" t="n">
        <v>1</v>
      </c>
      <c r="E6" s="8" t="inlineStr">
        <is>
          <t>adet</t>
        </is>
      </c>
      <c r="F6" s="5" t="n">
        <v>285.75</v>
      </c>
      <c r="G6" s="9">
        <f>D6*F6</f>
        <v/>
      </c>
      <c r="H6" s="8" t="inlineStr">
        <is>
          <t>MONTAJ</t>
        </is>
      </c>
      <c r="I6" s="8" t="inlineStr">
        <is>
          <t>Yapı direği</t>
        </is>
      </c>
    </row>
    <row r="7">
      <c r="A7" s="8" t="n">
        <v>3</v>
      </c>
      <c r="B7" s="8" t="inlineStr">
        <is>
          <t>BP-003</t>
        </is>
      </c>
      <c r="C7" s="8" t="inlineStr">
        <is>
          <t>200x200x8mm Montaj Plakası</t>
        </is>
      </c>
      <c r="D7" s="5" t="n">
        <v>2</v>
      </c>
      <c r="E7" s="8" t="inlineStr">
        <is>
          <t>adet</t>
        </is>
      </c>
      <c r="F7" s="5" t="n">
        <v>45.25</v>
      </c>
      <c r="G7" s="9">
        <f>D7*F7</f>
        <v/>
      </c>
      <c r="H7" s="8" t="inlineStr">
        <is>
          <t>MONTAJ</t>
        </is>
      </c>
      <c r="I7" s="8" t="inlineStr">
        <is>
          <t>Bağlantı plakası</t>
        </is>
      </c>
    </row>
    <row r="8">
      <c r="A8" s="8" t="n">
        <v>4</v>
      </c>
      <c r="B8" s="8" t="inlineStr">
        <is>
          <t>BP-004</t>
        </is>
      </c>
      <c r="C8" s="8" t="inlineStr">
        <is>
          <t>M12x80 Galvanizli Cıvata Seti</t>
        </is>
      </c>
      <c r="D8" s="5" t="n">
        <v>4</v>
      </c>
      <c r="E8" s="8" t="inlineStr">
        <is>
          <t>takım</t>
        </is>
      </c>
      <c r="F8" s="5" t="n">
        <v>8.75</v>
      </c>
      <c r="G8" s="9">
        <f>D8*F8</f>
        <v/>
      </c>
      <c r="H8" s="8" t="inlineStr">
        <is>
          <t>MONTAJ</t>
        </is>
      </c>
      <c r="I8" s="8" t="inlineStr">
        <is>
          <t>Bağlantı elemanı</t>
        </is>
      </c>
    </row>
    <row r="9">
      <c r="A9" s="8" t="n">
        <v>5</v>
      </c>
      <c r="B9" s="8" t="inlineStr">
        <is>
          <t>BP-005</t>
        </is>
      </c>
      <c r="C9" s="8" t="inlineStr">
        <is>
          <t>Kaynak İşçiliği</t>
        </is>
      </c>
      <c r="D9" s="5" t="n">
        <v>1</v>
      </c>
      <c r="E9" s="8" t="inlineStr">
        <is>
          <t>saat</t>
        </is>
      </c>
      <c r="F9" s="5" t="n">
        <v>65</v>
      </c>
      <c r="G9" s="9">
        <f>D9*F9</f>
        <v/>
      </c>
      <c r="H9" s="8" t="inlineStr">
        <is>
          <t>MONTAJ</t>
        </is>
      </c>
      <c r="I9" s="8" t="inlineStr">
        <is>
          <t>Montaj işçiliği</t>
        </is>
      </c>
    </row>
    <row r="10">
      <c r="A10" s="8" t="n">
        <v>6</v>
      </c>
      <c r="B10" s="8" t="inlineStr">
        <is>
          <t>BP-006</t>
        </is>
      </c>
      <c r="C10" s="8" t="inlineStr">
        <is>
          <t>Galvaniz Sıcak Daldırma</t>
        </is>
      </c>
      <c r="D10" s="5" t="n">
        <v>1</v>
      </c>
      <c r="E10" s="8" t="inlineStr">
        <is>
          <t>kg</t>
        </is>
      </c>
      <c r="F10" s="5" t="n">
        <v>3.5</v>
      </c>
      <c r="G10" s="9">
        <f>D10*F10</f>
        <v/>
      </c>
      <c r="H10" s="8" t="inlineStr">
        <is>
          <t>MONTAJ</t>
        </is>
      </c>
      <c r="I10" s="8" t="inlineStr">
        <is>
          <t>Koruyucu kaplama</t>
        </is>
      </c>
    </row>
    <row r="11">
      <c r="A11" s="8" t="n">
        <v>7</v>
      </c>
      <c r="B11" s="8" t="inlineStr">
        <is>
          <t>BP-007</t>
        </is>
      </c>
      <c r="C11" s="8" t="inlineStr">
        <is>
          <t>L Profil 50x50x5</t>
        </is>
      </c>
      <c r="D11" s="5" t="n">
        <v>2</v>
      </c>
      <c r="E11" s="8" t="inlineStr">
        <is>
          <t>metre</t>
        </is>
      </c>
      <c r="F11" s="5" t="n">
        <v>28.75</v>
      </c>
      <c r="G11" s="9">
        <f>D11*F11</f>
        <v/>
      </c>
      <c r="H11" s="8" t="inlineStr">
        <is>
          <t>MONTAJ</t>
        </is>
      </c>
      <c r="I11" s="8" t="inlineStr">
        <is>
          <t>Destek profili</t>
        </is>
      </c>
    </row>
    <row r="12">
      <c r="A12" s="8" t="inlineStr"/>
      <c r="B12" s="8" t="inlineStr"/>
      <c r="C12" s="8" t="inlineStr">
        <is>
          <t>** Yeni malzemeler buraya ekleyin **</t>
        </is>
      </c>
      <c r="D12" s="5" t="inlineStr"/>
      <c r="E12" s="8" t="inlineStr"/>
      <c r="F12" s="5" t="inlineStr"/>
      <c r="G12" s="9" t="inlineStr"/>
      <c r="H12" s="8" t="inlineStr">
        <is>
          <t>MONTAJ</t>
        </is>
      </c>
      <c r="I12" s="8" t="inlineStr"/>
    </row>
    <row r="13">
      <c r="A13" s="8" t="inlineStr"/>
      <c r="B13" s="8" t="inlineStr"/>
      <c r="C13" s="8" t="inlineStr"/>
      <c r="D13" s="5" t="inlineStr"/>
      <c r="E13" s="8" t="inlineStr"/>
      <c r="F13" s="5" t="inlineStr"/>
      <c r="G13" s="9" t="inlineStr"/>
      <c r="H13" s="8" t="inlineStr"/>
      <c r="I13" s="8" t="inlineStr"/>
    </row>
    <row r="14">
      <c r="A14" s="8" t="inlineStr"/>
      <c r="B14" s="8" t="inlineStr"/>
      <c r="C14" s="8" t="inlineStr">
        <is>
          <t>TOPLAM MONTAJ MALİYETİ:</t>
        </is>
      </c>
      <c r="D14" s="5" t="inlineStr"/>
      <c r="E14" s="8" t="inlineStr"/>
      <c r="F14" s="5" t="inlineStr"/>
      <c r="G14" s="9">
        <f>SUM(G5:G50)</f>
        <v/>
      </c>
      <c r="H14" s="8" t="inlineStr"/>
      <c r="I14" s="8" t="inlineStr"/>
    </row>
  </sheetData>
  <mergeCells count="2">
    <mergeCell ref="A1:I1"/>
    <mergeCell ref="A2:I2"/>
  </mergeCells>
  <dataValidations count="1">
    <dataValidation sqref="E5:E50" showDropDown="0" showInputMessage="0" showErrorMessage="0" allowBlank="0" type="list">
      <formula1>"adet,metre,kg,takım,saat,m2,m3"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5" customWidth="1" min="3" max="3"/>
    <col width="8" customWidth="1" min="4" max="4"/>
    <col width="8" customWidth="1" min="5" max="5"/>
    <col width="15" customWidth="1" min="6" max="6"/>
    <col width="15" customWidth="1" min="7" max="7"/>
    <col width="12" customWidth="1" min="8" max="8"/>
    <col width="20" customWidth="1" min="9" max="9"/>
  </cols>
  <sheetData>
    <row r="1">
      <c r="A1" s="1" t="inlineStr">
        <is>
          <t>ARA DİREK MALZEME LİSTESİ (1 METRE İÇİN)</t>
        </is>
      </c>
    </row>
    <row r="2">
      <c r="A2" s="6" t="inlineStr">
        <is>
          <t>Not: Bu liste 1 metre direk için gerekli malzemeleri içerir. Toplam hesaplamada metre ile çarpılacak.</t>
        </is>
      </c>
    </row>
    <row r="4">
      <c r="A4" s="7" t="inlineStr">
        <is>
          <t>S.No</t>
        </is>
      </c>
      <c r="B4" s="7" t="inlineStr">
        <is>
          <t>Malzeme Kodu</t>
        </is>
      </c>
      <c r="C4" s="7" t="inlineStr">
        <is>
          <t>Malzeme Tanımı</t>
        </is>
      </c>
      <c r="D4" s="7" t="inlineStr">
        <is>
          <t>Miktar</t>
        </is>
      </c>
      <c r="E4" s="7" t="inlineStr">
        <is>
          <t>Birim</t>
        </is>
      </c>
      <c r="F4" s="7" t="inlineStr">
        <is>
          <t>Birim Fiyat (TL)</t>
        </is>
      </c>
      <c r="G4" s="7" t="inlineStr">
        <is>
          <t>Toplam Fiyat (TL)</t>
        </is>
      </c>
      <c r="H4" s="7" t="inlineStr">
        <is>
          <t>Kategori</t>
        </is>
      </c>
      <c r="I4" s="7" t="inlineStr">
        <is>
          <t>Açıklama</t>
        </is>
      </c>
    </row>
    <row r="5">
      <c r="A5" s="8" t="n">
        <v>1</v>
      </c>
      <c r="B5" s="8" t="inlineStr">
        <is>
          <t>MD-001</t>
        </is>
      </c>
      <c r="C5" s="8" t="inlineStr">
        <is>
          <t>80x80x1000x2,5mm Ara Direk Profili</t>
        </is>
      </c>
      <c r="D5" s="5" t="n">
        <v>1</v>
      </c>
      <c r="E5" s="8" t="inlineStr">
        <is>
          <t>metre</t>
        </is>
      </c>
      <c r="F5" s="5" t="n">
        <v>95.25</v>
      </c>
      <c r="G5" s="9">
        <f>D5*F5</f>
        <v/>
      </c>
      <c r="H5" s="8" t="inlineStr">
        <is>
          <t>DIREK</t>
        </is>
      </c>
      <c r="I5" s="8" t="inlineStr">
        <is>
          <t>Ana direk malzemesi</t>
        </is>
      </c>
    </row>
    <row r="6">
      <c r="A6" s="8" t="n">
        <v>2</v>
      </c>
      <c r="B6" s="8" t="inlineStr">
        <is>
          <t>MD-002</t>
        </is>
      </c>
      <c r="C6" s="8" t="inlineStr">
        <is>
          <t>120x8mm Bağlantı Flanşı</t>
        </is>
      </c>
      <c r="D6" s="5" t="n">
        <v>2</v>
      </c>
      <c r="E6" s="8" t="inlineStr">
        <is>
          <t>adet</t>
        </is>
      </c>
      <c r="F6" s="5" t="n">
        <v>25.5</v>
      </c>
      <c r="G6" s="9">
        <f>D6*F6</f>
        <v/>
      </c>
      <c r="H6" s="8" t="inlineStr">
        <is>
          <t>DIREK</t>
        </is>
      </c>
      <c r="I6" s="8" t="inlineStr">
        <is>
          <t>Direk bağlantısı</t>
        </is>
      </c>
    </row>
    <row r="7">
      <c r="A7" s="8" t="n">
        <v>3</v>
      </c>
      <c r="B7" s="8" t="inlineStr">
        <is>
          <t>MD-003</t>
        </is>
      </c>
      <c r="C7" s="8" t="inlineStr">
        <is>
          <t>Galvaniz Boyama</t>
        </is>
      </c>
      <c r="D7" s="5" t="n">
        <v>1</v>
      </c>
      <c r="E7" s="8" t="inlineStr">
        <is>
          <t>m2</t>
        </is>
      </c>
      <c r="F7" s="5" t="n">
        <v>15.75</v>
      </c>
      <c r="G7" s="9">
        <f>D7*F7</f>
        <v/>
      </c>
      <c r="H7" s="8" t="inlineStr">
        <is>
          <t>DIREK</t>
        </is>
      </c>
      <c r="I7" s="8" t="inlineStr">
        <is>
          <t>Koruyucu boya</t>
        </is>
      </c>
    </row>
    <row r="8">
      <c r="A8" s="8" t="n">
        <v>4</v>
      </c>
      <c r="B8" s="8" t="inlineStr">
        <is>
          <t>MD-004</t>
        </is>
      </c>
      <c r="C8" s="8" t="inlineStr">
        <is>
          <t>U Kelepçe Takımı</t>
        </is>
      </c>
      <c r="D8" s="5" t="n">
        <v>2</v>
      </c>
      <c r="E8" s="8" t="inlineStr">
        <is>
          <t>adet</t>
        </is>
      </c>
      <c r="F8" s="5" t="n">
        <v>12.25</v>
      </c>
      <c r="G8" s="9">
        <f>D8*F8</f>
        <v/>
      </c>
      <c r="H8" s="8" t="inlineStr">
        <is>
          <t>DIREK</t>
        </is>
      </c>
      <c r="I8" s="8" t="inlineStr">
        <is>
          <t>Sabitleyici</t>
        </is>
      </c>
    </row>
    <row r="9">
      <c r="A9" s="8" t="n">
        <v>5</v>
      </c>
      <c r="B9" s="8" t="inlineStr">
        <is>
          <t>MD-005</t>
        </is>
      </c>
      <c r="C9" s="8" t="inlineStr">
        <is>
          <t>Conta ve Sızdırmazlık</t>
        </is>
      </c>
      <c r="D9" s="5" t="n">
        <v>1</v>
      </c>
      <c r="E9" s="8" t="inlineStr">
        <is>
          <t>takım</t>
        </is>
      </c>
      <c r="F9" s="5" t="n">
        <v>8.5</v>
      </c>
      <c r="G9" s="9">
        <f>D9*F9</f>
        <v/>
      </c>
      <c r="H9" s="8" t="inlineStr">
        <is>
          <t>DIREK</t>
        </is>
      </c>
      <c r="I9" s="8" t="inlineStr">
        <is>
          <t>Hava geçirmezlik</t>
        </is>
      </c>
    </row>
    <row r="10">
      <c r="A10" s="8" t="inlineStr"/>
      <c r="B10" s="8" t="inlineStr"/>
      <c r="C10" s="8" t="inlineStr">
        <is>
          <t>** Yeni malzemeler buraya ekleyin **</t>
        </is>
      </c>
      <c r="D10" s="5" t="inlineStr"/>
      <c r="E10" s="8" t="inlineStr"/>
      <c r="F10" s="5" t="inlineStr"/>
      <c r="G10" s="9" t="inlineStr"/>
      <c r="H10" s="8" t="inlineStr">
        <is>
          <t>DIREK</t>
        </is>
      </c>
      <c r="I10" s="8" t="inlineStr"/>
    </row>
    <row r="11">
      <c r="A11" s="8" t="inlineStr"/>
      <c r="B11" s="8" t="inlineStr"/>
      <c r="C11" s="8" t="inlineStr"/>
      <c r="D11" s="5" t="inlineStr"/>
      <c r="E11" s="8" t="inlineStr"/>
      <c r="F11" s="5" t="inlineStr"/>
      <c r="G11" s="9" t="inlineStr"/>
      <c r="H11" s="8" t="inlineStr"/>
      <c r="I11" s="8" t="inlineStr"/>
    </row>
    <row r="12">
      <c r="A12" s="8" t="inlineStr"/>
      <c r="B12" s="8" t="inlineStr"/>
      <c r="C12" s="8" t="inlineStr">
        <is>
          <t>TOPLAM DİREK MALİYETİ (1m):</t>
        </is>
      </c>
      <c r="D12" s="5" t="inlineStr"/>
      <c r="E12" s="8" t="inlineStr"/>
      <c r="F12" s="5" t="inlineStr"/>
      <c r="G12" s="9">
        <f>SUM(G5:G50)</f>
        <v/>
      </c>
      <c r="H12" s="8" t="inlineStr"/>
      <c r="I12" s="8" t="inlineStr"/>
    </row>
  </sheetData>
  <mergeCells count="2">
    <mergeCell ref="A1:I1"/>
    <mergeCell ref="A2:I2"/>
  </mergeCells>
  <dataValidations count="1">
    <dataValidation sqref="E5:E50" showDropDown="0" showInputMessage="0" showErrorMessage="0" allowBlank="0" type="list">
      <formula1>"adet,metre,kg,takım,saat,m2,m3"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5" customWidth="1" min="3" max="3"/>
    <col width="8" customWidth="1" min="4" max="4"/>
    <col width="8" customWidth="1" min="5" max="5"/>
    <col width="15" customWidth="1" min="6" max="6"/>
    <col width="15" customWidth="1" min="7" max="7"/>
    <col width="12" customWidth="1" min="8" max="8"/>
    <col width="20" customWidth="1" min="9" max="9"/>
  </cols>
  <sheetData>
    <row r="1">
      <c r="A1" s="1" t="inlineStr">
        <is>
          <t>MÜŞTEMİLAT DİREK MALZEME LİSTESİ (1 DİREK İÇİN)</t>
        </is>
      </c>
    </row>
    <row r="2">
      <c r="A2" s="6" t="inlineStr">
        <is>
          <t>Not: Müştemilat alanındaki teknik oda/kazan direkleri için malzeme listesi.</t>
        </is>
      </c>
    </row>
    <row r="4">
      <c r="A4" s="7" t="inlineStr">
        <is>
          <t>S.No</t>
        </is>
      </c>
      <c r="B4" s="7" t="inlineStr">
        <is>
          <t>Malzeme Kodu</t>
        </is>
      </c>
      <c r="C4" s="7" t="inlineStr">
        <is>
          <t>Malzeme Tanımı</t>
        </is>
      </c>
      <c r="D4" s="7" t="inlineStr">
        <is>
          <t>Miktar</t>
        </is>
      </c>
      <c r="E4" s="7" t="inlineStr">
        <is>
          <t>Birim</t>
        </is>
      </c>
      <c r="F4" s="7" t="inlineStr">
        <is>
          <t>Birim Fiyat (TL)</t>
        </is>
      </c>
      <c r="G4" s="7" t="inlineStr">
        <is>
          <t>Toplam Fiyat (TL)</t>
        </is>
      </c>
      <c r="H4" s="7" t="inlineStr">
        <is>
          <t>Kategori</t>
        </is>
      </c>
      <c r="I4" s="7" t="inlineStr">
        <is>
          <t>Açıklama</t>
        </is>
      </c>
    </row>
    <row r="5">
      <c r="A5" s="8" t="n">
        <v>1</v>
      </c>
      <c r="B5" s="8" t="inlineStr">
        <is>
          <t>MS-001</t>
        </is>
      </c>
      <c r="C5" s="8" t="inlineStr">
        <is>
          <t>80x80x2500x3,0mm Müştemilat Direk</t>
        </is>
      </c>
      <c r="D5" s="5" t="n">
        <v>1</v>
      </c>
      <c r="E5" s="8" t="inlineStr">
        <is>
          <t>adet</t>
        </is>
      </c>
      <c r="F5" s="5" t="n">
        <v>238.5</v>
      </c>
      <c r="G5" s="9">
        <f>D5*F5</f>
        <v/>
      </c>
      <c r="H5" s="8" t="inlineStr">
        <is>
          <t>MUSTEMILAT</t>
        </is>
      </c>
      <c r="I5" s="8" t="inlineStr">
        <is>
          <t>Ana destek direği</t>
        </is>
      </c>
    </row>
    <row r="6">
      <c r="A6" s="8" t="n">
        <v>2</v>
      </c>
      <c r="B6" s="8" t="inlineStr">
        <is>
          <t>MS-002</t>
        </is>
      </c>
      <c r="C6" s="8" t="inlineStr">
        <is>
          <t>70x70x800mm Temel Ankrajı</t>
        </is>
      </c>
      <c r="D6" s="5" t="n">
        <v>1</v>
      </c>
      <c r="E6" s="8" t="inlineStr">
        <is>
          <t>adet</t>
        </is>
      </c>
      <c r="F6" s="5" t="n">
        <v>85.25</v>
      </c>
      <c r="G6" s="9">
        <f>D6*F6</f>
        <v/>
      </c>
      <c r="H6" s="8" t="inlineStr">
        <is>
          <t>MUSTEMILAT</t>
        </is>
      </c>
      <c r="I6" s="8" t="inlineStr">
        <is>
          <t>Temel bağlantısı</t>
        </is>
      </c>
    </row>
    <row r="7">
      <c r="A7" s="8" t="n">
        <v>3</v>
      </c>
      <c r="B7" s="8" t="inlineStr">
        <is>
          <t>MS-003</t>
        </is>
      </c>
      <c r="C7" s="8" t="inlineStr">
        <is>
          <t>Üst Bağlantı Başlığı</t>
        </is>
      </c>
      <c r="D7" s="5" t="n">
        <v>1</v>
      </c>
      <c r="E7" s="8" t="inlineStr">
        <is>
          <t>adet</t>
        </is>
      </c>
      <c r="F7" s="5" t="n">
        <v>45.75</v>
      </c>
      <c r="G7" s="9">
        <f>D7*F7</f>
        <v/>
      </c>
      <c r="H7" s="8" t="inlineStr">
        <is>
          <t>MUSTEMILAT</t>
        </is>
      </c>
      <c r="I7" s="8" t="inlineStr">
        <is>
          <t>Tavan bağlantısı</t>
        </is>
      </c>
    </row>
    <row r="8">
      <c r="A8" s="8" t="n">
        <v>4</v>
      </c>
      <c r="B8" s="8" t="inlineStr">
        <is>
          <t>MS-004</t>
        </is>
      </c>
      <c r="C8" s="8" t="inlineStr">
        <is>
          <t>Ağır Hizmet Montaj İşçiliği</t>
        </is>
      </c>
      <c r="D8" s="5" t="n">
        <v>1</v>
      </c>
      <c r="E8" s="8" t="inlineStr">
        <is>
          <t>saat</t>
        </is>
      </c>
      <c r="F8" s="5" t="n">
        <v>75</v>
      </c>
      <c r="G8" s="9">
        <f>D8*F8</f>
        <v/>
      </c>
      <c r="H8" s="8" t="inlineStr">
        <is>
          <t>MUSTEMILAT</t>
        </is>
      </c>
      <c r="I8" s="8" t="inlineStr">
        <is>
          <t>Özel montaj</t>
        </is>
      </c>
    </row>
    <row r="9">
      <c r="A9" s="8" t="n">
        <v>5</v>
      </c>
      <c r="B9" s="8" t="inlineStr">
        <is>
          <t>MS-005</t>
        </is>
      </c>
      <c r="C9" s="8" t="inlineStr">
        <is>
          <t>0,5m³ Beton Temeli</t>
        </is>
      </c>
      <c r="D9" s="5" t="n">
        <v>0.5</v>
      </c>
      <c r="E9" s="8" t="inlineStr">
        <is>
          <t>m3</t>
        </is>
      </c>
      <c r="F9" s="5" t="n">
        <v>180</v>
      </c>
      <c r="G9" s="9">
        <f>D9*F9</f>
        <v/>
      </c>
      <c r="H9" s="8" t="inlineStr">
        <is>
          <t>MUSTEMILAT</t>
        </is>
      </c>
      <c r="I9" s="8" t="inlineStr">
        <is>
          <t>Temel betonu</t>
        </is>
      </c>
    </row>
    <row r="10">
      <c r="A10" s="8" t="n">
        <v>6</v>
      </c>
      <c r="B10" s="8" t="inlineStr">
        <is>
          <t>MS-006</t>
        </is>
      </c>
      <c r="C10" s="8" t="inlineStr">
        <is>
          <t>Demir Donatı 12mm</t>
        </is>
      </c>
      <c r="D10" s="5" t="n">
        <v>20</v>
      </c>
      <c r="E10" s="8" t="inlineStr">
        <is>
          <t>kg</t>
        </is>
      </c>
      <c r="F10" s="5" t="n">
        <v>6.5</v>
      </c>
      <c r="G10" s="9">
        <f>D10*F10</f>
        <v/>
      </c>
      <c r="H10" s="8" t="inlineStr">
        <is>
          <t>MUSTEMILAT</t>
        </is>
      </c>
      <c r="I10" s="8" t="inlineStr">
        <is>
          <t>Temel donatısı</t>
        </is>
      </c>
    </row>
    <row r="11">
      <c r="A11" s="8" t="n">
        <v>7</v>
      </c>
      <c r="B11" s="8" t="inlineStr">
        <is>
          <t>MS-007</t>
        </is>
      </c>
      <c r="C11" s="8" t="inlineStr">
        <is>
          <t>Su Yalıtımı</t>
        </is>
      </c>
      <c r="D11" s="5" t="n">
        <v>1</v>
      </c>
      <c r="E11" s="8" t="inlineStr">
        <is>
          <t>m2</t>
        </is>
      </c>
      <c r="F11" s="5" t="n">
        <v>35</v>
      </c>
      <c r="G11" s="9">
        <f>D11*F11</f>
        <v/>
      </c>
      <c r="H11" s="8" t="inlineStr">
        <is>
          <t>MUSTEMILAT</t>
        </is>
      </c>
      <c r="I11" s="8" t="inlineStr">
        <is>
          <t>Nem koruması</t>
        </is>
      </c>
    </row>
    <row r="12">
      <c r="A12" s="8" t="inlineStr"/>
      <c r="B12" s="8" t="inlineStr"/>
      <c r="C12" s="8" t="inlineStr">
        <is>
          <t>** Yeni malzemeler buraya ekleyin **</t>
        </is>
      </c>
      <c r="D12" s="5" t="inlineStr"/>
      <c r="E12" s="8" t="inlineStr"/>
      <c r="F12" s="5" t="inlineStr"/>
      <c r="G12" s="9" t="inlineStr"/>
      <c r="H12" s="8" t="inlineStr">
        <is>
          <t>MUSTEMILAT</t>
        </is>
      </c>
      <c r="I12" s="8" t="inlineStr"/>
    </row>
    <row r="13">
      <c r="A13" s="8" t="inlineStr"/>
      <c r="B13" s="8" t="inlineStr"/>
      <c r="C13" s="8" t="inlineStr"/>
      <c r="D13" s="5" t="inlineStr"/>
      <c r="E13" s="8" t="inlineStr"/>
      <c r="F13" s="5" t="inlineStr"/>
      <c r="G13" s="9" t="inlineStr"/>
      <c r="H13" s="8" t="inlineStr"/>
      <c r="I13" s="8" t="inlineStr"/>
    </row>
    <row r="14">
      <c r="A14" s="8" t="inlineStr"/>
      <c r="B14" s="8" t="inlineStr"/>
      <c r="C14" s="8" t="inlineStr">
        <is>
          <t>TOPLAM MÜŞTEMİLAT MALİYETİ (1 direk):</t>
        </is>
      </c>
      <c r="D14" s="5" t="inlineStr"/>
      <c r="E14" s="8" t="inlineStr"/>
      <c r="F14" s="5" t="inlineStr"/>
      <c r="G14" s="9">
        <f>SUM(G5:G50)</f>
        <v/>
      </c>
      <c r="H14" s="8" t="inlineStr"/>
      <c r="I14" s="8" t="inlineStr"/>
    </row>
  </sheetData>
  <mergeCells count="2">
    <mergeCell ref="A1:I1"/>
    <mergeCell ref="A2:I2"/>
  </mergeCells>
  <dataValidations count="1">
    <dataValidation sqref="E5:E50" showDropDown="0" showInputMessage="0" showErrorMessage="0" allowBlank="0" type="list">
      <formula1>"adet,metre,kg,takım,saat,m2,m3"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8" customWidth="1" min="4" max="4"/>
    <col width="15" customWidth="1" min="5" max="5"/>
    <col width="15" customWidth="1" min="6" max="6"/>
    <col width="10" customWidth="1" min="7" max="7"/>
    <col width="5" customWidth="1" min="8" max="8"/>
  </cols>
  <sheetData>
    <row r="1">
      <c r="A1" s="1" t="inlineStr">
        <is>
          <t>SERA PROJESİ KAPSAMLI MALİYET ANALİZİ VE HESAPLAMA</t>
        </is>
      </c>
    </row>
    <row r="2">
      <c r="A2" s="8" t="inlineStr"/>
      <c r="B2" s="8" t="inlineStr"/>
      <c r="C2" s="8" t="inlineStr"/>
      <c r="D2" s="8" t="inlineStr"/>
      <c r="E2" s="8" t="inlineStr"/>
      <c r="F2" s="8" t="inlineStr"/>
      <c r="G2" s="8" t="inlineStr"/>
      <c r="H2" s="8" t="inlineStr"/>
    </row>
    <row r="3">
      <c r="A3" s="3" t="inlineStr">
        <is>
          <t>PROJE PARAMETRELERİ</t>
        </is>
      </c>
      <c r="B3" s="8" t="inlineStr"/>
      <c r="C3" s="8" t="inlineStr"/>
      <c r="D3" s="8" t="inlineStr"/>
      <c r="E3" s="3" t="inlineStr">
        <is>
          <t>HESAPLANAN DEĞERLER</t>
        </is>
      </c>
      <c r="F3" s="8" t="inlineStr"/>
      <c r="G3" s="8" t="inlineStr"/>
      <c r="H3" s="8" t="inlineStr"/>
    </row>
    <row r="4">
      <c r="A4" s="3" t="inlineStr">
        <is>
          <t>Parametre</t>
        </is>
      </c>
      <c r="B4" s="8" t="inlineStr">
        <is>
          <t>Değer</t>
        </is>
      </c>
      <c r="C4" s="8" t="inlineStr">
        <is>
          <t>Birim</t>
        </is>
      </c>
      <c r="D4" s="8" t="inlineStr"/>
      <c r="E4" s="3" t="inlineStr">
        <is>
          <t>Hesaplama</t>
        </is>
      </c>
      <c r="F4" s="8" t="inlineStr">
        <is>
          <t>Sonuç</t>
        </is>
      </c>
      <c r="G4" s="8" t="inlineStr">
        <is>
          <t>Birim</t>
        </is>
      </c>
      <c r="H4" s="8" t="inlineStr"/>
    </row>
    <row r="5">
      <c r="A5" s="8" t="inlineStr">
        <is>
          <t>Tünel Uzunluğu</t>
        </is>
      </c>
      <c r="B5" s="5" t="n">
        <v>250</v>
      </c>
      <c r="C5" s="8" t="inlineStr">
        <is>
          <t>m</t>
        </is>
      </c>
      <c r="D5" s="8" t="inlineStr"/>
      <c r="E5" s="8" t="inlineStr">
        <is>
          <t>Toplam Alan</t>
        </is>
      </c>
      <c r="F5" s="9">
        <f>B4*B5*B6</f>
        <v/>
      </c>
      <c r="G5" s="8" t="inlineStr">
        <is>
          <t>m²</t>
        </is>
      </c>
      <c r="H5" s="8" t="inlineStr"/>
    </row>
    <row r="6">
      <c r="A6" s="8" t="inlineStr">
        <is>
          <t>Tünel Sayısı</t>
        </is>
      </c>
      <c r="B6" s="5" t="n">
        <v>50</v>
      </c>
      <c r="C6" s="8" t="inlineStr">
        <is>
          <t>adet</t>
        </is>
      </c>
      <c r="D6" s="8" t="inlineStr"/>
      <c r="E6" s="8" t="inlineStr">
        <is>
          <t>Montaj Noktası Sayısı</t>
        </is>
      </c>
      <c r="F6" s="9">
        <f>(B4/B8+1)*(B5+1)</f>
        <v/>
      </c>
      <c r="G6" s="8" t="inlineStr">
        <is>
          <t>adet</t>
        </is>
      </c>
      <c r="H6" s="8" t="inlineStr"/>
    </row>
    <row r="7">
      <c r="A7" s="8" t="inlineStr">
        <is>
          <t>Tünel Genişlik</t>
        </is>
      </c>
      <c r="B7" s="5" t="n">
        <v>9.6</v>
      </c>
      <c r="C7" s="8" t="inlineStr">
        <is>
          <t>m</t>
        </is>
      </c>
      <c r="D7" s="8" t="inlineStr"/>
      <c r="E7" s="8" t="inlineStr">
        <is>
          <t>Toplam Direk Uzunluğu</t>
        </is>
      </c>
      <c r="F7" s="9">
        <f>B4*B5</f>
        <v/>
      </c>
      <c r="G7" s="8" t="inlineStr">
        <is>
          <t>m</t>
        </is>
      </c>
      <c r="H7" s="8" t="inlineStr"/>
    </row>
    <row r="8">
      <c r="A8" s="8" t="inlineStr">
        <is>
          <t>Duvar Kolon Arası</t>
        </is>
      </c>
      <c r="B8" s="5" t="n">
        <v>2.5</v>
      </c>
      <c r="C8" s="8" t="inlineStr">
        <is>
          <t>m</t>
        </is>
      </c>
      <c r="D8" s="8" t="inlineStr"/>
      <c r="E8" s="8" t="inlineStr">
        <is>
          <t>Müştemilat Alan (10%)</t>
        </is>
      </c>
      <c r="F8" s="9">
        <f>F4*0.1</f>
        <v/>
      </c>
      <c r="G8" s="8" t="inlineStr">
        <is>
          <t>m²</t>
        </is>
      </c>
      <c r="H8" s="8" t="inlineStr"/>
    </row>
    <row r="9">
      <c r="A9" s="8" t="inlineStr">
        <is>
          <t>Orta Kolon Aralığı</t>
        </is>
      </c>
      <c r="B9" s="5" t="n">
        <v>5</v>
      </c>
      <c r="C9" s="8" t="inlineStr">
        <is>
          <t>m</t>
        </is>
      </c>
      <c r="D9" s="8" t="inlineStr"/>
      <c r="E9" s="8" t="inlineStr">
        <is>
          <t>Müştemilat Direk Sayısı</t>
        </is>
      </c>
      <c r="F9" s="9">
        <f>F7/(B9*B9)</f>
        <v/>
      </c>
      <c r="G9" s="8" t="inlineStr">
        <is>
          <t>adet</t>
        </is>
      </c>
      <c r="H9" s="8" t="inlineStr"/>
    </row>
    <row r="10">
      <c r="A10" s="8" t="inlineStr">
        <is>
          <t>Müştemilat Aralığı</t>
        </is>
      </c>
      <c r="B10" s="5" t="n">
        <v>2.5</v>
      </c>
      <c r="C10" s="8" t="inlineStr">
        <is>
          <t>m</t>
        </is>
      </c>
      <c r="D10" s="8" t="inlineStr"/>
      <c r="E10" s="8" t="inlineStr"/>
      <c r="F10" s="8" t="inlineStr"/>
      <c r="G10" s="8" t="inlineStr"/>
      <c r="H10" s="8" t="inlineStr"/>
    </row>
    <row r="11">
      <c r="A11" s="8" t="inlineStr"/>
      <c r="B11" s="8" t="inlineStr"/>
      <c r="C11" s="8" t="inlineStr"/>
      <c r="D11" s="8" t="inlineStr"/>
      <c r="E11" s="8" t="inlineStr"/>
      <c r="F11" s="8" t="inlineStr"/>
      <c r="G11" s="8" t="inlineStr"/>
      <c r="H11" s="8" t="inlineStr"/>
    </row>
    <row r="12">
      <c r="A12" s="3" t="inlineStr">
        <is>
          <t>BİRİM MALİYETLER (Otomatik)</t>
        </is>
      </c>
      <c r="B12" s="8" t="inlineStr"/>
      <c r="C12" s="8" t="inlineStr"/>
      <c r="D12" s="8" t="inlineStr"/>
      <c r="E12" s="3" t="inlineStr"/>
      <c r="F12" s="8" t="inlineStr"/>
      <c r="G12" s="8" t="inlineStr"/>
      <c r="H12" s="8" t="inlineStr"/>
    </row>
    <row r="13">
      <c r="A13" s="8" t="inlineStr">
        <is>
          <t>1 Montaj Noktası Maliyeti</t>
        </is>
      </c>
      <c r="B13" s="8">
        <f>SUMPRODUCT(('2-Montaj Malzemeleri'.D5:D50)*('2-Montaj Malzemeleri'.F5:F50))</f>
        <v/>
      </c>
      <c r="C13" s="8" t="inlineStr">
        <is>
          <t>TL</t>
        </is>
      </c>
      <c r="D13" s="8" t="inlineStr"/>
      <c r="E13" s="8" t="inlineStr"/>
      <c r="F13" s="8" t="inlineStr"/>
      <c r="G13" s="8" t="inlineStr"/>
      <c r="H13" s="8" t="inlineStr"/>
    </row>
    <row r="14">
      <c r="A14" s="8" t="inlineStr">
        <is>
          <t>1 Metre Direk Maliyeti</t>
        </is>
      </c>
      <c r="B14" s="8">
        <f>SUMPRODUCT(('3-Direk Malzemeleri'.D5:D50)*('3-Direk Malzemeleri'.F5:F50))</f>
        <v/>
      </c>
      <c r="C14" s="8" t="inlineStr">
        <is>
          <t>TL</t>
        </is>
      </c>
      <c r="D14" s="8" t="inlineStr"/>
      <c r="E14" s="8" t="inlineStr"/>
      <c r="F14" s="8" t="inlineStr"/>
      <c r="G14" s="8" t="inlineStr"/>
      <c r="H14" s="8" t="inlineStr"/>
    </row>
    <row r="15">
      <c r="A15" s="8" t="inlineStr">
        <is>
          <t>1 Müştemilat Direk Maliyeti</t>
        </is>
      </c>
      <c r="B15" s="8">
        <f>SUMPRODUCT(('4-Müştemilat Malzemeleri'.D5:D50)*('4-Müştemilat Malzemeleri'.F5:F50))</f>
        <v/>
      </c>
      <c r="C15" s="8" t="inlineStr">
        <is>
          <t>TL</t>
        </is>
      </c>
      <c r="D15" s="8" t="inlineStr"/>
      <c r="E15" s="8" t="inlineStr"/>
      <c r="F15" s="8" t="inlineStr"/>
      <c r="G15" s="8" t="inlineStr"/>
      <c r="H15" s="8" t="inlineStr"/>
    </row>
    <row r="16">
      <c r="A16" s="8" t="inlineStr"/>
      <c r="B16" s="8" t="inlineStr"/>
      <c r="C16" s="8" t="inlineStr"/>
      <c r="D16" s="8" t="inlineStr"/>
      <c r="E16" s="8" t="inlineStr"/>
      <c r="F16" s="8" t="inlineStr"/>
      <c r="G16" s="8" t="inlineStr"/>
      <c r="H16" s="8" t="inlineStr"/>
    </row>
    <row r="17">
      <c r="A17" s="8" t="inlineStr"/>
      <c r="B17" s="8" t="inlineStr"/>
      <c r="C17" s="8" t="inlineStr"/>
      <c r="D17" s="8" t="inlineStr"/>
      <c r="E17" s="8" t="inlineStr"/>
      <c r="F17" s="8" t="inlineStr"/>
      <c r="G17" s="8" t="inlineStr"/>
      <c r="H17" s="8" t="inlineStr"/>
    </row>
    <row r="18">
      <c r="A18" s="3" t="inlineStr">
        <is>
          <t>ANA MALİYET HESAPLAMA</t>
        </is>
      </c>
      <c r="B18" s="8" t="inlineStr"/>
      <c r="C18" s="8" t="inlineStr"/>
      <c r="D18" s="8" t="inlineStr"/>
      <c r="E18" s="8" t="inlineStr"/>
      <c r="F18" s="8" t="inlineStr"/>
      <c r="G18" s="8" t="inlineStr"/>
      <c r="H18" s="8" t="inlineStr"/>
    </row>
    <row r="19">
      <c r="A19" s="10" t="inlineStr">
        <is>
          <t>Maliyet Kalemi</t>
        </is>
      </c>
      <c r="B19" s="10" t="inlineStr">
        <is>
          <t>Birim Maliyet</t>
        </is>
      </c>
      <c r="C19" s="10" t="inlineStr">
        <is>
          <t>Miktar</t>
        </is>
      </c>
      <c r="D19" s="10" t="inlineStr">
        <is>
          <t>Toplam Maliyet</t>
        </is>
      </c>
      <c r="E19" s="8" t="inlineStr">
        <is>
          <t>Yüzde</t>
        </is>
      </c>
      <c r="F19" s="8" t="inlineStr"/>
      <c r="G19" s="8" t="inlineStr"/>
      <c r="H19" s="8" t="inlineStr"/>
    </row>
    <row r="20">
      <c r="A20" s="8" t="inlineStr">
        <is>
          <t>Montaj Noktaları</t>
        </is>
      </c>
      <c r="B20" s="8">
        <f>B13</f>
        <v/>
      </c>
      <c r="C20" s="9">
        <f>F5</f>
        <v/>
      </c>
      <c r="D20" s="9">
        <f>B20*C20</f>
        <v/>
      </c>
      <c r="E20" s="8">
        <f>D20/D27*100</f>
        <v/>
      </c>
      <c r="F20" s="8" t="inlineStr"/>
      <c r="G20" s="8" t="inlineStr"/>
      <c r="H20" s="8" t="inlineStr"/>
    </row>
    <row r="21">
      <c r="A21" s="8" t="inlineStr">
        <is>
          <t>Ara Direkler</t>
        </is>
      </c>
      <c r="B21" s="8">
        <f>B14</f>
        <v/>
      </c>
      <c r="C21" s="9">
        <f>F6</f>
        <v/>
      </c>
      <c r="D21" s="9">
        <f>B21*C21</f>
        <v/>
      </c>
      <c r="E21" s="8">
        <f>D21/D27*100</f>
        <v/>
      </c>
      <c r="F21" s="8" t="inlineStr"/>
      <c r="G21" s="8" t="inlineStr"/>
      <c r="H21" s="8" t="inlineStr"/>
    </row>
    <row r="22">
      <c r="A22" s="8" t="inlineStr">
        <is>
          <t>Müştemilat Direkleri</t>
        </is>
      </c>
      <c r="B22" s="8">
        <f>B15</f>
        <v/>
      </c>
      <c r="C22" s="9">
        <f>F8</f>
        <v/>
      </c>
      <c r="D22" s="9">
        <f>B22*C22</f>
        <v/>
      </c>
      <c r="E22" s="8">
        <f>D22/D27*100</f>
        <v/>
      </c>
      <c r="F22" s="8" t="inlineStr"/>
      <c r="G22" s="8" t="inlineStr"/>
      <c r="H22" s="8" t="inlineStr"/>
    </row>
    <row r="23">
      <c r="A23" s="8" t="inlineStr"/>
      <c r="B23" s="8" t="inlineStr"/>
      <c r="C23" s="8" t="inlineStr"/>
      <c r="D23" s="8" t="inlineStr"/>
      <c r="E23" s="8" t="inlineStr"/>
      <c r="F23" s="8" t="inlineStr"/>
      <c r="G23" s="8" t="inlineStr"/>
      <c r="H23" s="8" t="inlineStr"/>
    </row>
    <row r="24">
      <c r="A24" s="8" t="inlineStr">
        <is>
          <t>TOPLAM MALZEME MALİYETİ</t>
        </is>
      </c>
      <c r="B24" s="8" t="inlineStr"/>
      <c r="C24" s="8" t="inlineStr"/>
      <c r="D24" s="9">
        <f>SUM(D20:D22)</f>
        <v/>
      </c>
      <c r="E24" s="8" t="inlineStr">
        <is>
          <t>100%</t>
        </is>
      </c>
      <c r="F24" s="8" t="inlineStr"/>
      <c r="G24" s="8" t="inlineStr"/>
      <c r="H24" s="8" t="inlineStr"/>
    </row>
    <row r="25">
      <c r="A25" s="8" t="inlineStr"/>
      <c r="B25" s="8" t="inlineStr"/>
      <c r="C25" s="8" t="inlineStr"/>
      <c r="D25" s="8" t="inlineStr"/>
      <c r="E25" s="8" t="inlineStr"/>
      <c r="F25" s="8" t="inlineStr"/>
      <c r="G25" s="8" t="inlineStr"/>
      <c r="H25" s="8" t="inlineStr"/>
    </row>
    <row r="26">
      <c r="A26" s="3" t="inlineStr">
        <is>
          <t>EK MALİYETLER VE MARJLAR</t>
        </is>
      </c>
      <c r="B26" s="8" t="inlineStr"/>
      <c r="C26" s="8" t="inlineStr"/>
      <c r="D26" s="8" t="inlineStr"/>
      <c r="E26" s="8" t="inlineStr"/>
      <c r="F26" s="8" t="inlineStr"/>
      <c r="G26" s="8" t="inlineStr"/>
      <c r="H26" s="8" t="inlineStr"/>
    </row>
    <row r="27">
      <c r="A27" s="10" t="inlineStr">
        <is>
          <t>Ek Maliyet</t>
        </is>
      </c>
      <c r="B27" s="10" t="inlineStr">
        <is>
          <t>Oran (%)</t>
        </is>
      </c>
      <c r="C27" s="10" t="inlineStr">
        <is>
          <t>Hesaplama</t>
        </is>
      </c>
      <c r="D27" s="10" t="inlineStr">
        <is>
          <t>Tutar</t>
        </is>
      </c>
      <c r="E27" s="8" t="inlineStr"/>
      <c r="F27" s="8" t="inlineStr"/>
      <c r="G27" s="8" t="inlineStr"/>
      <c r="H27" s="8" t="inlineStr"/>
    </row>
    <row r="28">
      <c r="A28" s="8" t="inlineStr">
        <is>
          <t>İşçilik ve Montaj</t>
        </is>
      </c>
      <c r="B28" s="5" t="n">
        <v>15</v>
      </c>
      <c r="C28" s="9">
        <f>D24*B27/100</f>
        <v/>
      </c>
      <c r="D28" s="9">
        <f>C27</f>
        <v/>
      </c>
      <c r="E28" s="8" t="inlineStr"/>
      <c r="F28" s="8" t="inlineStr"/>
      <c r="G28" s="8" t="inlineStr"/>
      <c r="H28" s="8" t="inlineStr"/>
    </row>
    <row r="29">
      <c r="A29" s="8" t="inlineStr">
        <is>
          <t>Nakliye ve Lojistik</t>
        </is>
      </c>
      <c r="B29" s="5" t="n">
        <v>5</v>
      </c>
      <c r="C29" s="9">
        <f>D24*B28/100</f>
        <v/>
      </c>
      <c r="D29" s="9">
        <f>C28</f>
        <v/>
      </c>
      <c r="E29" s="8" t="inlineStr"/>
      <c r="F29" s="8" t="inlineStr"/>
      <c r="G29" s="8" t="inlineStr"/>
      <c r="H29" s="8" t="inlineStr"/>
    </row>
    <row r="30">
      <c r="A30" s="8" t="inlineStr">
        <is>
          <t>Proje Yönetimi</t>
        </is>
      </c>
      <c r="B30" s="5" t="n">
        <v>3</v>
      </c>
      <c r="C30" s="9">
        <f>D24*B29/100</f>
        <v/>
      </c>
      <c r="D30" s="9">
        <f>C29</f>
        <v/>
      </c>
      <c r="E30" s="8" t="inlineStr"/>
      <c r="F30" s="8" t="inlineStr"/>
      <c r="G30" s="8" t="inlineStr"/>
      <c r="H30" s="8" t="inlineStr"/>
    </row>
    <row r="31">
      <c r="A31" s="8" t="inlineStr">
        <is>
          <t>Sigorta ve Garanti</t>
        </is>
      </c>
      <c r="B31" s="5" t="n">
        <v>2</v>
      </c>
      <c r="C31" s="9">
        <f>D24*B30/100</f>
        <v/>
      </c>
      <c r="D31" s="9">
        <f>C30</f>
        <v/>
      </c>
      <c r="E31" s="8" t="inlineStr"/>
      <c r="F31" s="8" t="inlineStr"/>
      <c r="G31" s="8" t="inlineStr"/>
      <c r="H31" s="8" t="inlineStr"/>
    </row>
    <row r="32">
      <c r="A32" s="8" t="inlineStr">
        <is>
          <t>Kar Marjı</t>
        </is>
      </c>
      <c r="B32" s="5" t="n">
        <v>12</v>
      </c>
      <c r="C32" s="9">
        <f>D24*B31/100</f>
        <v/>
      </c>
      <c r="D32" s="9">
        <f>C31</f>
        <v/>
      </c>
      <c r="E32" s="8" t="inlineStr"/>
      <c r="F32" s="8" t="inlineStr"/>
      <c r="G32" s="8" t="inlineStr"/>
      <c r="H32" s="8" t="inlineStr"/>
    </row>
    <row r="33">
      <c r="A33" s="8" t="inlineStr"/>
      <c r="B33" s="8" t="inlineStr"/>
      <c r="C33" s="8" t="inlineStr"/>
      <c r="D33" s="8" t="inlineStr"/>
      <c r="E33" s="8" t="inlineStr"/>
      <c r="F33" s="8" t="inlineStr"/>
      <c r="G33" s="8" t="inlineStr"/>
      <c r="H33" s="8" t="inlineStr"/>
    </row>
    <row r="34">
      <c r="A34" s="8" t="inlineStr">
        <is>
          <t>ARA TOPLAM (KDV HARİÇ)</t>
        </is>
      </c>
      <c r="B34" s="8" t="inlineStr"/>
      <c r="C34" s="8" t="inlineStr"/>
      <c r="D34" s="9">
        <f>D24+SUM(D27:D31)</f>
        <v/>
      </c>
      <c r="E34" s="8" t="inlineStr"/>
      <c r="F34" s="8" t="inlineStr"/>
      <c r="G34" s="8" t="inlineStr"/>
      <c r="H34" s="8" t="inlineStr"/>
    </row>
    <row r="35">
      <c r="A35" s="8" t="inlineStr">
        <is>
          <t>KDV (%20)</t>
        </is>
      </c>
      <c r="B35" s="8" t="inlineStr"/>
      <c r="C35" s="8" t="inlineStr"/>
      <c r="D35" s="9">
        <f>D33*0.20</f>
        <v/>
      </c>
      <c r="E35" s="8" t="inlineStr"/>
      <c r="F35" s="8" t="inlineStr"/>
      <c r="G35" s="8" t="inlineStr"/>
      <c r="H35" s="8" t="inlineStr"/>
    </row>
    <row r="36">
      <c r="A36" s="8" t="inlineStr">
        <is>
          <t>GENEL TOPLAM (KDV DAHİL)</t>
        </is>
      </c>
      <c r="B36" s="8" t="inlineStr"/>
      <c r="C36" s="8" t="inlineStr"/>
      <c r="D36" s="9">
        <f>D33+D34</f>
        <v/>
      </c>
      <c r="E36" s="8" t="inlineStr"/>
      <c r="F36" s="8" t="inlineStr"/>
      <c r="G36" s="8" t="inlineStr"/>
      <c r="H36" s="8" t="inlineStr"/>
    </row>
    <row r="37">
      <c r="A37" s="8" t="inlineStr"/>
      <c r="B37" s="8" t="inlineStr"/>
      <c r="C37" s="8" t="inlineStr"/>
      <c r="D37" s="8" t="inlineStr"/>
      <c r="E37" s="8" t="inlineStr"/>
      <c r="F37" s="8" t="inlineStr"/>
      <c r="G37" s="8" t="inlineStr"/>
      <c r="H37" s="8" t="inlineStr"/>
    </row>
    <row r="38">
      <c r="A38" s="3" t="inlineStr">
        <is>
          <t>DETAYLI ANALİZ</t>
        </is>
      </c>
      <c r="B38" s="8" t="inlineStr"/>
      <c r="C38" s="8" t="inlineStr"/>
      <c r="D38" s="8" t="inlineStr"/>
      <c r="E38" s="8" t="inlineStr"/>
      <c r="F38" s="8" t="inlineStr"/>
      <c r="G38" s="8" t="inlineStr"/>
      <c r="H38" s="8" t="inlineStr"/>
    </row>
    <row r="39">
      <c r="A39" s="10" t="inlineStr">
        <is>
          <t>Analiz Kriteri</t>
        </is>
      </c>
      <c r="B39" s="10" t="inlineStr"/>
      <c r="C39" s="10" t="inlineStr">
        <is>
          <t>Değer</t>
        </is>
      </c>
      <c r="D39" s="10" t="inlineStr">
        <is>
          <t>Birim</t>
        </is>
      </c>
      <c r="E39" s="8" t="inlineStr"/>
      <c r="F39" s="8" t="inlineStr"/>
      <c r="G39" s="8" t="inlineStr"/>
      <c r="H39" s="8" t="inlineStr"/>
    </row>
    <row r="40">
      <c r="A40" s="8" t="inlineStr">
        <is>
          <t>M² Başına Maliyet (KDV Hariç)</t>
        </is>
      </c>
      <c r="B40" s="8" t="inlineStr"/>
      <c r="C40" s="9">
        <f>D33/F4</f>
        <v/>
      </c>
      <c r="D40" s="8" t="inlineStr">
        <is>
          <t>TL/m²</t>
        </is>
      </c>
      <c r="E40" s="8" t="inlineStr"/>
      <c r="F40" s="8" t="inlineStr"/>
      <c r="G40" s="8" t="inlineStr"/>
      <c r="H40" s="8" t="inlineStr"/>
    </row>
    <row r="41">
      <c r="A41" s="8" t="inlineStr">
        <is>
          <t>M² Başına Maliyet (KDV Dahil)</t>
        </is>
      </c>
      <c r="B41" s="8" t="inlineStr"/>
      <c r="C41" s="9">
        <f>D35/F4</f>
        <v/>
      </c>
      <c r="D41" s="8" t="inlineStr">
        <is>
          <t>TL/m²</t>
        </is>
      </c>
      <c r="E41" s="8" t="inlineStr"/>
      <c r="F41" s="8" t="inlineStr"/>
      <c r="G41" s="8" t="inlineStr"/>
      <c r="H41" s="8" t="inlineStr"/>
    </row>
    <row r="42">
      <c r="A42" s="8" t="inlineStr">
        <is>
          <t>Montaj Başına Ortalama Maliyet</t>
        </is>
      </c>
      <c r="B42" s="8" t="inlineStr"/>
      <c r="C42" s="9">
        <f>D20/C20</f>
        <v/>
      </c>
      <c r="D42" s="8" t="inlineStr">
        <is>
          <t>TL/adet</t>
        </is>
      </c>
      <c r="E42" s="8" t="inlineStr"/>
      <c r="F42" s="8" t="inlineStr"/>
      <c r="G42" s="8" t="inlineStr"/>
      <c r="H42" s="8" t="inlineStr"/>
    </row>
    <row r="43">
      <c r="A43" s="8" t="inlineStr">
        <is>
          <t>Metre Direk Başına Maliyet</t>
        </is>
      </c>
      <c r="B43" s="8" t="inlineStr"/>
      <c r="C43" s="9">
        <f>D21/C21</f>
        <v/>
      </c>
      <c r="D43" s="8" t="inlineStr">
        <is>
          <t>TL/m</t>
        </is>
      </c>
      <c r="E43" s="8" t="inlineStr"/>
      <c r="F43" s="8" t="inlineStr"/>
      <c r="G43" s="8" t="inlineStr"/>
      <c r="H43" s="8" t="inlineStr"/>
    </row>
    <row r="44">
      <c r="A44" s="8" t="inlineStr">
        <is>
          <t>Müştemilat Direk Başına</t>
        </is>
      </c>
      <c r="B44" s="8" t="inlineStr"/>
      <c r="C44" s="9">
        <f>D22/C22</f>
        <v/>
      </c>
      <c r="D44" s="8" t="inlineStr">
        <is>
          <t>TL/adet</t>
        </is>
      </c>
      <c r="E44" s="8" t="inlineStr"/>
      <c r="F44" s="8" t="inlineStr"/>
      <c r="G44" s="8" t="inlineStr"/>
      <c r="H44" s="8" t="inlineStr"/>
    </row>
    <row r="45">
      <c r="A45" s="8" t="inlineStr"/>
      <c r="B45" s="8" t="inlineStr"/>
      <c r="C45" s="8" t="inlineStr"/>
      <c r="D45" s="8" t="inlineStr"/>
      <c r="E45" s="8" t="inlineStr"/>
      <c r="F45" s="8" t="inlineStr"/>
      <c r="G45" s="8" t="inlineStr"/>
      <c r="H45" s="8" t="inlineStr"/>
    </row>
    <row r="46">
      <c r="A46" s="8" t="inlineStr">
        <is>
          <t>Toplam Projedeki Çelik Ağırlığı (Tahmini)</t>
        </is>
      </c>
      <c r="B46" s="8" t="inlineStr"/>
      <c r="C46" s="9">
        <f>F5*25+F6*7.8+F8*35</f>
        <v/>
      </c>
      <c r="D46" s="8" t="inlineStr">
        <is>
          <t>kg</t>
        </is>
      </c>
      <c r="E46" s="8" t="inlineStr"/>
      <c r="F46" s="8" t="inlineStr"/>
      <c r="G46" s="8" t="inlineStr"/>
      <c r="H46" s="8" t="inlineStr"/>
    </row>
    <row r="47">
      <c r="A47" s="8" t="inlineStr">
        <is>
          <t>Kg Başına Ortalama Maliyet</t>
        </is>
      </c>
      <c r="B47" s="8" t="inlineStr"/>
      <c r="C47" s="9">
        <f>D35/C44</f>
        <v/>
      </c>
      <c r="D47" s="8" t="inlineStr">
        <is>
          <t>TL/kg</t>
        </is>
      </c>
      <c r="E47" s="8" t="inlineStr"/>
      <c r="F47" s="8" t="inlineStr"/>
      <c r="G47" s="8" t="inlineStr"/>
      <c r="H47" s="8" t="inlineStr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2025-08-21T21:44:32Z</dcterms:created>
  <dcterms:modified xmlns:dcterms="http://purl.org/dc/terms/" xmlns:xsi="http://www.w3.org/2001/XMLSchema-instance" xsi:type="dcterms:W3CDTF">2025-08-21T21:44:32Z</dcterms:modified>
</cp:coreProperties>
</file>