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현재_통합_문서" defaultThemeVersion="124226"/>
  <mc:AlternateContent xmlns:mc="http://schemas.openxmlformats.org/markup-compatibility/2006">
    <mc:Choice Requires="x15">
      <x15ac:absPath xmlns:x15ac="http://schemas.microsoft.com/office/spreadsheetml/2010/11/ac" url="I:\innoecm_group+\(949)전략재무기획부\2171881-시정민\08. 실적분석 관련 자료\"/>
    </mc:Choice>
  </mc:AlternateContent>
  <bookViews>
    <workbookView xWindow="11850" yWindow="660" windowWidth="15825" windowHeight="11895" tabRatio="902" activeTab="2"/>
  </bookViews>
  <sheets>
    <sheet name="Table of Contents" sheetId="137" r:id="rId1"/>
    <sheet name="Financial Highlights" sheetId="141" r:id="rId2"/>
    <sheet name="IS" sheetId="37" r:id="rId3"/>
    <sheet name="BS" sheetId="38" r:id="rId4"/>
    <sheet name="NIM_Bank + Card" sheetId="39" r:id="rId5"/>
    <sheet name="NIM NIS_Bank" sheetId="105" r:id="rId6"/>
    <sheet name="Non-Interest Income" sheetId="40" r:id="rId7"/>
    <sheet name="SG&amp;A Expense" sheetId="41" r:id="rId8"/>
    <sheet name="Loans_Bank" sheetId="106" r:id="rId9"/>
    <sheet name="Funding_Bank " sheetId="132" r:id="rId10"/>
    <sheet name="Asset Quality_Group" sheetId="42" r:id="rId11"/>
    <sheet name="Asset Quality_Bank" sheetId="138" r:id="rId12"/>
    <sheet name="Provision_Bank " sheetId="140" r:id="rId13"/>
    <sheet name="Delinquency_Bank" sheetId="109" r:id="rId14"/>
    <sheet name="Capital Adequacy_Group" sheetId="56" r:id="rId15"/>
    <sheet name="Capital Adequacy_Bank" sheetId="135" r:id="rId16"/>
    <sheet name="Woori Card" sheetId="77" r:id="rId17"/>
    <sheet name="Woori Financial Capital" sheetId="143" r:id="rId18"/>
    <sheet name="Woori Investment Bank " sheetId="144" r:id="rId19"/>
    <sheet name="Organization Structure" sheetId="122" r:id="rId20"/>
    <sheet name="Credit Rating" sheetId="102" r:id="rId21"/>
  </sheets>
  <definedNames>
    <definedName name="_xlnm.Print_Area" localSheetId="11">'Asset Quality_Bank'!$A$1:$AI$106</definedName>
    <definedName name="_xlnm.Print_Area" localSheetId="10">'Asset Quality_Group'!$A$1:$AI$38</definedName>
    <definedName name="_xlnm.Print_Area" localSheetId="3">BS!$A$1:$AJ$97</definedName>
    <definedName name="_xlnm.Print_Area" localSheetId="15">'Capital Adequacy_Bank'!$A$1:$AI$38</definedName>
    <definedName name="_xlnm.Print_Area" localSheetId="14">'Capital Adequacy_Group'!$A$1:$AI$38</definedName>
    <definedName name="_xlnm.Print_Area" localSheetId="20">'Credit Rating'!$A$1:$AK$69</definedName>
    <definedName name="_xlnm.Print_Area" localSheetId="13">Delinquency_Bank!$A$1:$AJ$75</definedName>
    <definedName name="_xlnm.Print_Area" localSheetId="1">'Financial Highlights'!$A$1:$AJ$77</definedName>
    <definedName name="_xlnm.Print_Area" localSheetId="9">'Funding_Bank '!$A$1:$AJ$36</definedName>
    <definedName name="_xlnm.Print_Area" localSheetId="2">IS!$A$1:$AT$70</definedName>
    <definedName name="_xlnm.Print_Area" localSheetId="8">Loans_Bank!$A$1:$AJ$117</definedName>
    <definedName name="_xlnm.Print_Area" localSheetId="4">'NIM_Bank + Card'!$A$1:$AH$50</definedName>
    <definedName name="_xlnm.Print_Area" localSheetId="6">'Non-Interest Income'!$A$1:$AO$70</definedName>
    <definedName name="_xlnm.Print_Area" localSheetId="19">'Organization Structure'!$A$1:$P$43</definedName>
    <definedName name="_xlnm.Print_Area" localSheetId="12">'Provision_Bank '!$A$1:$AI$69</definedName>
    <definedName name="_xlnm.Print_Area" localSheetId="7">'SG&amp;A Expense'!$A$1:$AP$70</definedName>
    <definedName name="_xlnm.Print_Area" localSheetId="0">'Table of Contents'!$A$1:$S$49</definedName>
    <definedName name="_xlnm.Print_Area" localSheetId="16">'Woori Card'!$A$1:$AI$121</definedName>
    <definedName name="_xlnm.Print_Area" localSheetId="17">'Woori Financial Capital'!$A$1:$AI$74</definedName>
    <definedName name="_xlnm.Print_Area" localSheetId="18">'Woori Investment Bank '!$A$1:$AI$72</definedName>
  </definedNames>
  <calcPr calcId="162913"/>
  <fileRecoveryPr autoRecover="0"/>
</workbook>
</file>

<file path=xl/calcChain.xml><?xml version="1.0" encoding="utf-8"?>
<calcChain xmlns="http://schemas.openxmlformats.org/spreadsheetml/2006/main">
  <c r="AR65" i="37" l="1"/>
  <c r="AQ65" i="37"/>
  <c r="AP65" i="37"/>
  <c r="AO65" i="37"/>
  <c r="AN65" i="37"/>
  <c r="AM65" i="37"/>
  <c r="AL65" i="37"/>
  <c r="AK65" i="37"/>
  <c r="AJ65" i="37"/>
  <c r="AI65" i="37"/>
  <c r="AH65" i="37"/>
  <c r="AG65" i="37"/>
  <c r="AF65" i="37"/>
  <c r="AE65" i="37"/>
  <c r="AD65" i="37"/>
  <c r="AC65" i="37"/>
  <c r="AB65" i="37"/>
  <c r="AA65" i="37"/>
  <c r="Z65" i="37"/>
  <c r="Y65" i="37"/>
  <c r="X65" i="37"/>
  <c r="W65" i="37"/>
  <c r="AG27" i="140" l="1"/>
  <c r="AF27" i="140"/>
  <c r="AE27" i="140"/>
  <c r="AD27" i="140"/>
  <c r="AC27" i="140"/>
  <c r="AB27" i="140"/>
  <c r="AA27" i="140"/>
  <c r="Z27" i="140"/>
  <c r="Y27" i="140"/>
  <c r="X27" i="140"/>
  <c r="W27" i="140"/>
  <c r="V27" i="140"/>
  <c r="U27" i="140"/>
  <c r="T27" i="140"/>
  <c r="S27" i="140"/>
  <c r="R27" i="140"/>
  <c r="Q27" i="140"/>
  <c r="P27" i="140"/>
  <c r="AG15" i="140"/>
  <c r="AF15" i="140"/>
  <c r="AE15" i="140"/>
  <c r="AD15" i="140"/>
  <c r="AC15" i="140"/>
  <c r="AB15" i="140"/>
  <c r="AA15" i="140"/>
  <c r="Z15" i="140"/>
  <c r="Y15" i="140"/>
  <c r="X15" i="140"/>
  <c r="W15" i="140"/>
  <c r="V15" i="140"/>
  <c r="U15" i="140"/>
  <c r="T15" i="140"/>
  <c r="S15" i="140"/>
  <c r="R15" i="140"/>
  <c r="Q15" i="140"/>
  <c r="P15" i="140"/>
  <c r="AF28" i="138" l="1"/>
  <c r="AE28" i="138"/>
  <c r="AD28" i="138"/>
  <c r="AC28" i="138"/>
  <c r="AB28" i="138"/>
  <c r="AA28" i="138"/>
  <c r="Z28" i="138"/>
  <c r="Y28" i="138"/>
  <c r="X28" i="138"/>
  <c r="W28" i="138"/>
  <c r="V28" i="138"/>
  <c r="U28" i="138"/>
  <c r="T28" i="138"/>
  <c r="S28" i="138"/>
  <c r="R28" i="138"/>
  <c r="Q28" i="138"/>
  <c r="P28" i="138"/>
  <c r="AG28" i="138"/>
  <c r="AR66" i="37"/>
  <c r="AQ66" i="37"/>
  <c r="AO66" i="37"/>
  <c r="AN66" i="37"/>
  <c r="AM66" i="37"/>
  <c r="AL66" i="37"/>
  <c r="AJ66" i="37"/>
  <c r="AI66" i="37"/>
  <c r="AH66" i="37"/>
  <c r="AG66" i="37"/>
  <c r="AE66" i="37"/>
  <c r="AD66" i="37"/>
  <c r="AC66" i="37"/>
  <c r="AB66" i="37"/>
  <c r="Z66" i="37"/>
  <c r="Y66" i="37"/>
  <c r="X66" i="37"/>
  <c r="W66" i="37"/>
  <c r="AR64" i="37"/>
  <c r="AQ64" i="37"/>
  <c r="AP64" i="37"/>
  <c r="AO64" i="37"/>
  <c r="AN64" i="37"/>
  <c r="AM64" i="37"/>
  <c r="AL64" i="37"/>
  <c r="AK64" i="37"/>
  <c r="AJ64" i="37"/>
  <c r="AI64" i="37"/>
  <c r="AH64" i="37"/>
  <c r="AG64" i="37"/>
  <c r="AF64" i="37"/>
  <c r="AE64" i="37"/>
  <c r="AD64" i="37"/>
  <c r="AC64" i="37"/>
  <c r="AB64" i="37"/>
  <c r="AA64" i="37"/>
  <c r="Z64" i="37"/>
  <c r="Y64" i="37"/>
  <c r="X64" i="37"/>
  <c r="W64" i="37"/>
  <c r="AG22" i="109"/>
  <c r="AF22" i="109"/>
  <c r="AE22" i="109"/>
  <c r="AD22" i="109"/>
  <c r="AC22" i="109"/>
  <c r="AB22" i="109"/>
  <c r="AA22" i="109"/>
  <c r="Z22" i="109"/>
  <c r="Y22" i="109"/>
  <c r="X22" i="109"/>
  <c r="W22" i="109"/>
  <c r="V22" i="109"/>
  <c r="U22" i="109"/>
  <c r="T22" i="109"/>
  <c r="S22" i="109"/>
  <c r="R22" i="109"/>
  <c r="Q22" i="109"/>
  <c r="AH22" i="109"/>
  <c r="AG13" i="109"/>
  <c r="AF13" i="109"/>
  <c r="AE13" i="109"/>
  <c r="AD13" i="109"/>
  <c r="AC13" i="109"/>
  <c r="AB13" i="109"/>
  <c r="AA13" i="109"/>
  <c r="Z13" i="109"/>
  <c r="Y13" i="109"/>
  <c r="X13" i="109"/>
  <c r="W13" i="109"/>
  <c r="V13" i="109"/>
  <c r="U13" i="109"/>
  <c r="T13" i="109"/>
  <c r="S13" i="109"/>
  <c r="R13" i="109"/>
  <c r="Q13" i="109"/>
  <c r="AH13" i="109"/>
  <c r="AF35" i="138"/>
  <c r="AE35" i="138"/>
  <c r="AD35" i="138"/>
  <c r="AC35" i="138"/>
  <c r="AB35" i="138"/>
  <c r="AA35" i="138"/>
  <c r="Z35" i="138"/>
  <c r="Y35" i="138"/>
  <c r="X35" i="138"/>
  <c r="W35" i="138"/>
  <c r="V35" i="138"/>
  <c r="U35" i="138"/>
  <c r="T35" i="138"/>
  <c r="S35" i="138"/>
  <c r="R35" i="138"/>
  <c r="Q35" i="138"/>
  <c r="P35" i="138"/>
  <c r="AG35" i="138"/>
  <c r="AF34" i="138"/>
  <c r="AE34" i="138"/>
  <c r="AD34" i="138"/>
  <c r="AC34" i="138"/>
  <c r="AB34" i="138"/>
  <c r="AA34" i="138"/>
  <c r="Z34" i="138"/>
  <c r="Y34" i="138"/>
  <c r="X34" i="138"/>
  <c r="W34" i="138"/>
  <c r="V34" i="138"/>
  <c r="U34" i="138"/>
  <c r="T34" i="138"/>
  <c r="S34" i="138"/>
  <c r="R34" i="138"/>
  <c r="Q34" i="138"/>
  <c r="P34" i="138"/>
  <c r="AG34" i="138"/>
  <c r="AF33" i="138"/>
  <c r="AE33" i="138"/>
  <c r="AD33" i="138"/>
  <c r="AC33" i="138"/>
  <c r="AB33" i="138"/>
  <c r="AA33" i="138"/>
  <c r="Z33" i="138"/>
  <c r="Y33" i="138"/>
  <c r="X33" i="138"/>
  <c r="W33" i="138"/>
  <c r="V33" i="138"/>
  <c r="U33" i="138"/>
  <c r="T33" i="138"/>
  <c r="S33" i="138"/>
  <c r="R33" i="138"/>
  <c r="Q33" i="138"/>
  <c r="P33" i="138"/>
  <c r="AG33" i="138"/>
  <c r="AF32" i="138"/>
  <c r="AE32" i="138"/>
  <c r="AD32" i="138"/>
  <c r="AC32" i="138"/>
  <c r="AB32" i="138"/>
  <c r="AA32" i="138"/>
  <c r="Z32" i="138"/>
  <c r="Y32" i="138"/>
  <c r="X32" i="138"/>
  <c r="W32" i="138"/>
  <c r="V32" i="138"/>
  <c r="U32" i="138"/>
  <c r="T32" i="138"/>
  <c r="S32" i="138"/>
  <c r="R32" i="138"/>
  <c r="Q32" i="138"/>
  <c r="P32" i="138"/>
  <c r="AG32" i="138"/>
  <c r="AN49" i="41"/>
  <c r="AM49" i="41"/>
  <c r="AK49" i="41"/>
  <c r="AJ49" i="41"/>
  <c r="AI49" i="41"/>
  <c r="AH49" i="41"/>
  <c r="AF49" i="41"/>
  <c r="AE49" i="41"/>
  <c r="AD49" i="41"/>
  <c r="AC49" i="41"/>
  <c r="AA49" i="41"/>
  <c r="Z49" i="41"/>
  <c r="Y49" i="41"/>
  <c r="X49" i="41"/>
  <c r="V49" i="41"/>
  <c r="U49" i="41"/>
  <c r="T49" i="41"/>
  <c r="S49" i="41"/>
  <c r="AN48" i="41"/>
  <c r="AM48" i="41"/>
  <c r="AL48" i="41"/>
  <c r="AK48" i="41"/>
  <c r="AJ48" i="41"/>
  <c r="AI48" i="41"/>
  <c r="AH48" i="41"/>
  <c r="AG48" i="41"/>
  <c r="AF48" i="41"/>
  <c r="AE48" i="41"/>
  <c r="AD48" i="41"/>
  <c r="AC48" i="41"/>
  <c r="AB48" i="41"/>
  <c r="AA48" i="41"/>
  <c r="Z48" i="41"/>
  <c r="Y48" i="41"/>
  <c r="X48" i="41"/>
  <c r="W48" i="41"/>
  <c r="V48" i="41"/>
  <c r="T48" i="41"/>
  <c r="S48" i="41"/>
  <c r="U48" i="41"/>
  <c r="AG52" i="141"/>
  <c r="AF52" i="141"/>
  <c r="AE52" i="141"/>
  <c r="AD52" i="141"/>
  <c r="AC52" i="141"/>
  <c r="AB52" i="141"/>
  <c r="AA52" i="141"/>
  <c r="Z52" i="141"/>
  <c r="Y52" i="141"/>
  <c r="X52" i="141"/>
  <c r="W52" i="141"/>
  <c r="V52" i="141"/>
  <c r="U52" i="141"/>
  <c r="T52" i="141"/>
  <c r="S52" i="141"/>
  <c r="R52" i="141"/>
  <c r="Q52" i="141"/>
  <c r="AH52" i="141"/>
  <c r="AF33" i="135"/>
  <c r="AE33" i="135"/>
  <c r="AD33" i="135"/>
  <c r="AC33" i="135"/>
  <c r="AB33" i="135"/>
  <c r="AA33" i="135"/>
  <c r="Z33" i="135"/>
  <c r="Y33" i="135"/>
  <c r="X33" i="135"/>
  <c r="W33" i="135"/>
  <c r="V33" i="135"/>
  <c r="U33" i="135"/>
  <c r="T33" i="135"/>
  <c r="S33" i="135"/>
  <c r="R33" i="135"/>
  <c r="Q33" i="135"/>
  <c r="P33" i="135"/>
  <c r="AG33" i="135"/>
  <c r="AF32" i="135"/>
  <c r="AE32" i="135"/>
  <c r="AD32" i="135"/>
  <c r="AC32" i="135"/>
  <c r="AB32" i="135"/>
  <c r="AA32" i="135"/>
  <c r="Z32" i="135"/>
  <c r="Y32" i="135"/>
  <c r="X32" i="135"/>
  <c r="W32" i="135"/>
  <c r="V32" i="135"/>
  <c r="U32" i="135"/>
  <c r="T32" i="135"/>
  <c r="S32" i="135"/>
  <c r="R32" i="135"/>
  <c r="Q32" i="135"/>
  <c r="P32" i="135"/>
  <c r="AG32" i="135"/>
  <c r="AF31" i="135"/>
  <c r="AE31" i="135"/>
  <c r="AD31" i="135"/>
  <c r="AC31" i="135"/>
  <c r="AB31" i="135"/>
  <c r="AA31" i="135"/>
  <c r="Z31" i="135"/>
  <c r="Y31" i="135"/>
  <c r="X31" i="135"/>
  <c r="W31" i="135"/>
  <c r="V31" i="135"/>
  <c r="U31" i="135"/>
  <c r="T31" i="135"/>
  <c r="S31" i="135"/>
  <c r="R31" i="135"/>
  <c r="Q31" i="135"/>
  <c r="P31" i="135"/>
  <c r="AG31" i="135"/>
  <c r="AG25" i="135"/>
  <c r="AF25" i="135"/>
  <c r="AE25" i="135"/>
  <c r="AD25" i="135"/>
  <c r="AC25" i="135"/>
  <c r="AB25" i="135"/>
  <c r="AA25" i="135"/>
  <c r="Z25" i="135"/>
  <c r="Y25" i="135"/>
  <c r="X25" i="135"/>
  <c r="W25" i="135"/>
  <c r="V25" i="135"/>
  <c r="U25" i="135"/>
  <c r="T25" i="135"/>
  <c r="S25" i="135"/>
  <c r="R25" i="135"/>
  <c r="Q25" i="135"/>
  <c r="P25" i="135"/>
  <c r="AH53" i="141"/>
  <c r="AG53" i="141"/>
  <c r="AF53" i="141"/>
  <c r="AE53" i="141"/>
  <c r="AD53" i="141"/>
  <c r="AC53" i="141"/>
  <c r="AB53" i="141"/>
  <c r="AA53" i="141"/>
  <c r="Z53" i="141"/>
  <c r="Y53" i="141"/>
  <c r="X53" i="141"/>
  <c r="W53" i="141"/>
  <c r="V53" i="141"/>
  <c r="U53" i="141"/>
  <c r="T53" i="141"/>
  <c r="S53" i="141"/>
  <c r="R53" i="141"/>
  <c r="Q53" i="141"/>
  <c r="AG20" i="132"/>
  <c r="AF20" i="132"/>
  <c r="AE20" i="132"/>
  <c r="AD20" i="132"/>
  <c r="AC20" i="132"/>
  <c r="AB20" i="132"/>
  <c r="AA20" i="132"/>
  <c r="Z20" i="132"/>
  <c r="Y20" i="132"/>
  <c r="X20" i="132"/>
  <c r="W20" i="132"/>
  <c r="V20" i="132"/>
  <c r="U20" i="132"/>
  <c r="T20" i="132"/>
  <c r="S20" i="132"/>
  <c r="R20" i="132"/>
  <c r="Q20" i="132"/>
  <c r="AH20" i="132"/>
  <c r="AG19" i="132" l="1"/>
  <c r="AF19" i="132"/>
  <c r="AE19" i="132"/>
  <c r="AD19" i="132"/>
  <c r="AC19" i="132"/>
  <c r="AB19" i="132"/>
  <c r="AA19" i="132"/>
  <c r="Z19" i="132"/>
  <c r="Y19" i="132"/>
  <c r="X19" i="132"/>
  <c r="W19" i="132"/>
  <c r="V19" i="132"/>
  <c r="U19" i="132"/>
  <c r="T19" i="132"/>
  <c r="S19" i="132"/>
  <c r="R19" i="132"/>
  <c r="Q19" i="132"/>
  <c r="AH19" i="132"/>
  <c r="AG100" i="38"/>
  <c r="AF100" i="38"/>
  <c r="AE100" i="38"/>
  <c r="AD100" i="38"/>
  <c r="AC100" i="38"/>
  <c r="AB100" i="38"/>
  <c r="AA100" i="38"/>
  <c r="Z100" i="38"/>
  <c r="Y100" i="38"/>
  <c r="X100" i="38"/>
  <c r="W100" i="38"/>
  <c r="V100" i="38"/>
  <c r="U100" i="38"/>
  <c r="T100" i="38"/>
  <c r="S100" i="38"/>
  <c r="R100" i="38"/>
  <c r="Q100" i="38"/>
  <c r="AH100" i="38"/>
  <c r="AG99" i="38"/>
  <c r="AF99" i="38"/>
  <c r="AE99" i="38"/>
  <c r="AD99" i="38"/>
  <c r="AC99" i="38"/>
  <c r="AB99" i="38"/>
  <c r="AA99" i="38"/>
  <c r="Z99" i="38"/>
  <c r="Y99" i="38"/>
  <c r="X99" i="38"/>
  <c r="W99" i="38"/>
  <c r="V99" i="38"/>
  <c r="U99" i="38"/>
  <c r="T99" i="38"/>
  <c r="S99" i="38"/>
  <c r="R99" i="38"/>
  <c r="Q99" i="38"/>
  <c r="AH99" i="38"/>
  <c r="AG39" i="106"/>
  <c r="AF39" i="106"/>
  <c r="AE39" i="106"/>
  <c r="AD39" i="106"/>
  <c r="AC39" i="106"/>
  <c r="AB39" i="106"/>
  <c r="AA39" i="106"/>
  <c r="Z39" i="106"/>
  <c r="Y39" i="106"/>
  <c r="X39" i="106"/>
  <c r="W39" i="106"/>
  <c r="V39" i="106"/>
  <c r="U39" i="106"/>
  <c r="T39" i="106"/>
  <c r="S39" i="106"/>
  <c r="R39" i="106"/>
  <c r="Q39" i="106"/>
  <c r="P39" i="106"/>
  <c r="AH39" i="106"/>
  <c r="AG38" i="106"/>
  <c r="AF38" i="106"/>
  <c r="AE38" i="106"/>
  <c r="AD38" i="106"/>
  <c r="AC38" i="106"/>
  <c r="AB38" i="106"/>
  <c r="AA38" i="106"/>
  <c r="Z38" i="106"/>
  <c r="Y38" i="106"/>
  <c r="X38" i="106"/>
  <c r="W38" i="106"/>
  <c r="V38" i="106"/>
  <c r="U38" i="106"/>
  <c r="T38" i="106"/>
  <c r="S38" i="106"/>
  <c r="R38" i="106"/>
  <c r="Q38" i="106"/>
  <c r="P38" i="106"/>
  <c r="AH38" i="106"/>
  <c r="P37" i="106" l="1"/>
  <c r="AG37" i="106"/>
  <c r="AF37" i="106"/>
  <c r="AE37" i="106"/>
  <c r="AD37" i="106"/>
  <c r="AC37" i="106"/>
  <c r="AB37" i="106"/>
  <c r="AA37" i="106"/>
  <c r="Z37" i="106"/>
  <c r="Y37" i="106"/>
  <c r="X37" i="106"/>
  <c r="W37" i="106"/>
  <c r="V37" i="106"/>
  <c r="U37" i="106"/>
  <c r="T37" i="106"/>
  <c r="S37" i="106"/>
  <c r="R37" i="106"/>
  <c r="Q37" i="106"/>
  <c r="AH37" i="106"/>
  <c r="X6" i="105" l="1"/>
  <c r="AA6" i="105"/>
  <c r="AD6" i="105"/>
  <c r="AG6" i="105"/>
  <c r="AJ6" i="105"/>
  <c r="AM6" i="105"/>
  <c r="AP6" i="105"/>
  <c r="AS6" i="105"/>
  <c r="AV6" i="105"/>
  <c r="AY6" i="105"/>
  <c r="BB6" i="105"/>
  <c r="BE6" i="105"/>
  <c r="BH6" i="105"/>
  <c r="BK6" i="105"/>
  <c r="BN6" i="105"/>
  <c r="BQ6" i="105"/>
  <c r="BT6" i="105"/>
  <c r="BW6" i="105"/>
  <c r="BW25" i="105"/>
  <c r="BT25" i="105"/>
  <c r="BQ25" i="105"/>
  <c r="BN25" i="105"/>
  <c r="BK25" i="105"/>
  <c r="BH25" i="105"/>
  <c r="BE25" i="105"/>
  <c r="BB25" i="105"/>
  <c r="AY25" i="105"/>
  <c r="AV25" i="105"/>
  <c r="AS25" i="105"/>
  <c r="AP25" i="105"/>
  <c r="AM25" i="105"/>
  <c r="AJ25" i="105"/>
  <c r="AG25" i="105"/>
  <c r="AD25" i="105"/>
  <c r="AA25" i="105"/>
  <c r="X25" i="105"/>
  <c r="AR63" i="37"/>
  <c r="AQ63" i="37"/>
  <c r="AP63" i="37"/>
  <c r="AO63" i="37"/>
  <c r="AN63" i="37"/>
  <c r="AM63" i="37"/>
  <c r="AL63" i="37"/>
  <c r="AK63" i="37"/>
  <c r="AJ63" i="37"/>
  <c r="AI63" i="37"/>
  <c r="AH63" i="37"/>
  <c r="AG63" i="37"/>
  <c r="AF63" i="37"/>
  <c r="AE63" i="37"/>
  <c r="AD63" i="37"/>
  <c r="AC63" i="37"/>
  <c r="AB63" i="37"/>
  <c r="AA63" i="37"/>
  <c r="Z63" i="37"/>
  <c r="Y63" i="37"/>
  <c r="X63" i="37"/>
  <c r="W63" i="37"/>
  <c r="AJ37" i="102" l="1"/>
  <c r="AK37" i="102" l="1"/>
  <c r="AI37" i="102" l="1"/>
  <c r="AH37" i="102" l="1"/>
  <c r="AE39" i="141" l="1"/>
  <c r="AC20" i="141" l="1"/>
  <c r="AC19" i="141"/>
  <c r="AC18" i="141"/>
  <c r="AC17" i="141"/>
  <c r="AF37" i="102" l="1"/>
  <c r="AC21" i="141" l="1"/>
  <c r="AC22" i="141"/>
  <c r="AE37" i="102" l="1"/>
  <c r="AB44" i="106" l="1"/>
  <c r="AG37" i="102" l="1"/>
  <c r="AA44" i="106" l="1"/>
  <c r="Z50" i="141" l="1"/>
  <c r="Z48" i="141"/>
  <c r="Z36" i="141"/>
  <c r="Z35" i="141"/>
  <c r="Z44" i="106" l="1"/>
  <c r="Z80" i="106" l="1"/>
  <c r="Z41" i="106"/>
  <c r="Z51" i="141" l="1"/>
  <c r="Z49" i="141"/>
  <c r="AC38" i="40" l="1"/>
  <c r="Z51" i="38" l="1"/>
  <c r="Z39" i="141"/>
  <c r="Y44" i="106" l="1"/>
  <c r="Y60" i="141" l="1"/>
  <c r="Y59" i="141"/>
  <c r="Y19" i="106"/>
  <c r="Y20" i="106"/>
  <c r="Y21" i="106"/>
  <c r="Y22" i="106"/>
  <c r="Y23" i="106"/>
  <c r="Y18" i="106"/>
  <c r="Z9" i="40" l="1"/>
  <c r="AA9" i="40"/>
  <c r="Y73" i="141" l="1"/>
  <c r="Y72" i="141"/>
  <c r="Y71" i="141"/>
  <c r="Y67" i="141"/>
  <c r="Y66" i="141"/>
  <c r="Y65" i="141"/>
  <c r="Y61" i="141"/>
  <c r="Y34" i="141"/>
  <c r="Y35" i="141"/>
  <c r="Y36" i="141"/>
  <c r="Y50" i="141"/>
  <c r="Y48" i="141"/>
  <c r="Y56" i="141"/>
  <c r="Y55" i="141"/>
  <c r="Y54" i="141"/>
  <c r="Y51" i="141"/>
  <c r="Y49" i="141"/>
  <c r="Y70" i="141"/>
  <c r="Y64" i="141" l="1"/>
  <c r="X19" i="106" l="1"/>
  <c r="X20" i="106"/>
  <c r="X21" i="106"/>
  <c r="X22" i="106"/>
  <c r="X23" i="106"/>
  <c r="X18" i="106"/>
  <c r="AB44" i="41" l="1"/>
  <c r="AA44" i="41"/>
  <c r="AB10" i="41"/>
  <c r="AA10" i="41"/>
  <c r="X44" i="106" l="1"/>
  <c r="W44" i="106" l="1"/>
  <c r="Z44" i="41" l="1"/>
  <c r="Z10" i="41"/>
  <c r="Y9" i="40" l="1"/>
  <c r="Y14" i="40" l="1"/>
  <c r="W80" i="106"/>
  <c r="W39" i="141" l="1"/>
  <c r="V39" i="141"/>
  <c r="U39" i="141"/>
  <c r="T39" i="141"/>
  <c r="S39" i="141"/>
  <c r="R39" i="141"/>
  <c r="Q39" i="141"/>
  <c r="P39" i="141"/>
  <c r="O39" i="141"/>
  <c r="N39" i="141"/>
  <c r="M39" i="141"/>
  <c r="W19" i="106" l="1"/>
  <c r="W20" i="106"/>
  <c r="W21" i="106"/>
  <c r="W22" i="106"/>
  <c r="W23" i="106"/>
  <c r="W18" i="106"/>
  <c r="V19" i="106"/>
  <c r="V20" i="106"/>
  <c r="V21" i="106"/>
  <c r="V22" i="106"/>
  <c r="V23" i="106"/>
  <c r="V18" i="106"/>
  <c r="W41" i="106" l="1"/>
  <c r="Z37" i="41"/>
  <c r="Y38" i="40"/>
  <c r="W51" i="38"/>
  <c r="U19" i="106" l="1"/>
  <c r="U20" i="106"/>
  <c r="U21" i="106"/>
  <c r="U22" i="106"/>
  <c r="U23" i="106"/>
  <c r="U18" i="106"/>
  <c r="V44" i="106" l="1"/>
  <c r="Y10" i="41" l="1"/>
  <c r="X10" i="41"/>
  <c r="Y44" i="41"/>
  <c r="X9" i="40" l="1"/>
  <c r="X14" i="40" l="1"/>
  <c r="V44" i="41" l="1"/>
  <c r="W44" i="41"/>
  <c r="V80" i="106" l="1"/>
  <c r="V41" i="106"/>
  <c r="Y37" i="41"/>
  <c r="X38" i="40"/>
  <c r="V51" i="38"/>
  <c r="R18" i="40" l="1"/>
  <c r="S18" i="40"/>
  <c r="T18" i="40"/>
  <c r="T9" i="40"/>
  <c r="T14" i="40" s="1"/>
  <c r="S9" i="40"/>
  <c r="S14" i="40" l="1"/>
  <c r="W9" i="40" l="1"/>
  <c r="W14" i="40" l="1"/>
  <c r="X44" i="41"/>
  <c r="U44" i="106" l="1"/>
  <c r="V10" i="41" l="1"/>
  <c r="W10" i="41"/>
  <c r="U18" i="40" l="1"/>
  <c r="U9" i="40"/>
  <c r="V18" i="40"/>
  <c r="V9" i="40"/>
  <c r="V14" i="40" l="1"/>
  <c r="U14" i="40"/>
  <c r="X37" i="41"/>
  <c r="W38" i="40"/>
  <c r="U80" i="106" l="1"/>
  <c r="U41" i="106"/>
  <c r="U51" i="38" l="1"/>
  <c r="Q44" i="41" l="1"/>
  <c r="U48" i="40" l="1"/>
  <c r="T80" i="106" l="1"/>
  <c r="T41" i="106"/>
  <c r="W37" i="41" l="1"/>
  <c r="V37" i="41"/>
  <c r="V38" i="40"/>
  <c r="U38" i="40"/>
  <c r="T51" i="38"/>
  <c r="T44" i="41" l="1"/>
  <c r="U44" i="41"/>
  <c r="S44" i="41"/>
  <c r="I26" i="109" l="1"/>
  <c r="L26" i="109"/>
  <c r="K26" i="109"/>
  <c r="J26" i="109" l="1"/>
  <c r="Z34" i="141" l="1"/>
</calcChain>
</file>

<file path=xl/sharedStrings.xml><?xml version="1.0" encoding="utf-8"?>
<sst xmlns="http://schemas.openxmlformats.org/spreadsheetml/2006/main" count="3934" uniqueCount="949">
  <si>
    <t>YoY</t>
  </si>
  <si>
    <t>QoQ</t>
  </si>
  <si>
    <t>Net Income</t>
  </si>
  <si>
    <t>NPL Ratio</t>
  </si>
  <si>
    <t>BIS Ratio</t>
  </si>
  <si>
    <t>Income before Tax</t>
  </si>
  <si>
    <t>Income Tax</t>
  </si>
  <si>
    <t>NIM</t>
  </si>
  <si>
    <t>QoQ</t>
    <phoneticPr fontId="5" type="noConversion"/>
  </si>
  <si>
    <t>Normal</t>
  </si>
  <si>
    <t>Precautionary</t>
  </si>
  <si>
    <t>Substandard</t>
  </si>
  <si>
    <t>Doubtful</t>
  </si>
  <si>
    <t>Estimated Loss</t>
  </si>
  <si>
    <t>NPL</t>
  </si>
  <si>
    <t>Operating Income</t>
  </si>
  <si>
    <t>Borrowings</t>
  </si>
  <si>
    <t>Total</t>
  </si>
  <si>
    <t>Foreign Bills Bought</t>
  </si>
  <si>
    <t>Others</t>
  </si>
  <si>
    <t>Corporate</t>
  </si>
  <si>
    <t>Household</t>
  </si>
  <si>
    <t>International</t>
  </si>
  <si>
    <t>S&amp;P</t>
  </si>
  <si>
    <t>Long-term</t>
  </si>
  <si>
    <t>A-</t>
  </si>
  <si>
    <t>Short-term</t>
  </si>
  <si>
    <t>Moody's</t>
  </si>
  <si>
    <t>P-1</t>
  </si>
  <si>
    <t>Domestic</t>
  </si>
  <si>
    <t>AAA</t>
  </si>
  <si>
    <t>Cash Advance</t>
  </si>
  <si>
    <t>Card Loan</t>
  </si>
  <si>
    <t>Installment</t>
  </si>
  <si>
    <t>Credit Sales</t>
  </si>
  <si>
    <t>(Unit : %)</t>
    <phoneticPr fontId="5" type="noConversion"/>
  </si>
  <si>
    <t>Table of  Contents</t>
    <phoneticPr fontId="4" type="noConversion"/>
  </si>
  <si>
    <t>(Unit : KRW in billion)</t>
    <phoneticPr fontId="5" type="noConversion"/>
  </si>
  <si>
    <t>(Unit : KRW in billion, %)</t>
    <phoneticPr fontId="5" type="noConversion"/>
  </si>
  <si>
    <t>KIS</t>
    <phoneticPr fontId="3" type="noConversion"/>
  </si>
  <si>
    <t>KR</t>
    <phoneticPr fontId="3" type="noConversion"/>
  </si>
  <si>
    <t>NICE</t>
    <phoneticPr fontId="3" type="noConversion"/>
  </si>
  <si>
    <t>[Group] Consolidated Income Statements</t>
    <phoneticPr fontId="4" type="noConversion"/>
  </si>
  <si>
    <t>A</t>
  </si>
  <si>
    <t>A-1</t>
  </si>
  <si>
    <t>A1</t>
  </si>
  <si>
    <t>F1</t>
  </si>
  <si>
    <t>Fee Income</t>
  </si>
  <si>
    <t/>
  </si>
  <si>
    <t>Credit Rating</t>
    <phoneticPr fontId="3" type="noConversion"/>
  </si>
  <si>
    <t>Financial Highlights</t>
    <phoneticPr fontId="3" type="noConversion"/>
  </si>
  <si>
    <t>Shareholders' Equity</t>
    <phoneticPr fontId="5" type="noConversion"/>
  </si>
  <si>
    <t>Debentures</t>
    <phoneticPr fontId="5" type="noConversion"/>
  </si>
  <si>
    <t>Fitch</t>
    <phoneticPr fontId="24" type="noConversion"/>
  </si>
  <si>
    <t>FY2016 1Q</t>
    <phoneticPr fontId="5" type="noConversion"/>
  </si>
  <si>
    <t>FY2016 2Q</t>
    <phoneticPr fontId="5" type="noConversion"/>
  </si>
  <si>
    <t>FY2016 3Q</t>
    <phoneticPr fontId="5" type="noConversion"/>
  </si>
  <si>
    <t>(Unit : KRW in billion, %)</t>
    <phoneticPr fontId="5" type="noConversion"/>
  </si>
  <si>
    <t>FY2016</t>
    <phoneticPr fontId="7" type="noConversion"/>
  </si>
  <si>
    <t>FY2017 1Q</t>
    <phoneticPr fontId="5" type="noConversion"/>
  </si>
  <si>
    <t>FY2017 1Q</t>
    <phoneticPr fontId="4" type="noConversion"/>
  </si>
  <si>
    <t>FY2017 1Q</t>
    <phoneticPr fontId="6" type="noConversion"/>
  </si>
  <si>
    <t>FY2017 1Q</t>
    <phoneticPr fontId="5" type="noConversion"/>
  </si>
  <si>
    <t>FY2017 2Q</t>
    <phoneticPr fontId="5" type="noConversion"/>
  </si>
  <si>
    <t>FY2017 2Q</t>
    <phoneticPr fontId="4" type="noConversion"/>
  </si>
  <si>
    <t>FY2017 3Q</t>
    <phoneticPr fontId="5" type="noConversion"/>
  </si>
  <si>
    <t>FY2017 2Q</t>
    <phoneticPr fontId="5" type="noConversion"/>
  </si>
  <si>
    <t>FY2017 2Q</t>
    <phoneticPr fontId="5" type="noConversion"/>
  </si>
  <si>
    <t>FY2017 3Q</t>
    <phoneticPr fontId="4" type="noConversion"/>
  </si>
  <si>
    <t>FY2017 2Q</t>
    <phoneticPr fontId="4" type="noConversion"/>
  </si>
  <si>
    <t>FY2017 2Q</t>
    <phoneticPr fontId="6" type="noConversion"/>
  </si>
  <si>
    <t>FY2017 2Q</t>
    <phoneticPr fontId="5" type="noConversion"/>
  </si>
  <si>
    <t>FY2017 2Q</t>
    <phoneticPr fontId="5" type="noConversion"/>
  </si>
  <si>
    <t>FY2017 3Q</t>
    <phoneticPr fontId="5" type="noConversion"/>
  </si>
  <si>
    <t>FY2017 3Q</t>
    <phoneticPr fontId="4" type="noConversion"/>
  </si>
  <si>
    <t>FY2017 3Q</t>
    <phoneticPr fontId="6" type="noConversion"/>
  </si>
  <si>
    <t>FY2017 3Q</t>
    <phoneticPr fontId="5" type="noConversion"/>
  </si>
  <si>
    <t>FY2017 4Q</t>
    <phoneticPr fontId="5" type="noConversion"/>
  </si>
  <si>
    <t>(Unit : KRW in billion)</t>
    <phoneticPr fontId="5" type="noConversion"/>
  </si>
  <si>
    <t>FY2017 3Q</t>
    <phoneticPr fontId="5" type="noConversion"/>
  </si>
  <si>
    <t>FY2017</t>
    <phoneticPr fontId="5" type="noConversion"/>
  </si>
  <si>
    <t>FY2017 4Q</t>
    <phoneticPr fontId="5" type="noConversion"/>
  </si>
  <si>
    <t>FY2017</t>
    <phoneticPr fontId="5" type="noConversion"/>
  </si>
  <si>
    <t>FY2018 1Q</t>
    <phoneticPr fontId="5" type="noConversion"/>
  </si>
  <si>
    <t>FY2017</t>
    <phoneticPr fontId="6" type="noConversion"/>
  </si>
  <si>
    <t>FY2017 4Q</t>
    <phoneticPr fontId="4" type="noConversion"/>
  </si>
  <si>
    <t>FY2017</t>
    <phoneticPr fontId="4" type="noConversion"/>
  </si>
  <si>
    <t>FY2017</t>
    <phoneticPr fontId="5" type="noConversion"/>
  </si>
  <si>
    <t>FY2017 4Q</t>
    <phoneticPr fontId="5" type="noConversion"/>
  </si>
  <si>
    <t>FY2017</t>
    <phoneticPr fontId="5" type="noConversion"/>
  </si>
  <si>
    <t>FY2017</t>
    <phoneticPr fontId="4" type="noConversion"/>
  </si>
  <si>
    <t xml:space="preserve"> </t>
    <phoneticPr fontId="3" type="noConversion"/>
  </si>
  <si>
    <t>FY2017 1Q</t>
    <phoneticPr fontId="3" type="noConversion"/>
  </si>
  <si>
    <t>FY2017 2Q</t>
    <phoneticPr fontId="3" type="noConversion"/>
  </si>
  <si>
    <t>FY2017 3Q</t>
    <phoneticPr fontId="3" type="noConversion"/>
  </si>
  <si>
    <t>FY2017</t>
    <phoneticPr fontId="3" type="noConversion"/>
  </si>
  <si>
    <t>QoQ</t>
    <phoneticPr fontId="3" type="noConversion"/>
  </si>
  <si>
    <t>FY2018 2Q</t>
    <phoneticPr fontId="5" type="noConversion"/>
  </si>
  <si>
    <t>FY2018 1Q</t>
    <phoneticPr fontId="5" type="noConversion"/>
  </si>
  <si>
    <t>FY2018 1Q</t>
    <phoneticPr fontId="4" type="noConversion"/>
  </si>
  <si>
    <t>FY2018 1Q</t>
    <phoneticPr fontId="3" type="noConversion"/>
  </si>
  <si>
    <t>FY2018 1Q</t>
    <phoneticPr fontId="6" type="noConversion"/>
  </si>
  <si>
    <t>FY2018 1Q</t>
    <phoneticPr fontId="5" type="noConversion"/>
  </si>
  <si>
    <t>FY2018 3Q</t>
    <phoneticPr fontId="5" type="noConversion"/>
  </si>
  <si>
    <t>FY2018 2Q</t>
    <phoneticPr fontId="5" type="noConversion"/>
  </si>
  <si>
    <t>QoQ</t>
    <phoneticPr fontId="4" type="noConversion"/>
  </si>
  <si>
    <t>YoY</t>
    <phoneticPr fontId="4" type="noConversion"/>
  </si>
  <si>
    <t>FY2018 2Q</t>
    <phoneticPr fontId="4" type="noConversion"/>
  </si>
  <si>
    <t>FY2018 2Q</t>
    <phoneticPr fontId="6" type="noConversion"/>
  </si>
  <si>
    <t>FY2018 2Q</t>
    <phoneticPr fontId="5" type="noConversion"/>
  </si>
  <si>
    <t>FY2018 2Q</t>
    <phoneticPr fontId="4" type="noConversion"/>
  </si>
  <si>
    <t>FY2018 2Q</t>
    <phoneticPr fontId="5" type="noConversion"/>
  </si>
  <si>
    <t>FY2018 2Q</t>
    <phoneticPr fontId="3" type="noConversion"/>
  </si>
  <si>
    <t>FY2018 2Q</t>
    <phoneticPr fontId="5" type="noConversion"/>
  </si>
  <si>
    <t>FY2018</t>
    <phoneticPr fontId="5" type="noConversion"/>
  </si>
  <si>
    <t>FY2018</t>
    <phoneticPr fontId="5" type="noConversion"/>
  </si>
  <si>
    <t>FY2018 3Q</t>
    <phoneticPr fontId="5" type="noConversion"/>
  </si>
  <si>
    <t>FY2018 4Q</t>
    <phoneticPr fontId="5" type="noConversion"/>
  </si>
  <si>
    <t>FY2018</t>
    <phoneticPr fontId="4" type="noConversion"/>
  </si>
  <si>
    <t>FY2018 3Q</t>
    <phoneticPr fontId="4" type="noConversion"/>
  </si>
  <si>
    <t>FY2018 3Q</t>
    <phoneticPr fontId="6" type="noConversion"/>
  </si>
  <si>
    <t>FY2018 4Q</t>
    <phoneticPr fontId="5" type="noConversion"/>
  </si>
  <si>
    <t>FY2018 4Q</t>
    <phoneticPr fontId="4" type="noConversion"/>
  </si>
  <si>
    <t>FY2018 3Q</t>
    <phoneticPr fontId="3" type="noConversion"/>
  </si>
  <si>
    <t>(Unit : KRW in billion)</t>
    <phoneticPr fontId="5" type="noConversion"/>
  </si>
  <si>
    <t>`</t>
    <phoneticPr fontId="4" type="noConversion"/>
  </si>
  <si>
    <t>Woori Financial Group</t>
    <phoneticPr fontId="5" type="noConversion"/>
  </si>
  <si>
    <t>Total Assets</t>
  </si>
  <si>
    <t>Total Liabilities</t>
  </si>
  <si>
    <t>Total Equity</t>
  </si>
  <si>
    <t>NPL Coverage Ratio</t>
  </si>
  <si>
    <t>Tier 1 Ratio</t>
  </si>
  <si>
    <t>Common Equity Ratio</t>
  </si>
  <si>
    <t>Net Interest Income</t>
  </si>
  <si>
    <t>Non-Interest Income</t>
  </si>
  <si>
    <t>SG&amp;A Expense</t>
  </si>
  <si>
    <t>PPOP</t>
  </si>
  <si>
    <t>Non-Operating Income</t>
  </si>
  <si>
    <t>Total Asset</t>
  </si>
  <si>
    <t>Cash &amp; Due from Banks</t>
  </si>
  <si>
    <t>Financial Assets</t>
  </si>
  <si>
    <t>Financial Assets at FVTPL</t>
  </si>
  <si>
    <t>Financial Assets at FVTOCI</t>
  </si>
  <si>
    <t>HTM Financial Assets</t>
  </si>
  <si>
    <t>Loans in Won</t>
  </si>
  <si>
    <t>Loans in FC</t>
  </si>
  <si>
    <t>Credit Card</t>
  </si>
  <si>
    <t>Other</t>
  </si>
  <si>
    <t>Associates</t>
  </si>
  <si>
    <t>Tangible &amp; Others</t>
  </si>
  <si>
    <t>Tangible Assets</t>
  </si>
  <si>
    <t>Intangible Assets</t>
  </si>
  <si>
    <t>Derivative Assets</t>
  </si>
  <si>
    <t>Deposits</t>
  </si>
  <si>
    <t>Deposits in Won</t>
  </si>
  <si>
    <t>Deposits in FC</t>
  </si>
  <si>
    <t>CD</t>
  </si>
  <si>
    <t>Borrowings in WON</t>
  </si>
  <si>
    <t>Borrowings in FC</t>
  </si>
  <si>
    <t>Debentures in Won</t>
  </si>
  <si>
    <t>Debentures in FC</t>
  </si>
  <si>
    <t>Other Allowance</t>
  </si>
  <si>
    <t>Derivative Liabilities</t>
  </si>
  <si>
    <t>Shareholder's Equity</t>
  </si>
  <si>
    <t>Capital Stock</t>
  </si>
  <si>
    <t>Hybrid Securities</t>
  </si>
  <si>
    <t>Other Capital</t>
  </si>
  <si>
    <t>Retained Earning</t>
  </si>
  <si>
    <t>Total Liabilities &amp; Equity</t>
  </si>
  <si>
    <t>Bank + Card</t>
  </si>
  <si>
    <t>Interest Income</t>
  </si>
  <si>
    <t>Interest Earning Assets</t>
  </si>
  <si>
    <t>Bank</t>
  </si>
  <si>
    <t>Card</t>
  </si>
  <si>
    <t>Interest Bearing Liabilities</t>
  </si>
  <si>
    <t>Borrowing in Won</t>
  </si>
  <si>
    <t>Borrowing in FC</t>
  </si>
  <si>
    <t>Net Interest Spread</t>
  </si>
  <si>
    <t>Spread in Won</t>
  </si>
  <si>
    <t>Spread in FC</t>
  </si>
  <si>
    <t>Net Interest Margin</t>
  </si>
  <si>
    <t>NIM in Won</t>
  </si>
  <si>
    <t>NIM in FC</t>
  </si>
  <si>
    <t>Wealth Management Fee</t>
  </si>
  <si>
    <t>Trust</t>
  </si>
  <si>
    <t>Bancassurance</t>
  </si>
  <si>
    <t>Fund</t>
  </si>
  <si>
    <t>Other Fees</t>
  </si>
  <si>
    <t>F/X Trading / Derivatives</t>
  </si>
  <si>
    <t>Securities</t>
  </si>
  <si>
    <t>Salaries &amp; Benefits</t>
  </si>
  <si>
    <t>General &amp; Administration</t>
  </si>
  <si>
    <t>Depreciation</t>
  </si>
  <si>
    <t>* Cost-to-income ratio = SG&amp;A expense / (Interest Income + Non-Interest Income)</t>
  </si>
  <si>
    <t>Branches**</t>
  </si>
  <si>
    <t>Total Credit</t>
  </si>
  <si>
    <t>Large Corporate</t>
  </si>
  <si>
    <t xml:space="preserve">SME </t>
  </si>
  <si>
    <t>SOHO</t>
  </si>
  <si>
    <t>Public &amp; Others</t>
  </si>
  <si>
    <t>Total KRW Loan</t>
  </si>
  <si>
    <t>Loans secured by Mortgage</t>
  </si>
  <si>
    <t>Loans for Housing</t>
  </si>
  <si>
    <t>Total Credit *</t>
  </si>
  <si>
    <t>Loan Loss Reserves</t>
  </si>
  <si>
    <t>Credit Loss Reserves</t>
  </si>
  <si>
    <t>* Non-performing loans calculation basis</t>
  </si>
  <si>
    <t>Coverage Ratio</t>
  </si>
  <si>
    <t>NPL Coverage (LLR/NPL)</t>
  </si>
  <si>
    <t>* Coverage Ratio include only loan loss reserves</t>
  </si>
  <si>
    <t>SME</t>
  </si>
  <si>
    <t>Delinquency Ratio</t>
  </si>
  <si>
    <t>Overdue Loan</t>
  </si>
  <si>
    <t>Total Loan</t>
  </si>
  <si>
    <t>* Large Corporate, SME, Household : Bank account won currency loans and Trust account basis</t>
  </si>
  <si>
    <t>Agriculture, Forestry and Fishery</t>
  </si>
  <si>
    <t>Manufacturing</t>
  </si>
  <si>
    <t>Construction</t>
  </si>
  <si>
    <t>Tier 1 Capital</t>
  </si>
  <si>
    <t>Common Equity Capital</t>
  </si>
  <si>
    <t>Paid in Capital</t>
  </si>
  <si>
    <t>Capital Adjustment</t>
  </si>
  <si>
    <t>(-)Deductions</t>
  </si>
  <si>
    <t>Additional Tier 1 Capital</t>
  </si>
  <si>
    <t>Additional Tier 1 Qualifying Capital Instruments</t>
  </si>
  <si>
    <t>Tier 2 Capital</t>
  </si>
  <si>
    <t>Tier 2 Qualifying Capital Instruments</t>
  </si>
  <si>
    <t>LLR (for normal &amp; precautionary)</t>
  </si>
  <si>
    <t>Total Capital</t>
  </si>
  <si>
    <t>Risk Weighted Assets</t>
  </si>
  <si>
    <t>Common Equity Capital Ratio</t>
  </si>
  <si>
    <t>* Basel III Basis</t>
  </si>
  <si>
    <t xml:space="preserve">Total Assets    </t>
  </si>
  <si>
    <t xml:space="preserve">    Cash and cash equivalents    </t>
  </si>
  <si>
    <t xml:space="preserve">    Financial Assets at FVTPL    </t>
  </si>
  <si>
    <t xml:space="preserve">    Financial Assets at FVTOCI</t>
  </si>
  <si>
    <t xml:space="preserve">    Financial Assets at amortized cost</t>
  </si>
  <si>
    <t xml:space="preserve">    Tangible Assets    </t>
  </si>
  <si>
    <t xml:space="preserve">    Intangible Assets    </t>
  </si>
  <si>
    <t xml:space="preserve">    Other Assets    </t>
  </si>
  <si>
    <t xml:space="preserve">    Deferred tax assets    </t>
  </si>
  <si>
    <t xml:space="preserve">Total Liabilities    </t>
  </si>
  <si>
    <t xml:space="preserve">    Borrowings    </t>
  </si>
  <si>
    <t xml:space="preserve">    Debentures    </t>
  </si>
  <si>
    <t xml:space="preserve">    Provisions    </t>
  </si>
  <si>
    <t xml:space="preserve">    Other Financial Liabilities    </t>
  </si>
  <si>
    <t xml:space="preserve">    Other Liabilities    </t>
  </si>
  <si>
    <t xml:space="preserve">    Capital Stock    </t>
  </si>
  <si>
    <t xml:space="preserve">    Capital Surplus    </t>
  </si>
  <si>
    <t xml:space="preserve">    Other Equity    </t>
  </si>
  <si>
    <t xml:space="preserve">    Retained Earnings    </t>
  </si>
  <si>
    <t xml:space="preserve">    Interest Revenue</t>
  </si>
  <si>
    <t xml:space="preserve">    Interest Expense</t>
  </si>
  <si>
    <t>Net Commission Income</t>
  </si>
  <si>
    <t xml:space="preserve">     Commission Revenue</t>
  </si>
  <si>
    <t xml:space="preserve">     Commission Expense</t>
  </si>
  <si>
    <t>Dividend on Securities</t>
  </si>
  <si>
    <t>Gain(Loss) on Financial Assets at FVTPL</t>
  </si>
  <si>
    <t>Gain(Loss) on AFS Financial Assets</t>
  </si>
  <si>
    <t xml:space="preserve">Gain(Loss) on HTM Financial Assets </t>
  </si>
  <si>
    <t>Impairment on Credit Loss</t>
  </si>
  <si>
    <t>Other Operating Income</t>
  </si>
  <si>
    <t>SG&amp;A</t>
  </si>
  <si>
    <t>Share of Profits of Jointly Controlled
Entities and Associates</t>
  </si>
  <si>
    <t>Other Net Non-Operating Income</t>
  </si>
  <si>
    <t>Income before Corporate Tax</t>
  </si>
  <si>
    <t>Corporate Taxes</t>
  </si>
  <si>
    <t>ROA</t>
  </si>
  <si>
    <t>Lump Sum</t>
  </si>
  <si>
    <t>No. of card holders</t>
  </si>
  <si>
    <t>[Group] Financial Statement</t>
    <phoneticPr fontId="3" type="noConversion"/>
  </si>
  <si>
    <t>[Group] Profitability</t>
    <phoneticPr fontId="3" type="noConversion"/>
  </si>
  <si>
    <t>[Group] Asset Quality</t>
    <phoneticPr fontId="3" type="noConversion"/>
  </si>
  <si>
    <t>[Group] Capital Adequacy</t>
    <phoneticPr fontId="3" type="noConversion"/>
  </si>
  <si>
    <t>Loans and other financial assets
 at amortized cost</t>
    <phoneticPr fontId="5" type="noConversion"/>
  </si>
  <si>
    <t>[Group] Consolidated Balance Sheet</t>
    <phoneticPr fontId="4" type="noConversion"/>
  </si>
  <si>
    <t>Debentures</t>
    <phoneticPr fontId="5" type="noConversion"/>
  </si>
  <si>
    <t>(Unit : KRW in billion)</t>
    <phoneticPr fontId="5" type="noConversion"/>
  </si>
  <si>
    <t>WooriBank(Quarterly)</t>
    <phoneticPr fontId="6" type="noConversion"/>
  </si>
  <si>
    <t>(Unit : KRW in billion, %)</t>
  </si>
  <si>
    <t>[Group] Non-Interest Income</t>
    <phoneticPr fontId="5" type="noConversion"/>
  </si>
  <si>
    <t>[Group] SG&amp;A Expense Breakdown</t>
    <phoneticPr fontId="4" type="noConversion"/>
  </si>
  <si>
    <t xml:space="preserve">Corporate </t>
  </si>
  <si>
    <t>Large corporate</t>
  </si>
  <si>
    <t>Prime Rate</t>
  </si>
  <si>
    <t>Market Rate</t>
  </si>
  <si>
    <t>CD Rate</t>
  </si>
  <si>
    <t>COFIX Rate</t>
  </si>
  <si>
    <t>Deposit Rate</t>
  </si>
  <si>
    <t>Fixed Rate</t>
  </si>
  <si>
    <t>Policy Loan Rate</t>
  </si>
  <si>
    <t>Secured</t>
  </si>
  <si>
    <t>Movables/Real Estate</t>
  </si>
  <si>
    <t>Marketable Securities</t>
  </si>
  <si>
    <t>Unsecured</t>
  </si>
  <si>
    <t>Guaranteed</t>
  </si>
  <si>
    <t>[Group] Asset Quality</t>
    <phoneticPr fontId="7" type="noConversion"/>
  </si>
  <si>
    <t>FY2017 1Q</t>
    <phoneticPr fontId="5" type="noConversion"/>
  </si>
  <si>
    <t>FY2017 2Q</t>
    <phoneticPr fontId="5" type="noConversion"/>
  </si>
  <si>
    <t>FY2017 3Q</t>
    <phoneticPr fontId="5" type="noConversion"/>
  </si>
  <si>
    <t>FY2017</t>
    <phoneticPr fontId="5" type="noConversion"/>
  </si>
  <si>
    <t>FY2018 1Q</t>
    <phoneticPr fontId="5" type="noConversion"/>
  </si>
  <si>
    <t>FY2018 2Q</t>
    <phoneticPr fontId="5" type="noConversion"/>
  </si>
  <si>
    <t>FY2018 3Q</t>
    <phoneticPr fontId="5" type="noConversion"/>
  </si>
  <si>
    <t>Total Funding</t>
  </si>
  <si>
    <t>Total Funding in Won (A)</t>
  </si>
  <si>
    <t>Core Deposits (C )</t>
  </si>
  <si>
    <t>MMDA(Corporate)</t>
  </si>
  <si>
    <t>Savings Deposits</t>
  </si>
  <si>
    <t>Marketable Deposits</t>
  </si>
  <si>
    <t>Debentures</t>
  </si>
  <si>
    <t>* Demand deposits, retail &amp; corporate savings deposits, MMDA included</t>
  </si>
  <si>
    <t>** B/A</t>
  </si>
  <si>
    <t>*** C/A</t>
  </si>
  <si>
    <t>Loan-to-Deposit Ratio</t>
  </si>
  <si>
    <t>Low Cost Deposits* (B)</t>
    <phoneticPr fontId="24" type="noConversion"/>
  </si>
  <si>
    <t>[WooriBank] Delinquency by Industry</t>
    <phoneticPr fontId="7" type="noConversion"/>
  </si>
  <si>
    <t>Corporate</t>
    <phoneticPr fontId="7" type="noConversion"/>
  </si>
  <si>
    <t>SME</t>
    <phoneticPr fontId="7" type="noConversion"/>
  </si>
  <si>
    <t>[Group] Capital Adequacy</t>
    <phoneticPr fontId="5" type="noConversion"/>
  </si>
  <si>
    <t>(Unit : %)</t>
    <phoneticPr fontId="5" type="noConversion"/>
  </si>
  <si>
    <t>Key Performance Indicators</t>
    <phoneticPr fontId="5" type="noConversion"/>
  </si>
  <si>
    <t>Credit Card Assets</t>
    <phoneticPr fontId="5" type="noConversion"/>
  </si>
  <si>
    <t>Credit Card Asset Quality</t>
    <phoneticPr fontId="5" type="noConversion"/>
  </si>
  <si>
    <t>Delinquency</t>
    <phoneticPr fontId="5" type="noConversion"/>
  </si>
  <si>
    <t>Credit Card Transaction Volume</t>
    <phoneticPr fontId="5" type="noConversion"/>
  </si>
  <si>
    <t>FY2019 1Q</t>
    <phoneticPr fontId="5" type="noConversion"/>
  </si>
  <si>
    <t>FY2019 1Q</t>
    <phoneticPr fontId="5" type="noConversion"/>
  </si>
  <si>
    <t>FY2019 1Q</t>
    <phoneticPr fontId="7" type="noConversion"/>
  </si>
  <si>
    <t>FY2019 1Q</t>
    <phoneticPr fontId="24" type="noConversion"/>
  </si>
  <si>
    <t xml:space="preserve">FY2019 1Q </t>
    <phoneticPr fontId="5" type="noConversion"/>
  </si>
  <si>
    <t>FY2019 1Q</t>
    <phoneticPr fontId="5" type="noConversion"/>
  </si>
  <si>
    <t>FY2019 1Q</t>
    <phoneticPr fontId="24" type="noConversion"/>
  </si>
  <si>
    <t>Woori Card</t>
    <phoneticPr fontId="3" type="noConversion"/>
  </si>
  <si>
    <t>FY2019 1Q</t>
    <phoneticPr fontId="5" type="noConversion"/>
  </si>
  <si>
    <t>Organization Structure</t>
    <phoneticPr fontId="3" type="noConversion"/>
  </si>
  <si>
    <t>Income Statements [Group/Bank]</t>
    <phoneticPr fontId="3" type="noConversion"/>
  </si>
  <si>
    <t>Provision [Bank]</t>
    <phoneticPr fontId="3" type="noConversion"/>
  </si>
  <si>
    <t>Balance Sheets [Group/Bank]</t>
    <phoneticPr fontId="3" type="noConversion"/>
  </si>
  <si>
    <t>NIM &amp; NIS [Bank]</t>
    <phoneticPr fontId="6" type="noConversion"/>
  </si>
  <si>
    <t>Non-Interest Income [Group/Bank]</t>
    <phoneticPr fontId="3" type="noConversion"/>
  </si>
  <si>
    <t>SG&amp;A Expense [Group/Bank]</t>
    <phoneticPr fontId="3" type="noConversion"/>
  </si>
  <si>
    <t xml:space="preserve">Asset Quality [Group] </t>
    <phoneticPr fontId="3" type="noConversion"/>
  </si>
  <si>
    <t>Capital Adequacy [Group]</t>
    <phoneticPr fontId="3" type="noConversion"/>
  </si>
  <si>
    <t>Capital Adequacy [Bank]</t>
    <phoneticPr fontId="3" type="noConversion"/>
  </si>
  <si>
    <t>Woori Financial Group</t>
  </si>
  <si>
    <t>Financial Highlights</t>
  </si>
  <si>
    <t>Income Statements [Group/Bank]</t>
  </si>
  <si>
    <t>Balance Sheets [Group/Bank]</t>
  </si>
  <si>
    <t>NIM &amp; NIS [Bank+Card]</t>
  </si>
  <si>
    <t>NIM &amp; NIS [Bank]</t>
  </si>
  <si>
    <t>Non-Interest Income [Group/Bank]</t>
  </si>
  <si>
    <t>SG&amp;A Expense [Group/Bank]</t>
  </si>
  <si>
    <t>Loans [Bank]</t>
  </si>
  <si>
    <t>Funding [Bank]</t>
  </si>
  <si>
    <t>Asset Quality [Group]</t>
  </si>
  <si>
    <t>Asset Quality [Bank]</t>
  </si>
  <si>
    <t>Provision [Bank]</t>
  </si>
  <si>
    <t>Delinquency [Bank]</t>
  </si>
  <si>
    <t>Capital Adequacy [Group]</t>
  </si>
  <si>
    <t>Capital Adequacy [Bank]</t>
  </si>
  <si>
    <t>Woori Card</t>
  </si>
  <si>
    <t>Credit Rating</t>
  </si>
  <si>
    <t>A1</t>
    <phoneticPr fontId="24" type="noConversion"/>
  </si>
  <si>
    <t>A2</t>
  </si>
  <si>
    <t>A2</t>
    <phoneticPr fontId="24" type="noConversion"/>
  </si>
  <si>
    <t>A</t>
    <phoneticPr fontId="24" type="noConversion"/>
  </si>
  <si>
    <t>A-</t>
    <phoneticPr fontId="24" type="noConversion"/>
  </si>
  <si>
    <t>A-1</t>
    <phoneticPr fontId="24" type="noConversion"/>
  </si>
  <si>
    <t>A-2</t>
    <phoneticPr fontId="24" type="noConversion"/>
  </si>
  <si>
    <t>FY2019 1Q</t>
    <phoneticPr fontId="5" type="noConversion"/>
  </si>
  <si>
    <t>FY2018 4Q</t>
    <phoneticPr fontId="5" type="noConversion"/>
  </si>
  <si>
    <t>Net Operating Revenue</t>
    <phoneticPr fontId="5" type="noConversion"/>
  </si>
  <si>
    <t>Interest Income</t>
    <phoneticPr fontId="5" type="noConversion"/>
  </si>
  <si>
    <t>(Unit : KRW in billion)</t>
  </si>
  <si>
    <t>* Monthly average basis, excluding policy loans</t>
    <phoneticPr fontId="24" type="noConversion"/>
  </si>
  <si>
    <t>(Unit : KRW in trillion, %)</t>
    <phoneticPr fontId="24" type="noConversion"/>
  </si>
  <si>
    <t>Loans</t>
    <phoneticPr fontId="24" type="noConversion"/>
  </si>
  <si>
    <t>Deposits</t>
    <phoneticPr fontId="24" type="noConversion"/>
  </si>
  <si>
    <t>* FSS Reporting basis, Bank Acc.</t>
    <phoneticPr fontId="7" type="noConversion"/>
  </si>
  <si>
    <t>Amount</t>
    <phoneticPr fontId="6" type="noConversion"/>
  </si>
  <si>
    <t>Income/Cost</t>
    <phoneticPr fontId="6" type="noConversion"/>
  </si>
  <si>
    <t>%</t>
    <phoneticPr fontId="6" type="noConversion"/>
  </si>
  <si>
    <t>-</t>
  </si>
  <si>
    <r>
      <t xml:space="preserve">NPL Ratio </t>
    </r>
    <r>
      <rPr>
        <sz val="9"/>
        <color theme="1"/>
        <rFont val="Arial"/>
        <family val="2"/>
      </rPr>
      <t>(Total Asset)</t>
    </r>
    <phoneticPr fontId="5" type="noConversion"/>
  </si>
  <si>
    <t>YoY</t>
    <phoneticPr fontId="24" type="noConversion"/>
  </si>
  <si>
    <t>YoY</t>
    <phoneticPr fontId="7" type="noConversion"/>
  </si>
  <si>
    <t>-</t>
    <phoneticPr fontId="5" type="noConversion"/>
  </si>
  <si>
    <t>Funding [Bank Only]</t>
    <phoneticPr fontId="3" type="noConversion"/>
  </si>
  <si>
    <t>-</t>
    <phoneticPr fontId="24" type="noConversion"/>
  </si>
  <si>
    <t>Loans Breakdown [Bank Only]</t>
    <phoneticPr fontId="3" type="noConversion"/>
  </si>
  <si>
    <t>Asset Quality [Bank Only]</t>
    <phoneticPr fontId="3" type="noConversion"/>
  </si>
  <si>
    <t>FY2017 1Q</t>
    <phoneticPr fontId="5" type="noConversion"/>
  </si>
  <si>
    <t>FY2017 2Q</t>
    <phoneticPr fontId="5" type="noConversion"/>
  </si>
  <si>
    <t>FY2017 3Q</t>
    <phoneticPr fontId="5" type="noConversion"/>
  </si>
  <si>
    <t>FY2017</t>
    <phoneticPr fontId="5" type="noConversion"/>
  </si>
  <si>
    <t>FY2018 1Q</t>
    <phoneticPr fontId="5" type="noConversion"/>
  </si>
  <si>
    <t>FY2018 2Q</t>
    <phoneticPr fontId="5" type="noConversion"/>
  </si>
  <si>
    <t>FY2018 3Q</t>
    <phoneticPr fontId="5" type="noConversion"/>
  </si>
  <si>
    <t>FY2019 1Q</t>
    <phoneticPr fontId="5" type="noConversion"/>
  </si>
  <si>
    <t>YoY</t>
    <phoneticPr fontId="5" type="noConversion"/>
  </si>
  <si>
    <t>Table of  Contents</t>
    <phoneticPr fontId="3" type="noConversion"/>
  </si>
  <si>
    <t>(Unit : KRW in billion, %)</t>
    <phoneticPr fontId="5" type="noConversion"/>
  </si>
  <si>
    <t>Large Corporate</t>
    <phoneticPr fontId="3" type="noConversion"/>
  </si>
  <si>
    <t>SME</t>
    <phoneticPr fontId="3" type="noConversion"/>
  </si>
  <si>
    <t>Household</t>
    <phoneticPr fontId="3" type="noConversion"/>
  </si>
  <si>
    <t>Public &amp; Other</t>
    <phoneticPr fontId="3" type="noConversion"/>
  </si>
  <si>
    <r>
      <t>Delinquency Ratio</t>
    </r>
    <r>
      <rPr>
        <sz val="9"/>
        <color theme="1"/>
        <rFont val="Arial"/>
        <family val="2"/>
      </rPr>
      <t xml:space="preserve"> (Total Asset)</t>
    </r>
    <phoneticPr fontId="5" type="noConversion"/>
  </si>
  <si>
    <t>YoY</t>
    <phoneticPr fontId="5" type="noConversion"/>
  </si>
  <si>
    <t>NIM *</t>
    <phoneticPr fontId="5" type="noConversion"/>
  </si>
  <si>
    <t>(Old Standard)</t>
    <phoneticPr fontId="4" type="noConversion"/>
  </si>
  <si>
    <t>(New Standard : IFRS15 basis)</t>
    <phoneticPr fontId="4" type="noConversion"/>
  </si>
  <si>
    <t>Loan Loss Reserves</t>
    <phoneticPr fontId="5" type="noConversion"/>
  </si>
  <si>
    <t>Delinquency [Bank Only]</t>
    <phoneticPr fontId="3" type="noConversion"/>
  </si>
  <si>
    <t>(Unit : %)</t>
  </si>
  <si>
    <t>-</t>
    <phoneticPr fontId="5" type="noConversion"/>
  </si>
  <si>
    <t>-</t>
    <phoneticPr fontId="5" type="noConversion"/>
  </si>
  <si>
    <t>Capital Surplus</t>
    <phoneticPr fontId="5" type="noConversion"/>
  </si>
  <si>
    <t>Capital Surplus</t>
    <phoneticPr fontId="5" type="noConversion"/>
  </si>
  <si>
    <t>* Total Loans : FSS reporting basis(Non-performing loans derived basis + indemnification of guarantees)</t>
    <phoneticPr fontId="5" type="noConversion"/>
  </si>
  <si>
    <t>YoY</t>
    <phoneticPr fontId="5" type="noConversion"/>
  </si>
  <si>
    <t>FY2019 1Q</t>
    <phoneticPr fontId="7" type="noConversion"/>
  </si>
  <si>
    <t>Capital Surplus</t>
    <phoneticPr fontId="24" type="noConversion"/>
  </si>
  <si>
    <t>YoY</t>
    <phoneticPr fontId="24" type="noConversion"/>
  </si>
  <si>
    <t>Capital Surplus</t>
    <phoneticPr fontId="7" type="noConversion"/>
  </si>
  <si>
    <t>YoY</t>
    <phoneticPr fontId="7" type="noConversion"/>
  </si>
  <si>
    <t>FY2018 4Q</t>
    <phoneticPr fontId="3" type="noConversion"/>
  </si>
  <si>
    <t>FY2018 4Q</t>
    <phoneticPr fontId="3" type="noConversion"/>
  </si>
  <si>
    <t>YoY</t>
    <phoneticPr fontId="5" type="noConversion"/>
  </si>
  <si>
    <t>FY2018 4Q</t>
    <phoneticPr fontId="5" type="noConversion"/>
  </si>
  <si>
    <t>Retained Earnings</t>
    <phoneticPr fontId="5" type="noConversion"/>
  </si>
  <si>
    <t>Fees &amp; Commission</t>
    <phoneticPr fontId="5" type="noConversion"/>
  </si>
  <si>
    <t>Others</t>
    <phoneticPr fontId="5" type="noConversion"/>
  </si>
  <si>
    <t>Taxes &amp; Dues</t>
    <phoneticPr fontId="5" type="noConversion"/>
  </si>
  <si>
    <t>FY2018 4Q</t>
    <phoneticPr fontId="6" type="noConversion"/>
  </si>
  <si>
    <t>YoY</t>
    <phoneticPr fontId="5" type="noConversion"/>
  </si>
  <si>
    <t>Time Deposits</t>
    <phoneticPr fontId="24" type="noConversion"/>
  </si>
  <si>
    <t>(Unit : KRW in billion)</t>
    <phoneticPr fontId="5" type="noConversion"/>
  </si>
  <si>
    <t>(Unit : KRW in million)</t>
    <phoneticPr fontId="5" type="noConversion"/>
  </si>
  <si>
    <t>Total Liabilities &amp; Equity</t>
    <phoneticPr fontId="5" type="noConversion"/>
  </si>
  <si>
    <t>YoY</t>
    <phoneticPr fontId="5" type="noConversion"/>
  </si>
  <si>
    <t>Non-controlling Interests</t>
    <phoneticPr fontId="5" type="noConversion"/>
  </si>
  <si>
    <t>Non-controlling Interests</t>
    <phoneticPr fontId="7" type="noConversion"/>
  </si>
  <si>
    <t>Non-controlling Interests</t>
    <phoneticPr fontId="24" type="noConversion"/>
  </si>
  <si>
    <t>Interest Revenue</t>
    <phoneticPr fontId="5" type="noConversion"/>
  </si>
  <si>
    <t>Interest Expense</t>
    <phoneticPr fontId="5" type="noConversion"/>
  </si>
  <si>
    <t>Fee Revenue</t>
    <phoneticPr fontId="5" type="noConversion"/>
  </si>
  <si>
    <t>Fee Expense</t>
    <phoneticPr fontId="5" type="noConversion"/>
  </si>
  <si>
    <t>FY2019 2Q</t>
    <phoneticPr fontId="5" type="noConversion"/>
  </si>
  <si>
    <t>FY2019 2Q</t>
  </si>
  <si>
    <t>FY2019 1Q</t>
  </si>
  <si>
    <t xml:space="preserve">FY2019 1Q </t>
  </si>
  <si>
    <t xml:space="preserve">FY2019 2Q </t>
    <phoneticPr fontId="6" type="noConversion"/>
  </si>
  <si>
    <t>FY2019 2Q</t>
    <phoneticPr fontId="7" type="noConversion"/>
  </si>
  <si>
    <t>FY2019 2Q</t>
    <phoneticPr fontId="24" type="noConversion"/>
  </si>
  <si>
    <t xml:space="preserve">FY2019 2Q </t>
    <phoneticPr fontId="5" type="noConversion"/>
  </si>
  <si>
    <t>FY2019 2Q</t>
    <phoneticPr fontId="7" type="noConversion"/>
  </si>
  <si>
    <t>FY2019 2Q</t>
    <phoneticPr fontId="24" type="noConversion"/>
  </si>
  <si>
    <t>FY2019 2Q</t>
    <phoneticPr fontId="5" type="noConversion"/>
  </si>
  <si>
    <t>N/A</t>
    <phoneticPr fontId="5" type="noConversion"/>
  </si>
  <si>
    <t>Valuation / Disposal of Loans</t>
    <phoneticPr fontId="5" type="noConversion"/>
  </si>
  <si>
    <t>[Woori Bank] Asset Quality</t>
    <phoneticPr fontId="3" type="noConversion"/>
  </si>
  <si>
    <t>[Woori Bank] Capital Adequacy</t>
    <phoneticPr fontId="3" type="noConversion"/>
  </si>
  <si>
    <t>Total Equity (Controlling Interest)</t>
    <phoneticPr fontId="5" type="noConversion"/>
  </si>
  <si>
    <t>Net Income (Controlling Interest)</t>
    <phoneticPr fontId="5" type="noConversion"/>
  </si>
  <si>
    <t>Total Assets including AUM</t>
    <phoneticPr fontId="5" type="noConversion"/>
  </si>
  <si>
    <t>ROA (Consolidated)</t>
    <phoneticPr fontId="5" type="noConversion"/>
  </si>
  <si>
    <t>ROE (Consolidated)</t>
    <phoneticPr fontId="5" type="noConversion"/>
  </si>
  <si>
    <t>EPS (Won, Cumulative)</t>
    <phoneticPr fontId="5" type="noConversion"/>
  </si>
  <si>
    <t>DPS (Won)</t>
    <phoneticPr fontId="5" type="noConversion"/>
  </si>
  <si>
    <t>C/I Ratio (Cumulative)</t>
    <phoneticPr fontId="5" type="noConversion"/>
  </si>
  <si>
    <t>NIM (Cumulative)  (Bank+Card)</t>
    <phoneticPr fontId="5" type="noConversion"/>
  </si>
  <si>
    <t xml:space="preserve">NIM (Quarterly) </t>
    <phoneticPr fontId="5" type="noConversion"/>
  </si>
  <si>
    <t xml:space="preserve">NIS (Quarterly) </t>
    <phoneticPr fontId="5" type="noConversion"/>
  </si>
  <si>
    <t>NIM (Cumulative)</t>
    <phoneticPr fontId="5" type="noConversion"/>
  </si>
  <si>
    <t>NIS (Cumulative)</t>
    <phoneticPr fontId="5" type="noConversion"/>
  </si>
  <si>
    <t>Organization Structure</t>
    <phoneticPr fontId="5" type="noConversion"/>
  </si>
  <si>
    <t>Precautionary &amp; Below Ratio</t>
  </si>
  <si>
    <t>Precautionary &amp; Below Ratio</t>
    <phoneticPr fontId="5" type="noConversion"/>
  </si>
  <si>
    <t>Organization Structure</t>
    <phoneticPr fontId="5" type="noConversion"/>
  </si>
  <si>
    <t>N.I attributable to controlling interests</t>
  </si>
  <si>
    <t>Non-controlling interests</t>
  </si>
  <si>
    <t>Credit Loss Provisions</t>
    <phoneticPr fontId="5" type="noConversion"/>
  </si>
  <si>
    <t>Organization Structure</t>
    <phoneticPr fontId="5" type="noConversion"/>
  </si>
  <si>
    <t>[Woori Bank] Consolidated Balance Sheet</t>
    <phoneticPr fontId="4" type="noConversion"/>
  </si>
  <si>
    <t>Woori Bank +Woori Card(Cumulative)</t>
    <phoneticPr fontId="4" type="noConversion"/>
  </si>
  <si>
    <t>Woori Bank +Woori Card(Quarterly)</t>
    <phoneticPr fontId="4" type="noConversion"/>
  </si>
  <si>
    <t>Organization Structure</t>
    <phoneticPr fontId="4" type="noConversion"/>
  </si>
  <si>
    <t>Woori Bank(Cumulative)</t>
    <phoneticPr fontId="6" type="noConversion"/>
  </si>
  <si>
    <t>Organization Structure</t>
    <phoneticPr fontId="6" type="noConversion"/>
  </si>
  <si>
    <t>Organization Structure</t>
    <phoneticPr fontId="5" type="noConversion"/>
  </si>
  <si>
    <t>Branches &amp; Workforce (Bank)</t>
    <phoneticPr fontId="5" type="noConversion"/>
  </si>
  <si>
    <t>C/I Ratio* (Cumulative)</t>
    <phoneticPr fontId="5" type="noConversion"/>
  </si>
  <si>
    <t>[Woori Bank] Loan (Total Credit) Breakdown</t>
    <phoneticPr fontId="7" type="noConversion"/>
  </si>
  <si>
    <t>[Woori Bank] Loan (Total Credit) Breakdown Ratio (%)</t>
    <phoneticPr fontId="7" type="noConversion"/>
  </si>
  <si>
    <t>[Woori Bank] KRW Loan Breakdown</t>
    <phoneticPr fontId="7" type="noConversion"/>
  </si>
  <si>
    <t>Organization Structure</t>
    <phoneticPr fontId="7" type="noConversion"/>
  </si>
  <si>
    <t>[Woori Bank] KRW Loan Breakdown by Interest Rate</t>
    <phoneticPr fontId="7" type="noConversion"/>
  </si>
  <si>
    <t>Organization Structure</t>
    <phoneticPr fontId="7" type="noConversion"/>
  </si>
  <si>
    <t>[Woori Bank] KRW Loan Breakdown by Type &amp; Collateral</t>
    <phoneticPr fontId="7" type="noConversion"/>
  </si>
  <si>
    <t>[Woori Bank] Funding Breakdown (Ending Balance)</t>
    <phoneticPr fontId="7" type="noConversion"/>
  </si>
  <si>
    <t>Organization Structure</t>
    <phoneticPr fontId="24" type="noConversion"/>
  </si>
  <si>
    <t>Low Cost Deposits (%) **</t>
    <phoneticPr fontId="24" type="noConversion"/>
  </si>
  <si>
    <t>Core Deposits (%) ***</t>
    <phoneticPr fontId="24" type="noConversion"/>
  </si>
  <si>
    <t>SG&amp;A Expense</t>
    <phoneticPr fontId="5" type="noConversion"/>
  </si>
  <si>
    <t xml:space="preserve">    ERP Expense</t>
    <phoneticPr fontId="5" type="noConversion"/>
  </si>
  <si>
    <t xml:space="preserve">    Salaries &amp; Benefits (Excluding ERP)</t>
    <phoneticPr fontId="5" type="noConversion"/>
  </si>
  <si>
    <t>Organization Structure</t>
    <phoneticPr fontId="5" type="noConversion"/>
  </si>
  <si>
    <t>[Woori Bank] Asset Quality</t>
    <phoneticPr fontId="3" type="noConversion"/>
  </si>
  <si>
    <t>Organization Structure</t>
    <phoneticPr fontId="5" type="noConversion"/>
  </si>
  <si>
    <t>[Woori Bank] Asset Quality by Sector</t>
    <phoneticPr fontId="3" type="noConversion"/>
  </si>
  <si>
    <t>Precautionary &amp; Below</t>
  </si>
  <si>
    <t>Precautionary &amp; Below</t>
    <phoneticPr fontId="5" type="noConversion"/>
  </si>
  <si>
    <t>Precautionary &amp; Below Ratio</t>
    <phoneticPr fontId="5" type="noConversion"/>
  </si>
  <si>
    <t xml:space="preserve">Loan Loss Allowance </t>
    <phoneticPr fontId="5" type="noConversion"/>
  </si>
  <si>
    <t>Precautionary &amp; Below</t>
    <phoneticPr fontId="5" type="noConversion"/>
  </si>
  <si>
    <t>[Woori Bank] Delinquency Rate</t>
    <phoneticPr fontId="7" type="noConversion"/>
  </si>
  <si>
    <t>[Woori Bank] Capital Adequacy</t>
    <phoneticPr fontId="5" type="noConversion"/>
  </si>
  <si>
    <t>Organization Structure</t>
    <phoneticPr fontId="24" type="noConversion"/>
  </si>
  <si>
    <t>Organization Structure</t>
    <phoneticPr fontId="7" type="noConversion"/>
  </si>
  <si>
    <t>[Woori Card] Balance Sheet</t>
    <phoneticPr fontId="5" type="noConversion"/>
  </si>
  <si>
    <t>[Woori Card] Income Statement</t>
    <phoneticPr fontId="5" type="noConversion"/>
  </si>
  <si>
    <t>Organization Structure</t>
    <phoneticPr fontId="3" type="noConversion"/>
  </si>
  <si>
    <t>NIM (Quarterly)  (Bank+Card)</t>
    <phoneticPr fontId="5" type="noConversion"/>
  </si>
  <si>
    <t>Estimated Loss</t>
    <phoneticPr fontId="5" type="noConversion"/>
  </si>
  <si>
    <t>FY2019 3Q</t>
  </si>
  <si>
    <t>FY2019 3Q</t>
    <phoneticPr fontId="5" type="noConversion"/>
  </si>
  <si>
    <t>FY2019 3Q</t>
    <phoneticPr fontId="5" type="noConversion"/>
  </si>
  <si>
    <t>Amount</t>
    <phoneticPr fontId="6" type="noConversion"/>
  </si>
  <si>
    <t>Income/Cost</t>
    <phoneticPr fontId="6" type="noConversion"/>
  </si>
  <si>
    <t>%</t>
    <phoneticPr fontId="6" type="noConversion"/>
  </si>
  <si>
    <t>Amount</t>
    <phoneticPr fontId="6" type="noConversion"/>
  </si>
  <si>
    <t>Income/Cost</t>
    <phoneticPr fontId="6" type="noConversion"/>
  </si>
  <si>
    <t>%</t>
    <phoneticPr fontId="6" type="noConversion"/>
  </si>
  <si>
    <t>Amount</t>
    <phoneticPr fontId="6" type="noConversion"/>
  </si>
  <si>
    <t>Income/Cost</t>
    <phoneticPr fontId="6" type="noConversion"/>
  </si>
  <si>
    <t>%</t>
    <phoneticPr fontId="6" type="noConversion"/>
  </si>
  <si>
    <t>FY2019 3Q</t>
    <phoneticPr fontId="7" type="noConversion"/>
  </si>
  <si>
    <t>FY2019 3Q</t>
    <phoneticPr fontId="24" type="noConversion"/>
  </si>
  <si>
    <t xml:space="preserve">FY2019 3Q </t>
    <phoneticPr fontId="5" type="noConversion"/>
  </si>
  <si>
    <t>-</t>
    <phoneticPr fontId="5" type="noConversion"/>
  </si>
  <si>
    <t>FY2019 3Q</t>
    <phoneticPr fontId="7" type="noConversion"/>
  </si>
  <si>
    <t>FY2019 3Q</t>
    <phoneticPr fontId="24" type="noConversion"/>
  </si>
  <si>
    <t>FY2019 3Q</t>
    <phoneticPr fontId="5" type="noConversion"/>
  </si>
  <si>
    <t>Net Income from continuing operations</t>
    <phoneticPr fontId="5" type="noConversion"/>
  </si>
  <si>
    <t>Income before Tax from continuing operations</t>
    <phoneticPr fontId="5" type="noConversion"/>
  </si>
  <si>
    <t>Income Tax from continuing operations</t>
    <phoneticPr fontId="5" type="noConversion"/>
  </si>
  <si>
    <t>Asset held for sale</t>
  </si>
  <si>
    <t>Liabilities related to assets held for sale</t>
  </si>
  <si>
    <t>c</t>
    <phoneticPr fontId="5" type="noConversion"/>
  </si>
  <si>
    <t>Loan Loss Reserves (Bank)</t>
    <phoneticPr fontId="24" type="noConversion"/>
  </si>
  <si>
    <t>LLR</t>
    <phoneticPr fontId="24" type="noConversion"/>
  </si>
  <si>
    <t>Corporate</t>
    <phoneticPr fontId="5" type="noConversion"/>
  </si>
  <si>
    <t>Large Corp.</t>
    <phoneticPr fontId="5" type="noConversion"/>
  </si>
  <si>
    <t>SME</t>
    <phoneticPr fontId="5" type="noConversion"/>
  </si>
  <si>
    <t>SOHO</t>
    <phoneticPr fontId="5" type="noConversion"/>
  </si>
  <si>
    <t>Loan Loss Provision (Bank+Card)</t>
    <phoneticPr fontId="24" type="noConversion"/>
  </si>
  <si>
    <t>LLP</t>
    <phoneticPr fontId="24" type="noConversion"/>
  </si>
  <si>
    <t>[Bank]</t>
    <phoneticPr fontId="24" type="noConversion"/>
  </si>
  <si>
    <t>Retail</t>
  </si>
  <si>
    <t>Sub total</t>
    <phoneticPr fontId="24" type="noConversion"/>
  </si>
  <si>
    <t>[Card]</t>
    <phoneticPr fontId="24" type="noConversion"/>
  </si>
  <si>
    <t>Grand total</t>
    <phoneticPr fontId="24" type="noConversion"/>
  </si>
  <si>
    <t>Write-offs</t>
  </si>
  <si>
    <t>Total Write-offs</t>
    <phoneticPr fontId="3" type="noConversion"/>
  </si>
  <si>
    <t>* FSS reporting basis(Non-performing loans derived basis + indemnification of guarantees)</t>
    <phoneticPr fontId="5" type="noConversion"/>
  </si>
  <si>
    <t>Loan Sales</t>
  </si>
  <si>
    <t>Total Loan Sales</t>
    <phoneticPr fontId="3" type="noConversion"/>
  </si>
  <si>
    <t>* FSS reporting basis(Non-performing loans derived basis + indemnification of guarantees)</t>
  </si>
  <si>
    <t>-</t>
    <phoneticPr fontId="5" type="noConversion"/>
  </si>
  <si>
    <t>Net Income from discontinued operations **</t>
    <phoneticPr fontId="5" type="noConversion"/>
  </si>
  <si>
    <t xml:space="preserve">** Domestic branches and sub-branches only </t>
    <phoneticPr fontId="5" type="noConversion"/>
  </si>
  <si>
    <t>Net Income*</t>
    <phoneticPr fontId="5" type="noConversion"/>
  </si>
  <si>
    <t>N.I attributable to controlling interests*</t>
    <phoneticPr fontId="5" type="noConversion"/>
  </si>
  <si>
    <t>[Woori Bank] Financial Statement *</t>
    <phoneticPr fontId="3" type="noConversion"/>
  </si>
  <si>
    <t>Net Income**</t>
    <phoneticPr fontId="5" type="noConversion"/>
  </si>
  <si>
    <t>Net Income (Controlling Interest)**</t>
    <phoneticPr fontId="5" type="noConversion"/>
  </si>
  <si>
    <t>* Transfer of two subsidiaries of Woori Bank (Woori Card, Woori Investment Bank) to the holding company completed during 3Q19</t>
    <phoneticPr fontId="5" type="noConversion"/>
  </si>
  <si>
    <t>Card Holders* (in thousand)</t>
    <phoneticPr fontId="5" type="noConversion"/>
  </si>
  <si>
    <t>[Woori Bank] Non-Interest Income (Consolidated)_(Including Net Income from discontinued operations)</t>
    <phoneticPr fontId="5" type="noConversion"/>
  </si>
  <si>
    <t>[Woori Bank] Consolidated Income Statements_(Including Net Income from discontinued operations)</t>
    <phoneticPr fontId="4" type="noConversion"/>
  </si>
  <si>
    <t>[Woori Bank] SG&amp;A Expense Breakdown (Consolidated)_(Including Net Income from discontinued operations)</t>
    <phoneticPr fontId="4" type="noConversion"/>
  </si>
  <si>
    <t>** Includes accounting losses related to the transfer of two subsidiaries to the holding company during 3Q19</t>
    <phoneticPr fontId="5" type="noConversion"/>
  </si>
  <si>
    <t xml:space="preserve">** Financial results of subsidiaries (Woori Card) transferred to the holdings company reclassified as net income from discontinued operations under relevant accounting method </t>
    <phoneticPr fontId="5" type="noConversion"/>
  </si>
  <si>
    <t>Workforce</t>
    <phoneticPr fontId="5" type="noConversion"/>
  </si>
  <si>
    <t>* Retail customers using credit card for at least one transaction or credit services (cash advance or card loan) within a month</t>
    <phoneticPr fontId="5" type="noConversion"/>
  </si>
  <si>
    <t>FY2019 4Q</t>
    <phoneticPr fontId="5" type="noConversion"/>
  </si>
  <si>
    <t>FY2019</t>
    <phoneticPr fontId="5" type="noConversion"/>
  </si>
  <si>
    <t xml:space="preserve">FY2019 3Q </t>
  </si>
  <si>
    <t>Amount</t>
  </si>
  <si>
    <t>Income/Cost</t>
  </si>
  <si>
    <t>%</t>
  </si>
  <si>
    <t>FY2019 4Q</t>
    <phoneticPr fontId="7" type="noConversion"/>
  </si>
  <si>
    <t>FY2019 4Q</t>
    <phoneticPr fontId="24" type="noConversion"/>
  </si>
  <si>
    <t xml:space="preserve">FY2019 4Q </t>
    <phoneticPr fontId="5" type="noConversion"/>
  </si>
  <si>
    <t>FY2019 4Q</t>
    <phoneticPr fontId="5" type="noConversion"/>
  </si>
  <si>
    <t>-</t>
    <phoneticPr fontId="7" type="noConversion"/>
  </si>
  <si>
    <t>*IFRS15 basis since 1Q19</t>
    <phoneticPr fontId="5" type="noConversion"/>
  </si>
  <si>
    <t>BPS (Won, Cumulative/Total Equity)</t>
    <phoneticPr fontId="5" type="noConversion"/>
  </si>
  <si>
    <t>BPS (Won, Cumulative/Total Equity_Controlling Interest)</t>
    <phoneticPr fontId="5" type="noConversion"/>
  </si>
  <si>
    <t xml:space="preserve">   (reclassified period: 2018 and Jan~Aug 2019)</t>
    <phoneticPr fontId="5" type="noConversion"/>
  </si>
  <si>
    <t>FY2020 1Q</t>
    <phoneticPr fontId="5" type="noConversion"/>
  </si>
  <si>
    <t xml:space="preserve"> FY2020 1Q</t>
    <phoneticPr fontId="5" type="noConversion"/>
  </si>
  <si>
    <t>FY2019 4Q</t>
  </si>
  <si>
    <t>FY2020 1Q</t>
    <phoneticPr fontId="5" type="noConversion"/>
  </si>
  <si>
    <t>FY2020 1Q</t>
    <phoneticPr fontId="24" type="noConversion"/>
  </si>
  <si>
    <t>FY2020 1Q</t>
    <phoneticPr fontId="7" type="noConversion"/>
  </si>
  <si>
    <t>FY2017 2Q</t>
    <phoneticPr fontId="5" type="noConversion"/>
  </si>
  <si>
    <t>FY2017 3Q</t>
    <phoneticPr fontId="5" type="noConversion"/>
  </si>
  <si>
    <t>FY2018 3Q</t>
    <phoneticPr fontId="5" type="noConversion"/>
  </si>
  <si>
    <t>FY2020 1Q</t>
    <phoneticPr fontId="24" type="noConversion"/>
  </si>
  <si>
    <t>Large Corp.</t>
    <phoneticPr fontId="5" type="noConversion"/>
  </si>
  <si>
    <t>Public &amp; Others</t>
    <phoneticPr fontId="24" type="noConversion"/>
  </si>
  <si>
    <t>(Unit : KRW in billion)</t>
    <phoneticPr fontId="24" type="noConversion"/>
  </si>
  <si>
    <t>FY2020 1Q</t>
    <phoneticPr fontId="5" type="noConversion"/>
  </si>
  <si>
    <t>FY2020 1Q</t>
    <phoneticPr fontId="5" type="noConversion"/>
  </si>
  <si>
    <t>FY2020 1Q</t>
    <phoneticPr fontId="7" type="noConversion"/>
  </si>
  <si>
    <t xml:space="preserve">FY2019 4Q </t>
  </si>
  <si>
    <t xml:space="preserve">FY2020 1Q </t>
    <phoneticPr fontId="6" type="noConversion"/>
  </si>
  <si>
    <t>FY2020 1Q</t>
    <phoneticPr fontId="5" type="noConversion"/>
  </si>
  <si>
    <t>FY2020 1Q</t>
    <phoneticPr fontId="24" type="noConversion"/>
  </si>
  <si>
    <t>FY2019</t>
  </si>
  <si>
    <t>-</t>
    <phoneticPr fontId="7" type="noConversion"/>
  </si>
  <si>
    <t>FY2020 2Q</t>
    <phoneticPr fontId="5" type="noConversion"/>
  </si>
  <si>
    <t>FY2020 2Q</t>
    <phoneticPr fontId="5" type="noConversion"/>
  </si>
  <si>
    <t xml:space="preserve"> FY2020 2Q</t>
    <phoneticPr fontId="5" type="noConversion"/>
  </si>
  <si>
    <t>FY2020 2Q</t>
    <phoneticPr fontId="5" type="noConversion"/>
  </si>
  <si>
    <t xml:space="preserve">FY2020 2Q </t>
    <phoneticPr fontId="6" type="noConversion"/>
  </si>
  <si>
    <t>FY2020 2Q</t>
    <phoneticPr fontId="5" type="noConversion"/>
  </si>
  <si>
    <t>FY2020 2Q</t>
    <phoneticPr fontId="7" type="noConversion"/>
  </si>
  <si>
    <t>FY2020 2Q</t>
    <phoneticPr fontId="24" type="noConversion"/>
  </si>
  <si>
    <t>FY2020 2Q</t>
    <phoneticPr fontId="7" type="noConversion"/>
  </si>
  <si>
    <t>`</t>
    <phoneticPr fontId="24" type="noConversion"/>
  </si>
  <si>
    <t>FY2020 3Q</t>
    <phoneticPr fontId="5" type="noConversion"/>
  </si>
  <si>
    <t xml:space="preserve"> FY2020 3Q</t>
    <phoneticPr fontId="5" type="noConversion"/>
  </si>
  <si>
    <t xml:space="preserve">FY2020 3Q </t>
    <phoneticPr fontId="6" type="noConversion"/>
  </si>
  <si>
    <t>FY2020 3Q</t>
    <phoneticPr fontId="7" type="noConversion"/>
  </si>
  <si>
    <t>FY2020 3Q</t>
    <phoneticPr fontId="24" type="noConversion"/>
  </si>
  <si>
    <t>Mining and quarrying</t>
    <phoneticPr fontId="5" type="noConversion"/>
  </si>
  <si>
    <t>Water supply; sewage, waste management, materials recovery</t>
  </si>
  <si>
    <t>Electricity, gas, steam and air conditioning supply</t>
  </si>
  <si>
    <t>Wholesale and retail trade</t>
  </si>
  <si>
    <t>Transportation and storage</t>
  </si>
  <si>
    <t>Accommodation and food service activities</t>
  </si>
  <si>
    <t>Information and communication</t>
  </si>
  <si>
    <t>Financial and insurance activities</t>
  </si>
  <si>
    <t>Real estate activities</t>
  </si>
  <si>
    <t>Professional, scientific and technical activities</t>
  </si>
  <si>
    <t>Business facilities management and business support services; rental and leasing activities</t>
  </si>
  <si>
    <t>Public administration and defence; compulsory social security</t>
  </si>
  <si>
    <t>Education</t>
  </si>
  <si>
    <t>Human health and social work activities</t>
  </si>
  <si>
    <t>Arts, sports and recreation related services</t>
  </si>
  <si>
    <t>Activities of extraterritorial organizations and bodies</t>
  </si>
  <si>
    <t>Activities of households as employers; undifferentiated goods-and services-producing activities of households for own use</t>
  </si>
  <si>
    <t xml:space="preserve">Membership organizations, repair and other personal services </t>
  </si>
  <si>
    <t>Real-Estate activities / Business Service</t>
    <phoneticPr fontId="5" type="noConversion"/>
  </si>
  <si>
    <t>FY2020 4Q</t>
    <phoneticPr fontId="24" type="noConversion"/>
  </si>
  <si>
    <t>FY2020 4Q</t>
    <phoneticPr fontId="7" type="noConversion"/>
  </si>
  <si>
    <t>FY2020 4Q</t>
    <phoneticPr fontId="5" type="noConversion"/>
  </si>
  <si>
    <t>FY2020</t>
    <phoneticPr fontId="5" type="noConversion"/>
  </si>
  <si>
    <t xml:space="preserve">FY2020 4Q </t>
    <phoneticPr fontId="6" type="noConversion"/>
  </si>
  <si>
    <t>FY2020</t>
    <phoneticPr fontId="24" type="noConversion"/>
  </si>
  <si>
    <t>[Group]</t>
    <phoneticPr fontId="3" type="noConversion"/>
  </si>
  <si>
    <t>[Woori Bank]</t>
    <phoneticPr fontId="3" type="noConversion"/>
  </si>
  <si>
    <t xml:space="preserve">[Woori Card] </t>
    <phoneticPr fontId="3" type="noConversion"/>
  </si>
  <si>
    <t xml:space="preserve">[Woori Investment Bank] </t>
    <phoneticPr fontId="3" type="noConversion"/>
  </si>
  <si>
    <t xml:space="preserve">[Woori Financial Capital] </t>
    <phoneticPr fontId="3" type="noConversion"/>
  </si>
  <si>
    <t>Total Funding in FC</t>
    <phoneticPr fontId="24" type="noConversion"/>
  </si>
  <si>
    <t>Woori Investment Bank</t>
    <phoneticPr fontId="3" type="noConversion"/>
  </si>
  <si>
    <t>[Woori Investment Bank] Balance Sheet</t>
    <phoneticPr fontId="5" type="noConversion"/>
  </si>
  <si>
    <t>[Woori Investment Bank] Income Statement</t>
    <phoneticPr fontId="5" type="noConversion"/>
  </si>
  <si>
    <t>Securities</t>
    <phoneticPr fontId="24" type="noConversion"/>
  </si>
  <si>
    <t xml:space="preserve">     Loans</t>
    <phoneticPr fontId="24" type="noConversion"/>
  </si>
  <si>
    <t xml:space="preserve">     Equity Securities</t>
    <phoneticPr fontId="24" type="noConversion"/>
  </si>
  <si>
    <t xml:space="preserve">     Others</t>
    <phoneticPr fontId="24" type="noConversion"/>
  </si>
  <si>
    <t>Tangible Assets</t>
    <phoneticPr fontId="24" type="noConversion"/>
  </si>
  <si>
    <t>Other Assets</t>
    <phoneticPr fontId="24" type="noConversion"/>
  </si>
  <si>
    <t>Other liabilities</t>
  </si>
  <si>
    <t>Bad debt Expense</t>
    <phoneticPr fontId="24" type="noConversion"/>
  </si>
  <si>
    <t>A+</t>
  </si>
  <si>
    <t>A0</t>
  </si>
  <si>
    <t>AA-</t>
  </si>
  <si>
    <t>Woori Financial Capital</t>
    <phoneticPr fontId="3" type="noConversion"/>
  </si>
  <si>
    <t>[Woori Financial Capital] Balance Sheet</t>
    <phoneticPr fontId="5" type="noConversion"/>
  </si>
  <si>
    <t>[Woori Financial Capital] Income Statement</t>
    <phoneticPr fontId="5" type="noConversion"/>
  </si>
  <si>
    <t xml:space="preserve">    Cash and Deposit</t>
    <phoneticPr fontId="24" type="noConversion"/>
  </si>
  <si>
    <t>Fair Value Financial Assets</t>
  </si>
  <si>
    <t>Financial Assets</t>
    <phoneticPr fontId="24" type="noConversion"/>
  </si>
  <si>
    <t>Leased Assets</t>
    <phoneticPr fontId="24" type="noConversion"/>
  </si>
  <si>
    <t>Associates and Joint Ventures</t>
    <phoneticPr fontId="24" type="noConversion"/>
  </si>
  <si>
    <t>Tangible &amp; Others</t>
    <phoneticPr fontId="24" type="noConversion"/>
  </si>
  <si>
    <t>Lease Income</t>
    <phoneticPr fontId="24" type="noConversion"/>
  </si>
  <si>
    <t xml:space="preserve">  Lease Revenue</t>
    <phoneticPr fontId="24" type="noConversion"/>
  </si>
  <si>
    <t xml:space="preserve">  Lease Expense</t>
    <phoneticPr fontId="24" type="noConversion"/>
  </si>
  <si>
    <t>Bad Debt Expense</t>
    <phoneticPr fontId="5" type="noConversion"/>
  </si>
  <si>
    <t>N/A</t>
    <phoneticPr fontId="24" type="noConversion"/>
  </si>
  <si>
    <t>AA</t>
  </si>
  <si>
    <t>Baa1</t>
  </si>
  <si>
    <t>A3</t>
  </si>
  <si>
    <t xml:space="preserve"> </t>
    <phoneticPr fontId="3" type="noConversion"/>
  </si>
  <si>
    <t>Woori Financial Capital</t>
    <phoneticPr fontId="5" type="noConversion"/>
  </si>
  <si>
    <t>Woori Investment Bank</t>
    <phoneticPr fontId="5" type="noConversion"/>
  </si>
  <si>
    <t>FY2021 1Q</t>
    <phoneticPr fontId="7" type="noConversion"/>
  </si>
  <si>
    <t>FY2021 1Q</t>
    <phoneticPr fontId="24" type="noConversion"/>
  </si>
  <si>
    <t>FY2021 1Q</t>
    <phoneticPr fontId="5" type="noConversion"/>
  </si>
  <si>
    <t>B5800000</t>
  </si>
  <si>
    <t>`</t>
    <phoneticPr fontId="24" type="noConversion"/>
  </si>
  <si>
    <t>A100000000</t>
  </si>
  <si>
    <t>A200000000</t>
  </si>
  <si>
    <t>A300000000</t>
  </si>
  <si>
    <t>B310000000</t>
  </si>
  <si>
    <t>A799000000</t>
  </si>
  <si>
    <t>A790000000</t>
  </si>
  <si>
    <t>A1000000</t>
  </si>
  <si>
    <t>A2000000</t>
  </si>
  <si>
    <t>A3000000</t>
  </si>
  <si>
    <t>B3100000</t>
  </si>
  <si>
    <t>A7990000</t>
  </si>
  <si>
    <t>A7900000</t>
  </si>
  <si>
    <t xml:space="preserve">FY2021 1Q </t>
    <phoneticPr fontId="6" type="noConversion"/>
  </si>
  <si>
    <t>B401000040</t>
  </si>
  <si>
    <t>B470000000</t>
  </si>
  <si>
    <t>B540000000</t>
  </si>
  <si>
    <t>B500700050</t>
  </si>
  <si>
    <t>B580000000</t>
  </si>
  <si>
    <t>B672000020</t>
  </si>
  <si>
    <t>A775001000</t>
  </si>
  <si>
    <t>A770001000</t>
  </si>
  <si>
    <t>A760000000</t>
  </si>
  <si>
    <t>A600000000</t>
  </si>
  <si>
    <t>B628000000</t>
  </si>
  <si>
    <t>A6000000</t>
  </si>
  <si>
    <t>A7600000</t>
  </si>
  <si>
    <t>A7700010</t>
  </si>
  <si>
    <t>A7800000</t>
  </si>
  <si>
    <t>A7770000</t>
  </si>
  <si>
    <t>A7750010</t>
  </si>
  <si>
    <t>B4010000</t>
  </si>
  <si>
    <t>B5007000</t>
  </si>
  <si>
    <t>B4700000</t>
  </si>
  <si>
    <t>B5400000</t>
  </si>
  <si>
    <t>C5603010</t>
  </si>
  <si>
    <t>C4863000</t>
  </si>
  <si>
    <t>C4920110</t>
  </si>
  <si>
    <t>C4930100</t>
  </si>
  <si>
    <t>C5691000</t>
  </si>
  <si>
    <t xml:space="preserve"> FY2021 1Q</t>
    <phoneticPr fontId="5" type="noConversion"/>
  </si>
  <si>
    <t>FY2021 1Q</t>
    <phoneticPr fontId="5" type="noConversion"/>
  </si>
  <si>
    <t>C580300000</t>
  </si>
  <si>
    <t>5815010000</t>
  </si>
  <si>
    <t>C582000000</t>
  </si>
  <si>
    <t>D586000000</t>
  </si>
  <si>
    <t>D588300000</t>
  </si>
  <si>
    <t>C5803000</t>
  </si>
  <si>
    <t>C5820000</t>
  </si>
  <si>
    <t>D5860000</t>
  </si>
  <si>
    <t>D5883000</t>
  </si>
  <si>
    <t xml:space="preserve"> FY2021 1Q</t>
  </si>
  <si>
    <t>FY2021 1Q</t>
  </si>
  <si>
    <t>-</t>
    <phoneticPr fontId="24" type="noConversion"/>
  </si>
  <si>
    <t>-</t>
    <phoneticPr fontId="24" type="noConversion"/>
  </si>
  <si>
    <t xml:space="preserve"> A</t>
  </si>
  <si>
    <t>FY2021 2Q</t>
    <phoneticPr fontId="24" type="noConversion"/>
  </si>
  <si>
    <t>FY2021 2Q</t>
    <phoneticPr fontId="5" type="noConversion"/>
  </si>
  <si>
    <t xml:space="preserve"> FY2021 2Q</t>
    <phoneticPr fontId="5" type="noConversion"/>
  </si>
  <si>
    <t xml:space="preserve">FY2021 2Q </t>
    <phoneticPr fontId="6" type="noConversion"/>
  </si>
  <si>
    <t>FY2021 2Q</t>
    <phoneticPr fontId="7" type="noConversion"/>
  </si>
  <si>
    <t xml:space="preserve"> </t>
    <phoneticPr fontId="24" type="noConversion"/>
  </si>
  <si>
    <t>B580000000</t>
    <phoneticPr fontId="5" type="noConversion"/>
  </si>
  <si>
    <t>-</t>
    <phoneticPr fontId="24" type="noConversion"/>
  </si>
  <si>
    <t>FY2021 3Q</t>
  </si>
  <si>
    <t>FY2021 3Q</t>
    <phoneticPr fontId="5" type="noConversion"/>
  </si>
  <si>
    <t xml:space="preserve"> FY2021 3Q</t>
    <phoneticPr fontId="5" type="noConversion"/>
  </si>
  <si>
    <t>FY2021 2Q</t>
  </si>
  <si>
    <t xml:space="preserve">FY2021 3Q </t>
    <phoneticPr fontId="6" type="noConversion"/>
  </si>
  <si>
    <t>FY2021 3Q</t>
    <phoneticPr fontId="7" type="noConversion"/>
  </si>
  <si>
    <t>FY2021 3Q</t>
    <phoneticPr fontId="24" type="noConversion"/>
  </si>
  <si>
    <t>FY2021 3Q</t>
    <phoneticPr fontId="5" type="noConversion"/>
  </si>
  <si>
    <t>FY2021 3Q</t>
    <phoneticPr fontId="24" type="noConversion"/>
  </si>
  <si>
    <t>FY2021 3Q</t>
    <phoneticPr fontId="24" type="noConversion"/>
  </si>
  <si>
    <t>F1+</t>
  </si>
  <si>
    <t>-</t>
    <phoneticPr fontId="24" type="noConversion"/>
  </si>
  <si>
    <t>-</t>
    <phoneticPr fontId="24" type="noConversion"/>
  </si>
  <si>
    <t>FY2021 4Q</t>
    <phoneticPr fontId="5" type="noConversion"/>
  </si>
  <si>
    <t xml:space="preserve">FY2021 4Q </t>
    <phoneticPr fontId="6" type="noConversion"/>
  </si>
  <si>
    <t>FY2021 4Q</t>
    <phoneticPr fontId="5" type="noConversion"/>
  </si>
  <si>
    <t xml:space="preserve"> FY2021</t>
    <phoneticPr fontId="5" type="noConversion"/>
  </si>
  <si>
    <t>FY2021</t>
    <phoneticPr fontId="5" type="noConversion"/>
  </si>
  <si>
    <t xml:space="preserve">FY2021 </t>
    <phoneticPr fontId="5" type="noConversion"/>
  </si>
  <si>
    <t>FY2021 4Q</t>
    <phoneticPr fontId="7" type="noConversion"/>
  </si>
  <si>
    <t>FY2021 4Q</t>
    <phoneticPr fontId="24" type="noConversion"/>
  </si>
  <si>
    <t>`</t>
    <phoneticPr fontId="7" type="noConversion"/>
  </si>
  <si>
    <t>FY2022 1Q</t>
    <phoneticPr fontId="5" type="noConversion"/>
  </si>
  <si>
    <t xml:space="preserve"> FY2022 1Q</t>
    <phoneticPr fontId="5" type="noConversion"/>
  </si>
  <si>
    <t xml:space="preserve">FY2022 1Q </t>
    <phoneticPr fontId="6" type="noConversion"/>
  </si>
  <si>
    <t>FY2022 1Q</t>
    <phoneticPr fontId="24" type="noConversion"/>
  </si>
  <si>
    <t>FY2022 1Q</t>
    <phoneticPr fontId="7" type="noConversion"/>
  </si>
  <si>
    <t>-</t>
    <phoneticPr fontId="24" type="noConversion"/>
  </si>
  <si>
    <t>FY2022 2Q</t>
  </si>
  <si>
    <t>FY2022 2Q</t>
    <phoneticPr fontId="5" type="noConversion"/>
  </si>
  <si>
    <t>FY2022 2Q</t>
    <phoneticPr fontId="5" type="noConversion"/>
  </si>
  <si>
    <t xml:space="preserve"> FY2022 2Q</t>
  </si>
  <si>
    <t xml:space="preserve"> FY2022 2Q</t>
    <phoneticPr fontId="5" type="noConversion"/>
  </si>
  <si>
    <t xml:space="preserve">FY2022 2Q </t>
    <phoneticPr fontId="6" type="noConversion"/>
  </si>
  <si>
    <t>FY2022 2Q</t>
    <phoneticPr fontId="5" type="noConversion"/>
  </si>
  <si>
    <t>FY2022 2Q</t>
    <phoneticPr fontId="7" type="noConversion"/>
  </si>
  <si>
    <t>FY2022 2Q</t>
    <phoneticPr fontId="24" type="noConversion"/>
  </si>
  <si>
    <t>FY2022 2Q</t>
    <phoneticPr fontId="24" type="noConversion"/>
  </si>
  <si>
    <t>FY2022 2Q</t>
    <phoneticPr fontId="5" type="noConversion"/>
  </si>
  <si>
    <t>FY2022 2Q</t>
    <phoneticPr fontId="24" type="noConversion"/>
  </si>
  <si>
    <t>-</t>
    <phoneticPr fontId="24" type="noConversion"/>
  </si>
  <si>
    <t>[Woori Bank] Profitability</t>
    <phoneticPr fontId="3" type="noConversion"/>
  </si>
  <si>
    <t>BPS (Won, Cumulative)</t>
    <phoneticPr fontId="5" type="noConversion"/>
  </si>
  <si>
    <t>FY2022 3Q</t>
    <phoneticPr fontId="24" type="noConversion"/>
  </si>
  <si>
    <t>FY2022 3Q</t>
    <phoneticPr fontId="5" type="noConversion"/>
  </si>
  <si>
    <t xml:space="preserve"> FY2022 3Q</t>
    <phoneticPr fontId="5" type="noConversion"/>
  </si>
  <si>
    <t>FY2022 3Q</t>
    <phoneticPr fontId="5" type="noConversion"/>
  </si>
  <si>
    <t xml:space="preserve">FY2022 3Q </t>
    <phoneticPr fontId="6" type="noConversion"/>
  </si>
  <si>
    <t>FY2022 3Q</t>
    <phoneticPr fontId="5" type="noConversion"/>
  </si>
  <si>
    <t>FY2022 3Q</t>
    <phoneticPr fontId="7" type="noConversion"/>
  </si>
  <si>
    <t>FY2022 3Q</t>
    <phoneticPr fontId="24" type="noConversion"/>
  </si>
  <si>
    <t>FY2022 3Q</t>
    <phoneticPr fontId="7" type="noConversion"/>
  </si>
  <si>
    <t>N/A</t>
  </si>
  <si>
    <t xml:space="preserve">    Non-controlling Interests</t>
  </si>
  <si>
    <t>-</t>
    <phoneticPr fontId="24" type="noConversion"/>
  </si>
  <si>
    <t>Corporate and Others</t>
    <phoneticPr fontId="5" type="noConversion"/>
  </si>
  <si>
    <t>FY2022 4Q</t>
    <phoneticPr fontId="24" type="noConversion"/>
  </si>
  <si>
    <t>FY2022 4Q</t>
    <phoneticPr fontId="5" type="noConversion"/>
  </si>
  <si>
    <t>FY2022</t>
    <phoneticPr fontId="5" type="noConversion"/>
  </si>
  <si>
    <t xml:space="preserve"> FY2022</t>
    <phoneticPr fontId="5" type="noConversion"/>
  </si>
  <si>
    <t xml:space="preserve">FY2022 4Q </t>
    <phoneticPr fontId="6" type="noConversion"/>
  </si>
  <si>
    <t>FY2022</t>
    <phoneticPr fontId="5" type="noConversion"/>
  </si>
  <si>
    <t>FY2022 4Q</t>
    <phoneticPr fontId="7" type="noConversion"/>
  </si>
  <si>
    <t>No. of active members</t>
    <phoneticPr fontId="5" type="noConversion"/>
  </si>
  <si>
    <t>% of active members</t>
    <phoneticPr fontId="5" type="noConversion"/>
  </si>
  <si>
    <t>Woori C$ASd</t>
  </si>
  <si>
    <r>
      <t>Net Income</t>
    </r>
    <r>
      <rPr>
        <sz val="9"/>
        <color theme="1"/>
        <rFont val="Arial"/>
        <family val="2"/>
      </rPr>
      <t>(controlling interests)</t>
    </r>
    <phoneticPr fontId="5" type="noConversion"/>
  </si>
  <si>
    <t>NIM [Bank+Card]</t>
    <phoneticPr fontId="24" type="noConversion"/>
  </si>
  <si>
    <t>NIM [Bank + Card]</t>
    <phoneticPr fontId="3" type="noConversion"/>
  </si>
  <si>
    <t>NIM [Bank+Card]</t>
    <phoneticPr fontId="24" type="noConversion"/>
  </si>
  <si>
    <t>NIM [Bank+Card]</t>
    <phoneticPr fontId="5" type="noConversion"/>
  </si>
  <si>
    <t>NIM [Bank+Card]</t>
    <phoneticPr fontId="6" type="noConversion"/>
  </si>
  <si>
    <t>NIM [Bank+Card]</t>
    <phoneticPr fontId="5" type="noConversion"/>
  </si>
  <si>
    <t>NIM [Bank+Card]</t>
    <phoneticPr fontId="7" type="noConversion"/>
  </si>
  <si>
    <t>NIM [Bank+Card]</t>
    <phoneticPr fontId="24" type="noConversion"/>
  </si>
  <si>
    <t>NIM [Bank+Card]</t>
    <phoneticPr fontId="5" type="noConversion"/>
  </si>
  <si>
    <t>NIM [Bank+Card]</t>
    <phoneticPr fontId="7" type="noConversion"/>
  </si>
  <si>
    <t>NIM [Bank+Card]</t>
    <phoneticPr fontId="24" type="noConversion"/>
  </si>
  <si>
    <t>NIM [Bank+Card]</t>
    <phoneticPr fontId="24" type="noConversion"/>
  </si>
  <si>
    <t>NIM [Bank+Card]</t>
    <phoneticPr fontId="3" type="noConversion"/>
  </si>
  <si>
    <t>* Collateral value is calculated based on the available price by substracting senior amount from appraised value.</t>
    <phoneticPr fontId="7" type="noConversion"/>
  </si>
  <si>
    <t>FY2022 3Q</t>
    <phoneticPr fontId="5" type="noConversion"/>
  </si>
  <si>
    <t>FY2023 1Q</t>
    <phoneticPr fontId="24" type="noConversion"/>
  </si>
  <si>
    <t>FY2023 1Q</t>
    <phoneticPr fontId="5" type="noConversion"/>
  </si>
  <si>
    <t xml:space="preserve"> FY2023 1Q</t>
    <phoneticPr fontId="5" type="noConversion"/>
  </si>
  <si>
    <t xml:space="preserve">FY2023 1Q </t>
    <phoneticPr fontId="6" type="noConversion"/>
  </si>
  <si>
    <t>(Unit :branch, person)</t>
  </si>
  <si>
    <t>FY2023 1Q</t>
    <phoneticPr fontId="7" type="noConversion"/>
  </si>
  <si>
    <t>N/A</t>
    <phoneticPr fontId="5" type="noConversion"/>
  </si>
  <si>
    <t>FY2023 2Q</t>
    <phoneticPr fontId="5" type="noConversion"/>
  </si>
  <si>
    <t xml:space="preserve"> FY2023 2Q</t>
    <phoneticPr fontId="5" type="noConversion"/>
  </si>
  <si>
    <t>-</t>
    <phoneticPr fontId="5" type="noConversion"/>
  </si>
  <si>
    <t>FY2023 2Q</t>
    <phoneticPr fontId="6" type="noConversion"/>
  </si>
  <si>
    <t>FY2023 2Q</t>
    <phoneticPr fontId="7" type="noConversion"/>
  </si>
  <si>
    <t>FY2023 2Q</t>
    <phoneticPr fontId="24" type="noConversion"/>
  </si>
  <si>
    <t>* 2Q23 are estimates and the detailed figures will be provided next quarter</t>
    <phoneticPr fontId="7" type="noConversion"/>
  </si>
  <si>
    <t>* Includes accounting losses related to the transfer of two subsidiaries to the holding company during 3Q19</t>
    <phoneticPr fontId="5" type="noConversion"/>
  </si>
  <si>
    <t>* 2Q23 are estimates and the detailed figures will be provided next quarter</t>
    <phoneticPr fontId="24" type="noConversion"/>
  </si>
  <si>
    <t>N/A</t>
    <phoneticPr fontId="5" type="noConversion"/>
  </si>
  <si>
    <t>-</t>
    <phoneticPr fontId="24" type="noConversion"/>
  </si>
  <si>
    <t>N/A</t>
    <phoneticPr fontId="24" type="noConversion"/>
  </si>
  <si>
    <t>N/A</t>
    <phoneticPr fontId="5" type="noConversion"/>
  </si>
  <si>
    <t>FY2023 1Q</t>
  </si>
  <si>
    <t>FY2023 2Q</t>
  </si>
  <si>
    <t>-0.1%p</t>
  </si>
  <si>
    <t>+0.7%p</t>
  </si>
  <si>
    <t>+1.0%p</t>
  </si>
  <si>
    <t>+1.2%p</t>
  </si>
  <si>
    <t>FY2022 3Q</t>
  </si>
  <si>
    <t>FY2022 4Q</t>
  </si>
  <si>
    <t>-</t>
    <phoneticPr fontId="24" type="noConversion"/>
  </si>
  <si>
    <t>-</t>
    <phoneticPr fontId="5" type="noConversion"/>
  </si>
  <si>
    <t>N/A</t>
    <phoneticPr fontId="5" type="noConversion"/>
  </si>
  <si>
    <t>-</t>
    <phoneticPr fontId="5" type="noConversion"/>
  </si>
  <si>
    <t>-</t>
    <phoneticPr fontId="7" type="noConversion"/>
  </si>
  <si>
    <t>-</t>
    <phoneticPr fontId="24" type="noConversion"/>
  </si>
  <si>
    <t>-0.12%p</t>
  </si>
  <si>
    <t>-0.13%p</t>
  </si>
  <si>
    <t>-2.1%p</t>
  </si>
  <si>
    <t>-2.94%p</t>
  </si>
  <si>
    <t>0.3%p</t>
  </si>
  <si>
    <t>0.9%p</t>
  </si>
  <si>
    <t>-0.06%p</t>
  </si>
  <si>
    <t>0.02%p</t>
  </si>
  <si>
    <t>-0.03%p</t>
  </si>
  <si>
    <t>0.1%p</t>
  </si>
  <si>
    <t>-0.05%p</t>
  </si>
  <si>
    <t>-1.97%p</t>
  </si>
  <si>
    <t>-1.35%p</t>
  </si>
  <si>
    <t>0.01%p</t>
  </si>
  <si>
    <t>-0.02%p</t>
  </si>
  <si>
    <t>0.09%p</t>
  </si>
  <si>
    <t>0.05%p</t>
  </si>
  <si>
    <t>0.12%p</t>
  </si>
  <si>
    <t>0.19%p</t>
  </si>
  <si>
    <t>-13.6%p</t>
  </si>
  <si>
    <t>-22.1%p</t>
  </si>
  <si>
    <t>0.08%p</t>
  </si>
  <si>
    <t>-35.6%p</t>
  </si>
  <si>
    <t>-21.1%p</t>
  </si>
  <si>
    <t>-0.2%p</t>
  </si>
  <si>
    <t>1.4%p</t>
  </si>
  <si>
    <t>1.3%p</t>
  </si>
  <si>
    <t>1.2%p</t>
  </si>
  <si>
    <t>1%p</t>
  </si>
  <si>
    <t>0.7%p</t>
  </si>
  <si>
    <t>FY2020 1Q</t>
  </si>
  <si>
    <t>FY2020 2Q</t>
  </si>
  <si>
    <t>FY2020 3Q</t>
  </si>
  <si>
    <t>FY2022</t>
  </si>
  <si>
    <t xml:space="preserve"> FY2022 3Q</t>
  </si>
  <si>
    <t xml:space="preserve"> FY2022</t>
  </si>
  <si>
    <t xml:space="preserve"> FY2023 1Q</t>
  </si>
  <si>
    <t xml:space="preserve"> FY2023 2Q</t>
  </si>
  <si>
    <t>0.6%p</t>
  </si>
  <si>
    <t>FY2022 1Q</t>
  </si>
  <si>
    <t>NA</t>
  </si>
  <si>
    <t>2.3%p</t>
  </si>
  <si>
    <t>0.2%p</t>
  </si>
  <si>
    <t>1.7%p</t>
  </si>
  <si>
    <t>-0.3%p</t>
  </si>
  <si>
    <t>-0.9%p</t>
  </si>
  <si>
    <t>-1%p</t>
  </si>
  <si>
    <t>1.5%p</t>
  </si>
  <si>
    <t>0.33%p</t>
  </si>
  <si>
    <t>0.18%p</t>
  </si>
  <si>
    <t>0.06%p</t>
  </si>
  <si>
    <t>-0.27%p</t>
  </si>
  <si>
    <t>0.15%p</t>
  </si>
  <si>
    <t>0.04%p</t>
  </si>
  <si>
    <t>0.13%p</t>
  </si>
  <si>
    <t>-0.08%p</t>
  </si>
  <si>
    <t>-0.59%p</t>
  </si>
  <si>
    <t>0.38%p</t>
  </si>
  <si>
    <t>NPL**</t>
    <phoneticPr fontId="5" type="noConversion"/>
  </si>
  <si>
    <t>** Substandard and below</t>
    <phoneticPr fontId="5" type="noConversion"/>
  </si>
  <si>
    <t>NPL*</t>
    <phoneticPr fontId="5" type="noConversion"/>
  </si>
  <si>
    <t>* Substandard and below</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</si>
</sst>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9">
    <numFmt numFmtId="42" formatCode="_-&quot;₩&quot;* #,##0_-;\-&quot;₩&quot;* #,##0_-;_-&quot;₩&quot;* &quot;-&quot;_-;_-@_-"/>
    <numFmt numFmtId="41" formatCode="_-* #,##0_-;\-* #,##0_-;_-* &quot;-&quot;_-;_-@_-"/>
    <numFmt numFmtId="44" formatCode="_-&quot;₩&quot;* #,##0.00_-;\-&quot;₩&quot;* #,##0.00_-;_-&quot;₩&quot;* &quot;-&quot;??_-;_-@_-"/>
    <numFmt numFmtId="43" formatCode="_-* #,##0.00_-;\-* #,##0.00_-;_-* &quot;-&quot;??_-;_-@_-"/>
    <numFmt numFmtId="24" formatCode="\$#,##0_);[Red]\(\$#,##0\)"/>
    <numFmt numFmtId="176" formatCode="0.0%"/>
    <numFmt numFmtId="177" formatCode="0_);\(0\)"/>
    <numFmt numFmtId="178" formatCode="_-* #,##0.0_-;\-* #,##0.0_-;_-* &quot;-&quot;_-;_-@_-"/>
    <numFmt numFmtId="179" formatCode="#,##0_);\(#,##0\)"/>
    <numFmt numFmtId="180" formatCode="_-* #,##0_-;\-* #,##0_-;_-* &quot;-&quot;??_-;_-@_-"/>
    <numFmt numFmtId="181" formatCode="_-* #,##0.00_-;\-* #,##0.00_-;_-* &quot;-&quot;_-;_-@_-"/>
    <numFmt numFmtId="182" formatCode="_-* #,##0.000_-;\-* #,##0.000_-;_-* &quot;-&quot;_-;_-@_-"/>
    <numFmt numFmtId="183" formatCode="_-* #,##0.0000_-;\-* #,##0.0000_-;_-* &quot;-&quot;_-;_-@_-"/>
    <numFmt numFmtId="184" formatCode="0.00_);[Red]\(0.00\)"/>
    <numFmt numFmtId="185" formatCode="_(* #,##0.00_);_(* \(#,##0.00\);_(* &quot;-&quot;??_);_(@_)"/>
    <numFmt numFmtId="186" formatCode="_-[$€-2]* #,##0.00_-;\-[$€-2]* #,##0.00_-;_-[$€-2]* &quot;-&quot;??_-"/>
    <numFmt numFmtId="187" formatCode="#,##0_ "/>
    <numFmt numFmtId="188" formatCode="#,##0&quot;台&quot;"/>
    <numFmt numFmtId="189" formatCode="#."/>
    <numFmt numFmtId="190" formatCode="_ &quot;₩&quot;* #,##0_ ;_ &quot;₩&quot;* &quot;₩&quot;\!\-#,##0_ ;_ &quot;₩&quot;* &quot;-&quot;_ ;_ @_ "/>
    <numFmt numFmtId="191" formatCode="_ &quot;₩&quot;* #,##0_ ;_ &quot;₩&quot;* &quot;₩&quot;&quot;₩&quot;&quot;₩&quot;&quot;₩&quot;&quot;₩&quot;&quot;₩&quot;&quot;₩&quot;\-#,##0_ ;_ &quot;₩&quot;* &quot;-&quot;_ ;_ @_ "/>
    <numFmt numFmtId="192" formatCode="_ &quot;₩&quot;* #,##0_ ;_ &quot;₩&quot;* \-#,##0_ ;_ &quot;₩&quot;* &quot;-&quot;_ ;_ @_ "/>
    <numFmt numFmtId="193" formatCode="_ &quot;$&quot;* #,##0_ ;_ &quot;$&quot;* \-#,##0_ ;_ &quot;$&quot;* &quot;-&quot;_ ;_ @_ "/>
    <numFmt numFmtId="194" formatCode="&quot;₩&quot;#,##0;[Red]&quot;₩&quot;&quot;-&quot;#,##0"/>
    <numFmt numFmtId="195" formatCode="&quot;₩&quot;#,##0.00;[Red]&quot;₩&quot;\-#,##0.00"/>
    <numFmt numFmtId="196" formatCode="_(&quot;$&quot;* #,##0_);_(&quot;$&quot;* \(#,##0\);_(&quot;$&quot;* &quot;-&quot;_);_(@_)"/>
    <numFmt numFmtId="197" formatCode="&quot;$&quot;#,##0_);[Red]\(&quot;$&quot;#,##0\)"/>
    <numFmt numFmtId="198" formatCode="_ &quot;₩&quot;* #,##0.00_ ;_ &quot;₩&quot;* \-#,##0.00_ ;_ &quot;₩&quot;* &quot;-&quot;??_ ;_ @_ "/>
    <numFmt numFmtId="199" formatCode="_ &quot;₩&quot;* #,##0.00_ ;_ &quot;₩&quot;* &quot;₩&quot;&quot;₩&quot;&quot;₩&quot;&quot;₩&quot;&quot;₩&quot;&quot;₩&quot;&quot;₩&quot;\-#,##0.00_ ;_ &quot;₩&quot;* &quot;-&quot;??_ ;_ @_ "/>
    <numFmt numFmtId="200" formatCode="_ &quot;$&quot;* #,##0.00_ ;_ &quot;$&quot;* \-#,##0.00_ ;_ &quot;$&quot;* &quot;-&quot;??_ ;_ @_ "/>
    <numFmt numFmtId="201" formatCode="&quot;₩&quot;#,##0;[Red]&quot;₩&quot;\-#,##0"/>
    <numFmt numFmtId="202" formatCode="_(&quot;$&quot;* #,##0.00_);_(&quot;$&quot;* \(#,##0.00\);_(&quot;$&quot;* &quot;-&quot;??_);_(@_)"/>
    <numFmt numFmtId="203" formatCode="&quot;$&quot;#,##0.00_);[Red]\(&quot;$&quot;#,##0.00\)"/>
    <numFmt numFmtId="204" formatCode="_ * #,##0_ ;_ * \-#,##0_ ;_ * &quot;-&quot;_ ;_ @_ "/>
    <numFmt numFmtId="205" formatCode="#,##0;[Red]&quot;-&quot;#,##0"/>
    <numFmt numFmtId="206" formatCode="_ * #,##0.00_ ;_ * \-#,##0.00_ ;_ * &quot;-&quot;??_ ;_ @_ "/>
    <numFmt numFmtId="207" formatCode="_ * #,##0.00_ ;_ * &quot;₩&quot;&quot;₩&quot;&quot;₩&quot;&quot;₩&quot;&quot;₩&quot;&quot;₩&quot;&quot;₩&quot;\-#,##0.00_ ;_ * &quot;-&quot;??_ ;_ @_ "/>
    <numFmt numFmtId="208" formatCode="#,##0.00;[Red]&quot;-&quot;#,##0.00"/>
    <numFmt numFmtId="209" formatCode="#,##0.0_ "/>
    <numFmt numFmtId="210" formatCode="General_)"/>
    <numFmt numFmtId="211" formatCode="0.0000000%"/>
    <numFmt numFmtId="212" formatCode="_ * #,##0.0000000_ ;_ * \-#,##0.0000000_ ;_ * &quot;-&quot;_ ;_ @_ "/>
    <numFmt numFmtId="213" formatCode="mmm\.yy"/>
    <numFmt numFmtId="214" formatCode="0.000%"/>
    <numFmt numFmtId="215" formatCode="&quot;₩&quot;#,##0;[Red]&quot;₩&quot;&quot;₩&quot;\-#,##0"/>
    <numFmt numFmtId="216" formatCode="&quot;₩&quot;#,##0;&quot;₩&quot;&quot;₩&quot;&quot;₩&quot;&quot;₩&quot;\-#,##0"/>
    <numFmt numFmtId="217" formatCode="_ * #,##0_ ;_ * &quot;₩&quot;\-#,##0_ ;_ * &quot;-&quot;_ ;_ @_ "/>
    <numFmt numFmtId="218" formatCode="_ &quot;₩&quot;* #,##0.00_ ;_ &quot;₩&quot;* &quot;₩&quot;\-#,##0.00_ ;_ &quot;₩&quot;* &quot;-&quot;??_ ;_ @_ "/>
    <numFmt numFmtId="219" formatCode="&quot;₩&quot;#,##0.00;&quot;₩&quot;&quot;₩&quot;\-#,##0.00"/>
    <numFmt numFmtId="220" formatCode="_ &quot;₩&quot;* #,##0_ ;_ &quot;₩&quot;* &quot;₩&quot;\-#,##0_ ;_ &quot;₩&quot;* &quot;-&quot;_ ;_ @_ "/>
    <numFmt numFmtId="221" formatCode="_ * #,##0.0000_ ;_ * \-#,##0.0000_ ;_ * &quot;-&quot;_ ;_ @_ "/>
    <numFmt numFmtId="222" formatCode="0.0"/>
    <numFmt numFmtId="223" formatCode="#,##0\ &quot;개&quot;&quot;월&quot;&quot;분&quot;"/>
    <numFmt numFmtId="224" formatCode="#,##0\ &quot;개&quot;&quot;월&quot;"/>
    <numFmt numFmtId="225" formatCode="0.0000%"/>
    <numFmt numFmtId="226" formatCode="0.00000%"/>
    <numFmt numFmtId="227" formatCode="&quot;₩&quot;#,##0.00;[Red]&quot;₩&quot;&quot;₩&quot;\-#,##0.00"/>
    <numFmt numFmtId="228" formatCode="_ * #,##0.00_ ;_ * \-#,##0.00_ ;_ * &quot;-&quot;_ ;_ @_ "/>
    <numFmt numFmtId="229" formatCode="0.000000%"/>
    <numFmt numFmtId="230" formatCode="#,##0&quot;£&quot;_);[Red]\(#,##0&quot;£&quot;\)"/>
    <numFmt numFmtId="231" formatCode="\(0.0%\)"/>
    <numFmt numFmtId="232" formatCode="&quot;₩&quot;#,##0.00;&quot;₩&quot;&quot;₩&quot;&quot;₩&quot;&quot;₩&quot;&quot;₩&quot;\!\-#,##0.00"/>
    <numFmt numFmtId="233" formatCode="&quot;₩&quot;#,##0_);&quot;₩&quot;&quot;₩&quot;\(&quot;₩&quot;#,##0&quot;₩&quot;&quot;₩&quot;\)"/>
    <numFmt numFmtId="234" formatCode="#,##0;&quot;△&quot;#,##0"/>
    <numFmt numFmtId="235" formatCode="_(&quot;$&quot;* #,##0_);_(&quot;$&quot;* &quot;₩&quot;&quot;₩&quot;&quot;₩&quot;&quot;₩&quot;&quot;₩&quot;&quot;₩&quot;\(#,##0&quot;₩&quot;&quot;₩&quot;&quot;₩&quot;&quot;₩&quot;&quot;₩&quot;&quot;₩&quot;\);_(&quot;$&quot;* &quot;-&quot;_);_(@_)"/>
    <numFmt numFmtId="236" formatCode="&quot;₩&quot;#,##0.00;&quot;₩&quot;\-#,##0.00"/>
    <numFmt numFmtId="237" formatCode="#,##0;[Red]&quot;△&quot;#,##0"/>
    <numFmt numFmtId="238" formatCode="#,##0;&quot;-&quot;#,##0"/>
    <numFmt numFmtId="239" formatCode="0_ "/>
    <numFmt numFmtId="240" formatCode="&quot; ￦&quot;#,##0_);&quot;(￦&quot;#,##0\);&quot; ￦&quot;\-_)"/>
    <numFmt numFmtId="241" formatCode="#,##0;[Red]\-#,##0;\-"/>
    <numFmt numFmtId="242" formatCode="###,##0;[Red]&quot;△&quot;###,##0;_-* &quot;-&quot;_-"/>
    <numFmt numFmtId="243" formatCode="#,##0\ "/>
    <numFmt numFmtId="244" formatCode="#,##0.0\ "/>
    <numFmt numFmtId="245" formatCode="\ \ \ \ \ @"/>
    <numFmt numFmtId="246" formatCode="_-&quot;$&quot;* #,##0_-;\-&quot;$&quot;* #,##0_-;_-&quot;$&quot;* &quot;-&quot;_-;_-@_-"/>
    <numFmt numFmtId="247" formatCode="_-&quot;$&quot;* #,##0.00_-;\-&quot;$&quot;* #,##0.00_-;_-&quot;$&quot;* &quot;-&quot;??_-;_-@_-"/>
    <numFmt numFmtId="248" formatCode="_-* #,##0.00000_-;\-* #,##0.00000_-;_-* &quot;-&quot;_-;_-@_-"/>
    <numFmt numFmtId="249" formatCode="0.00000000"/>
  </numFmts>
  <fonts count="169">
    <font>
      <sz val="11"/>
      <color theme="1"/>
      <name val="맑은 고딕"/>
      <family val="3"/>
      <charset val="129"/>
      <scheme val="minor"/>
    </font>
    <font>
      <sz val="11"/>
      <color theme="1"/>
      <name val="맑은 고딕"/>
      <family val="2"/>
      <charset val="129"/>
      <scheme val="minor"/>
    </font>
    <font>
      <sz val="11"/>
      <color theme="1"/>
      <name val="맑은 고딕"/>
      <family val="2"/>
      <charset val="129"/>
      <scheme val="minor"/>
    </font>
    <font>
      <sz val="8"/>
      <name val="맑은 고딕"/>
      <family val="3"/>
      <charset val="129"/>
    </font>
    <font>
      <sz val="8"/>
      <name val="맑은 고딕"/>
      <family val="3"/>
      <charset val="129"/>
    </font>
    <font>
      <sz val="8"/>
      <name val="돋움"/>
      <family val="3"/>
      <charset val="129"/>
    </font>
    <font>
      <sz val="8"/>
      <name val="맑은 고딕"/>
      <family val="3"/>
      <charset val="129"/>
    </font>
    <font>
      <sz val="8"/>
      <name val="맑은 고딕"/>
      <family val="3"/>
      <charset val="129"/>
    </font>
    <font>
      <sz val="10"/>
      <name val="돋움"/>
      <family val="3"/>
      <charset val="129"/>
    </font>
    <font>
      <sz val="10"/>
      <color indexed="8"/>
      <name val="Arial"/>
      <family val="2"/>
    </font>
    <font>
      <b/>
      <sz val="9"/>
      <name val="Arial"/>
      <family val="2"/>
    </font>
    <font>
      <sz val="8"/>
      <name val="Arial"/>
      <family val="2"/>
    </font>
    <font>
      <sz val="9"/>
      <name val="Arial"/>
      <family val="2"/>
    </font>
    <font>
      <b/>
      <sz val="9"/>
      <color indexed="9"/>
      <name val="Arial"/>
      <family val="2"/>
    </font>
    <font>
      <b/>
      <sz val="9"/>
      <color indexed="21"/>
      <name val="Arial"/>
      <family val="2"/>
    </font>
    <font>
      <sz val="8"/>
      <color indexed="8"/>
      <name val="Arial"/>
      <family val="2"/>
    </font>
    <font>
      <sz val="9"/>
      <color indexed="21"/>
      <name val="Arial"/>
      <family val="2"/>
    </font>
    <font>
      <b/>
      <sz val="8"/>
      <name val="Arial"/>
      <family val="2"/>
    </font>
    <font>
      <sz val="9"/>
      <color rgb="FFFF0000"/>
      <name val="Arial"/>
      <family val="2"/>
    </font>
    <font>
      <b/>
      <sz val="9"/>
      <color indexed="49"/>
      <name val="Arial"/>
      <family val="2"/>
    </font>
    <font>
      <sz val="9"/>
      <color indexed="8"/>
      <name val="Arial"/>
      <family val="2"/>
    </font>
    <font>
      <b/>
      <sz val="9"/>
      <color indexed="8"/>
      <name val="Arial"/>
      <family val="2"/>
    </font>
    <font>
      <sz val="9"/>
      <color theme="1" tint="0.34998626667073579"/>
      <name val="Arial"/>
      <family val="2"/>
    </font>
    <font>
      <b/>
      <sz val="9"/>
      <color rgb="FF008080"/>
      <name val="Arial"/>
      <family val="2"/>
    </font>
    <font>
      <sz val="8"/>
      <name val="맑은 고딕"/>
      <family val="3"/>
      <charset val="129"/>
      <scheme val="minor"/>
    </font>
    <font>
      <sz val="8"/>
      <color theme="1"/>
      <name val="맑은 고딕"/>
      <family val="3"/>
      <charset val="129"/>
      <scheme val="minor"/>
    </font>
    <font>
      <b/>
      <sz val="9"/>
      <color theme="0"/>
      <name val="Arial"/>
      <family val="2"/>
    </font>
    <font>
      <b/>
      <sz val="9"/>
      <color rgb="FF000000"/>
      <name val="Arial"/>
      <family val="2"/>
    </font>
    <font>
      <sz val="9"/>
      <color rgb="FF000000"/>
      <name val="Arial"/>
      <family val="2"/>
    </font>
    <font>
      <b/>
      <sz val="11"/>
      <color theme="1"/>
      <name val="Arial"/>
      <family val="2"/>
    </font>
    <font>
      <sz val="11"/>
      <color theme="1"/>
      <name val="Arial"/>
      <family val="2"/>
    </font>
    <font>
      <sz val="12"/>
      <color indexed="9"/>
      <name val="Arial"/>
      <family val="2"/>
    </font>
    <font>
      <sz val="9"/>
      <color indexed="9"/>
      <name val="Arial"/>
      <family val="2"/>
    </font>
    <font>
      <sz val="9"/>
      <color indexed="23"/>
      <name val="Arial"/>
      <family val="2"/>
    </font>
    <font>
      <u/>
      <sz val="9"/>
      <color indexed="9"/>
      <name val="Arial"/>
      <family val="2"/>
    </font>
    <font>
      <sz val="9"/>
      <color theme="0"/>
      <name val="Arial"/>
      <family val="2"/>
    </font>
    <font>
      <sz val="9"/>
      <color theme="1" tint="0.249977111117893"/>
      <name val="Arial"/>
      <family val="2"/>
    </font>
    <font>
      <sz val="9"/>
      <color theme="1"/>
      <name val="Arial"/>
      <family val="2"/>
    </font>
    <font>
      <b/>
      <sz val="9"/>
      <color theme="1"/>
      <name val="Arial"/>
      <family val="2"/>
    </font>
    <font>
      <b/>
      <u/>
      <sz val="9"/>
      <color theme="1" tint="0.34998626667073579"/>
      <name val="Arial"/>
      <family val="2"/>
    </font>
    <font>
      <b/>
      <sz val="9"/>
      <color theme="1" tint="0.34998626667073579"/>
      <name val="Arial"/>
      <family val="2"/>
    </font>
    <font>
      <b/>
      <sz val="9"/>
      <color indexed="18"/>
      <name val="Arial"/>
      <family val="2"/>
    </font>
    <font>
      <sz val="9"/>
      <color indexed="21"/>
      <name val="Arial "/>
      <family val="3"/>
      <charset val="129"/>
    </font>
    <font>
      <b/>
      <sz val="9"/>
      <color indexed="21"/>
      <name val="Arial "/>
      <family val="3"/>
      <charset val="129"/>
    </font>
    <font>
      <sz val="9"/>
      <color indexed="23"/>
      <name val="Arial "/>
      <family val="3"/>
      <charset val="129"/>
    </font>
    <font>
      <sz val="9"/>
      <color indexed="9"/>
      <name val="Arial "/>
      <family val="3"/>
      <charset val="129"/>
    </font>
    <font>
      <sz val="9"/>
      <color indexed="8"/>
      <name val="Arial "/>
      <family val="3"/>
      <charset val="129"/>
    </font>
    <font>
      <u/>
      <sz val="9"/>
      <color indexed="9"/>
      <name val="Arial "/>
      <family val="3"/>
      <charset val="129"/>
    </font>
    <font>
      <b/>
      <sz val="9"/>
      <color indexed="9"/>
      <name val="Arial "/>
      <family val="3"/>
      <charset val="129"/>
    </font>
    <font>
      <sz val="9"/>
      <name val="Arial "/>
      <family val="3"/>
      <charset val="129"/>
    </font>
    <font>
      <b/>
      <sz val="9"/>
      <name val="Arial "/>
      <family val="3"/>
      <charset val="129"/>
    </font>
    <font>
      <sz val="9"/>
      <color theme="1" tint="0.34998626667073579"/>
      <name val="Arial "/>
      <family val="3"/>
      <charset val="129"/>
    </font>
    <font>
      <b/>
      <sz val="9"/>
      <color indexed="8"/>
      <name val="Arial "/>
      <family val="3"/>
      <charset val="129"/>
    </font>
    <font>
      <sz val="9"/>
      <color indexed="49"/>
      <name val="Arial"/>
      <family val="2"/>
    </font>
    <font>
      <b/>
      <sz val="9"/>
      <color rgb="FFFF0000"/>
      <name val="Arial"/>
      <family val="2"/>
    </font>
    <font>
      <b/>
      <sz val="9"/>
      <color indexed="49"/>
      <name val="Arial "/>
      <family val="3"/>
      <charset val="129"/>
    </font>
    <font>
      <sz val="9"/>
      <color indexed="63"/>
      <name val="Arial"/>
      <family val="2"/>
    </font>
    <font>
      <b/>
      <sz val="9"/>
      <color indexed="56"/>
      <name val="Arial"/>
      <family val="2"/>
    </font>
    <font>
      <b/>
      <sz val="9"/>
      <color indexed="23"/>
      <name val="Arial "/>
      <family val="3"/>
      <charset val="129"/>
    </font>
    <font>
      <b/>
      <sz val="11"/>
      <color theme="1"/>
      <name val="맑은 고딕"/>
      <family val="3"/>
      <charset val="129"/>
      <scheme val="minor"/>
    </font>
    <font>
      <sz val="9"/>
      <color indexed="8"/>
      <name val="Arial Unicode MS"/>
      <family val="3"/>
      <charset val="129"/>
    </font>
    <font>
      <sz val="9"/>
      <name val="Arial Unicode MS"/>
      <family val="3"/>
      <charset val="129"/>
    </font>
    <font>
      <b/>
      <sz val="9"/>
      <color theme="1"/>
      <name val="Arial "/>
      <family val="3"/>
      <charset val="129"/>
    </font>
    <font>
      <sz val="8"/>
      <color theme="1"/>
      <name val="Arial"/>
      <family val="2"/>
    </font>
    <font>
      <sz val="10"/>
      <color theme="1"/>
      <name val="Arial"/>
      <family val="2"/>
    </font>
    <font>
      <sz val="9"/>
      <color indexed="8"/>
      <name val="A"/>
      <family val="3"/>
      <charset val="129"/>
    </font>
    <font>
      <b/>
      <sz val="9"/>
      <color theme="3"/>
      <name val="Arial"/>
      <family val="2"/>
    </font>
    <font>
      <sz val="9"/>
      <color theme="3"/>
      <name val="Arial"/>
      <family val="2"/>
    </font>
    <font>
      <sz val="10"/>
      <color theme="3"/>
      <name val="Arial"/>
      <family val="2"/>
    </font>
    <font>
      <u/>
      <sz val="9"/>
      <color theme="3"/>
      <name val="Arial"/>
      <family val="2"/>
    </font>
    <font>
      <b/>
      <sz val="9"/>
      <color theme="4" tint="-0.249977111117893"/>
      <name val="Arial"/>
      <family val="2"/>
    </font>
    <font>
      <b/>
      <sz val="9"/>
      <color theme="3" tint="-0.249977111117893"/>
      <name val="Arial"/>
      <family val="2"/>
    </font>
    <font>
      <b/>
      <sz val="12"/>
      <color theme="3"/>
      <name val="Arial"/>
      <family val="2"/>
    </font>
    <font>
      <sz val="10"/>
      <color theme="1" tint="0.34998626667073579"/>
      <name val="Arial"/>
      <family val="2"/>
    </font>
    <font>
      <b/>
      <sz val="10"/>
      <color theme="0"/>
      <name val="Arial"/>
      <family val="2"/>
    </font>
    <font>
      <sz val="12"/>
      <name val="바탕체"/>
      <family val="1"/>
      <charset val="129"/>
    </font>
    <font>
      <b/>
      <sz val="8"/>
      <color indexed="8"/>
      <name val="Arial"/>
      <family val="2"/>
    </font>
    <font>
      <b/>
      <sz val="8"/>
      <name val="Arial "/>
      <family val="3"/>
      <charset val="129"/>
    </font>
    <font>
      <sz val="8"/>
      <name val="Arial "/>
      <family val="3"/>
      <charset val="129"/>
    </font>
    <font>
      <sz val="8"/>
      <color indexed="8"/>
      <name val="Arial "/>
      <family val="3"/>
      <charset val="129"/>
    </font>
    <font>
      <sz val="8"/>
      <color theme="1"/>
      <name val="맑은 고딕"/>
      <family val="2"/>
      <charset val="129"/>
      <scheme val="minor"/>
    </font>
    <font>
      <sz val="11"/>
      <color theme="1"/>
      <name val="맑은 고딕"/>
      <family val="3"/>
      <charset val="129"/>
      <scheme val="minor"/>
    </font>
    <font>
      <sz val="10"/>
      <name val="굴림"/>
      <family val="3"/>
      <charset val="129"/>
    </font>
    <font>
      <sz val="10"/>
      <name val="MS Sans Serif"/>
      <family val="2"/>
    </font>
    <font>
      <sz val="10"/>
      <name val="Arial"/>
      <family val="2"/>
    </font>
    <font>
      <sz val="11"/>
      <color theme="1"/>
      <name val="돋움"/>
      <family val="2"/>
      <charset val="129"/>
    </font>
    <font>
      <sz val="11"/>
      <name val="돋움"/>
      <family val="3"/>
      <charset val="129"/>
    </font>
    <font>
      <sz val="11"/>
      <name val="굴림체"/>
      <family val="3"/>
      <charset val="129"/>
    </font>
    <font>
      <b/>
      <sz val="10"/>
      <name val="MS Sans Serif"/>
      <family val="2"/>
    </font>
    <font>
      <sz val="1"/>
      <color indexed="18"/>
      <name val="Courier"/>
      <family val="3"/>
    </font>
    <font>
      <sz val="12"/>
      <name val="??????"/>
      <family val="3"/>
    </font>
    <font>
      <sz val="12"/>
      <name val="奔覆眉"/>
      <family val="3"/>
      <charset val="129"/>
    </font>
    <font>
      <sz val="11"/>
      <name val="돋?o"/>
      <family val="3"/>
      <charset val="129"/>
    </font>
    <font>
      <sz val="11"/>
      <name val="￥i￠￢￠?o"/>
      <family val="3"/>
      <charset val="129"/>
    </font>
    <font>
      <sz val="12"/>
      <name val="System"/>
      <family val="2"/>
      <charset val="129"/>
    </font>
    <font>
      <sz val="12"/>
      <name val="ⓒoUAAA¨u"/>
      <family val="1"/>
      <charset val="129"/>
    </font>
    <font>
      <sz val="10"/>
      <name val="Helv"/>
      <family val="2"/>
    </font>
    <font>
      <sz val="10"/>
      <name val="바탕체"/>
      <family val="1"/>
      <charset val="129"/>
    </font>
    <font>
      <sz val="12"/>
      <name val="¹UAAA¼"/>
      <family val="1"/>
      <charset val="129"/>
    </font>
    <font>
      <sz val="12"/>
      <name val="굴림체"/>
      <family val="3"/>
      <charset val="129"/>
    </font>
    <font>
      <sz val="11"/>
      <name val="μ¸¿o"/>
      <family val="3"/>
      <charset val="129"/>
    </font>
    <font>
      <sz val="12"/>
      <name val="¹ÙÅÁÃ¼"/>
      <family val="1"/>
      <charset val="129"/>
    </font>
    <font>
      <sz val="10"/>
      <name val="Geneva"/>
      <family val="2"/>
    </font>
    <font>
      <sz val="12"/>
      <name val="Arial"/>
      <family val="2"/>
    </font>
    <font>
      <sz val="12"/>
      <name val="¡¾¨????÷A¨?"/>
      <family val="3"/>
      <charset val="129"/>
    </font>
    <font>
      <sz val="12"/>
      <name val="¡¾¨ù¢¬©÷A¨ù"/>
      <family val="3"/>
      <charset val="129"/>
    </font>
    <font>
      <sz val="12"/>
      <name val="±¼¸²Ã¼"/>
      <family val="3"/>
      <charset val="129"/>
    </font>
    <font>
      <sz val="12"/>
      <name val="±¼¸²A¼"/>
      <family val="3"/>
      <charset val="129"/>
    </font>
    <font>
      <sz val="11"/>
      <name val="±¼¸²Ã¼"/>
      <family val="3"/>
      <charset val="129"/>
    </font>
    <font>
      <sz val="11"/>
      <name val="µ¸¿ò"/>
      <family val="3"/>
      <charset val="129"/>
    </font>
    <font>
      <sz val="11"/>
      <name val="±¼¸²A¼"/>
      <family val="3"/>
      <charset val="129"/>
    </font>
    <font>
      <b/>
      <sz val="10"/>
      <name val="Helv"/>
      <family val="2"/>
    </font>
    <font>
      <sz val="1"/>
      <color indexed="8"/>
      <name val="Courier"/>
      <family val="3"/>
    </font>
    <font>
      <sz val="10"/>
      <name val="MS Serif"/>
      <family val="1"/>
    </font>
    <font>
      <sz val="11"/>
      <name val="돋움체"/>
      <family val="3"/>
      <charset val="129"/>
    </font>
    <font>
      <u val="doubleAccounting"/>
      <sz val="10"/>
      <name val="Arial"/>
      <family val="2"/>
    </font>
    <font>
      <sz val="10"/>
      <color indexed="16"/>
      <name val="MS Serif"/>
      <family val="1"/>
    </font>
    <font>
      <u/>
      <sz val="10"/>
      <color indexed="14"/>
      <name val="MS Sans Serif"/>
      <family val="2"/>
    </font>
    <font>
      <b/>
      <sz val="12"/>
      <name val="Helv"/>
      <family val="2"/>
    </font>
    <font>
      <b/>
      <sz val="12"/>
      <name val="Arial"/>
      <family val="2"/>
    </font>
    <font>
      <b/>
      <sz val="10"/>
      <name val="Arial"/>
      <family val="2"/>
    </font>
    <font>
      <b/>
      <sz val="18"/>
      <name val="Arial"/>
      <family val="2"/>
    </font>
    <font>
      <b/>
      <i/>
      <sz val="22"/>
      <name val="Times New Roman"/>
      <family val="1"/>
    </font>
    <font>
      <u/>
      <sz val="8.4"/>
      <color indexed="12"/>
      <name val="Arial"/>
      <family val="2"/>
    </font>
    <font>
      <b/>
      <sz val="16"/>
      <name val="Times New Roman"/>
      <family val="1"/>
    </font>
    <font>
      <sz val="10"/>
      <color indexed="12"/>
      <name val="Arial"/>
      <family val="2"/>
    </font>
    <font>
      <sz val="10"/>
      <name val="Times New Roman"/>
      <family val="1"/>
    </font>
    <font>
      <u/>
      <sz val="10"/>
      <color indexed="9"/>
      <name val="Arial"/>
      <family val="2"/>
    </font>
    <font>
      <b/>
      <sz val="14"/>
      <color indexed="24"/>
      <name val="Book Antiqua"/>
      <family val="1"/>
    </font>
    <font>
      <b/>
      <sz val="11"/>
      <name val="Helv"/>
      <family val="2"/>
    </font>
    <font>
      <sz val="7"/>
      <name val="Small Fonts"/>
      <family val="2"/>
    </font>
    <font>
      <sz val="12"/>
      <name val="Helv"/>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i/>
      <sz val="14"/>
      <name val="Times New Roman"/>
      <family val="1"/>
    </font>
    <font>
      <b/>
      <sz val="22"/>
      <name val="Book Antiqua"/>
      <family val="1"/>
    </font>
    <font>
      <u val="singleAccounting"/>
      <sz val="10"/>
      <name val="Arial"/>
      <family val="2"/>
    </font>
    <font>
      <b/>
      <sz val="8"/>
      <color indexed="8"/>
      <name val="Helv"/>
      <family val="2"/>
    </font>
    <font>
      <b/>
      <sz val="10"/>
      <color indexed="10"/>
      <name val="Arial"/>
      <family val="2"/>
    </font>
    <font>
      <sz val="12"/>
      <name val="Times New Roman"/>
      <family val="1"/>
    </font>
    <font>
      <b/>
      <sz val="11"/>
      <name val="Times New Roman"/>
      <family val="1"/>
    </font>
    <font>
      <sz val="12"/>
      <name val="ｱｼｸｲﾃｼ"/>
      <family val="3"/>
    </font>
    <font>
      <sz val="10"/>
      <color indexed="10"/>
      <name val="굴림"/>
      <family val="3"/>
      <charset val="129"/>
    </font>
    <font>
      <sz val="12"/>
      <name val="돋움"/>
      <family val="3"/>
      <charset val="129"/>
    </font>
    <font>
      <b/>
      <sz val="1"/>
      <color indexed="8"/>
      <name val="Courier"/>
      <family val="3"/>
    </font>
    <font>
      <sz val="10"/>
      <name val="PragmaticaCTT"/>
      <family val="1"/>
    </font>
    <font>
      <sz val="10"/>
      <name val="굴림체"/>
      <family val="3"/>
      <charset val="129"/>
    </font>
    <font>
      <u/>
      <sz val="10"/>
      <color indexed="36"/>
      <name val="MS Sans Serif"/>
      <family val="2"/>
    </font>
    <font>
      <sz val="14"/>
      <name val="뼻뮝"/>
      <family val="3"/>
      <charset val="129"/>
    </font>
    <font>
      <sz val="12"/>
      <name val="뼻뮝"/>
      <family val="3"/>
      <charset val="129"/>
    </font>
    <font>
      <sz val="10"/>
      <name val="명조"/>
      <family val="3"/>
      <charset val="129"/>
    </font>
    <font>
      <sz val="10"/>
      <name val="궁서(English)"/>
      <family val="3"/>
      <charset val="129"/>
    </font>
    <font>
      <sz val="11"/>
      <name val="바탕"/>
      <family val="1"/>
      <charset val="129"/>
    </font>
    <font>
      <sz val="10"/>
      <color indexed="24"/>
      <name val="MS Sans Serif"/>
      <family val="2"/>
    </font>
    <font>
      <b/>
      <sz val="12"/>
      <name val="굴림체"/>
      <family val="3"/>
      <charset val="129"/>
    </font>
    <font>
      <sz val="11"/>
      <name val="ＭＳ 明朝"/>
      <family val="3"/>
      <charset val="129"/>
    </font>
    <font>
      <sz val="11"/>
      <name val="ＭＳ Ｐゴシック"/>
      <family val="2"/>
      <charset val="129"/>
    </font>
    <font>
      <b/>
      <sz val="9"/>
      <color theme="0"/>
      <name val="돋움"/>
      <family val="3"/>
      <charset val="129"/>
    </font>
    <font>
      <u/>
      <sz val="11"/>
      <color theme="10"/>
      <name val="맑은 고딕"/>
      <family val="3"/>
      <charset val="129"/>
      <scheme val="minor"/>
    </font>
    <font>
      <b/>
      <sz val="10"/>
      <color theme="1"/>
      <name val="Arial"/>
      <family val="2"/>
    </font>
    <font>
      <sz val="10"/>
      <color theme="1"/>
      <name val="맑은 고딕"/>
      <family val="3"/>
      <charset val="129"/>
      <scheme val="minor"/>
    </font>
    <font>
      <b/>
      <sz val="9"/>
      <color indexed="8"/>
      <name val="맑은 고딕"/>
      <family val="3"/>
      <charset val="129"/>
      <scheme val="major"/>
    </font>
    <font>
      <b/>
      <sz val="9"/>
      <name val="돋움"/>
      <family val="3"/>
      <charset val="129"/>
    </font>
    <font>
      <sz val="10"/>
      <color theme="1" tint="0.34998626667073579"/>
      <name val="맑은 고딕"/>
      <family val="3"/>
      <charset val="129"/>
      <scheme val="minor"/>
    </font>
    <font>
      <sz val="10"/>
      <color theme="1" tint="0.34998626667073579"/>
      <name val="Arial Unicode MS"/>
      <family val="3"/>
      <charset val="129"/>
    </font>
    <font>
      <sz val="10"/>
      <color theme="1" tint="0.34998626667073579"/>
      <name val="Arila"/>
    </font>
    <font>
      <sz val="8"/>
      <color indexed="21"/>
      <name val="Arial"/>
      <family val="2"/>
    </font>
  </fonts>
  <fills count="21">
    <fill>
      <patternFill patternType="none"/>
    </fill>
    <fill>
      <patternFill patternType="gray125"/>
    </fill>
    <fill>
      <patternFill patternType="solid">
        <fgColor indexed="22"/>
        <bgColor indexed="64"/>
      </patternFill>
    </fill>
    <fill>
      <patternFill patternType="solid">
        <fgColor rgb="FF33CCCC"/>
        <bgColor indexed="64"/>
      </patternFill>
    </fill>
    <fill>
      <patternFill patternType="solid">
        <fgColor rgb="FF009999"/>
        <bgColor indexed="64"/>
      </patternFill>
    </fill>
    <fill>
      <patternFill patternType="solid">
        <fgColor theme="0" tint="-0.14999847407452621"/>
        <bgColor indexed="64"/>
      </patternFill>
    </fill>
    <fill>
      <patternFill patternType="solid">
        <fgColor theme="0"/>
        <bgColor indexed="64"/>
      </patternFill>
    </fill>
    <fill>
      <patternFill patternType="solid">
        <fgColor theme="8" tint="0.59999389629810485"/>
        <bgColor indexed="64"/>
      </patternFill>
    </fill>
    <fill>
      <patternFill patternType="solid">
        <fgColor rgb="FF0070C0"/>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rgb="FF00B0F0"/>
        <bgColor indexed="64"/>
      </patternFill>
    </fill>
    <fill>
      <patternFill patternType="solid">
        <fgColor theme="2"/>
        <bgColor indexed="64"/>
      </patternFill>
    </fill>
    <fill>
      <patternFill patternType="lightGray">
        <fgColor indexed="15"/>
      </patternFill>
    </fill>
    <fill>
      <patternFill patternType="solid">
        <fgColor indexed="9"/>
        <bgColor indexed="64"/>
      </patternFill>
    </fill>
    <fill>
      <patternFill patternType="solid">
        <fgColor indexed="27"/>
        <bgColor indexed="64"/>
      </patternFill>
    </fill>
    <fill>
      <patternFill patternType="solid">
        <fgColor indexed="13"/>
      </patternFill>
    </fill>
    <fill>
      <patternFill patternType="solid">
        <fgColor indexed="10"/>
        <bgColor indexed="64"/>
      </patternFill>
    </fill>
    <fill>
      <patternFill patternType="solid">
        <fgColor indexed="34"/>
        <bgColor indexed="64"/>
      </patternFill>
    </fill>
    <fill>
      <patternFill patternType="solid">
        <fgColor theme="8" tint="0.79998168889431442"/>
        <bgColor indexed="64"/>
      </patternFill>
    </fill>
    <fill>
      <patternFill patternType="solid">
        <fgColor theme="4" tint="0.59999389629810485"/>
        <bgColor indexed="64"/>
      </patternFill>
    </fill>
  </fills>
  <borders count="36">
    <border>
      <left/>
      <right/>
      <top/>
      <bottom/>
      <diagonal/>
    </border>
    <border>
      <left/>
      <right/>
      <top/>
      <bottom style="medium">
        <color indexed="64"/>
      </bottom>
      <diagonal/>
    </border>
    <border>
      <left/>
      <right/>
      <top style="double">
        <color indexed="64"/>
      </top>
      <bottom/>
      <diagonal/>
    </border>
    <border>
      <left/>
      <right/>
      <top/>
      <bottom style="thin">
        <color indexed="64"/>
      </bottom>
      <diagonal/>
    </border>
    <border>
      <left/>
      <right style="thin">
        <color indexed="64"/>
      </right>
      <top/>
      <bottom/>
      <diagonal/>
    </border>
    <border>
      <left/>
      <right/>
      <top style="thin">
        <color indexed="64"/>
      </top>
      <bottom style="double">
        <color indexed="64"/>
      </bottom>
      <diagonal/>
    </border>
    <border>
      <left/>
      <right/>
      <top/>
      <bottom style="double">
        <color indexed="64"/>
      </bottom>
      <diagonal/>
    </border>
    <border>
      <left/>
      <right/>
      <top style="thin">
        <color indexed="64"/>
      </top>
      <bottom style="medium">
        <color indexed="64"/>
      </bottom>
      <diagonal/>
    </border>
    <border>
      <left/>
      <right/>
      <top style="thin">
        <color auto="1"/>
      </top>
      <bottom/>
      <diagonal/>
    </border>
    <border>
      <left/>
      <right/>
      <top style="double">
        <color auto="1"/>
      </top>
      <bottom style="medium">
        <color auto="1"/>
      </bottom>
      <diagonal/>
    </border>
    <border>
      <left/>
      <right/>
      <top style="double">
        <color indexed="64"/>
      </top>
      <bottom/>
      <diagonal/>
    </border>
    <border>
      <left/>
      <right/>
      <top/>
      <bottom style="medium">
        <color auto="1"/>
      </bottom>
      <diagonal/>
    </border>
    <border>
      <left/>
      <right/>
      <top/>
      <bottom style="medium">
        <color indexed="64"/>
      </bottom>
      <diagonal/>
    </border>
    <border>
      <left/>
      <right/>
      <top style="thin">
        <color indexed="64"/>
      </top>
      <bottom/>
      <diagonal/>
    </border>
    <border>
      <left/>
      <right/>
      <top style="thin">
        <color indexed="64"/>
      </top>
      <bottom style="thin">
        <color indexed="64"/>
      </bottom>
      <diagonal/>
    </border>
    <border>
      <left/>
      <right/>
      <top style="thin">
        <color indexed="64"/>
      </top>
      <bottom style="thin">
        <color indexed="64"/>
      </bottom>
      <diagonal/>
    </border>
    <border>
      <left/>
      <right/>
      <top style="medium">
        <color indexed="64"/>
      </top>
      <bottom/>
      <diagonal/>
    </border>
    <border>
      <left style="thin">
        <color auto="1"/>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auto="1"/>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top/>
      <bottom style="thick">
        <color indexed="64"/>
      </bottom>
      <diagonal/>
    </border>
    <border>
      <left/>
      <right/>
      <top style="medium">
        <color indexed="18"/>
      </top>
      <bottom/>
      <diagonal/>
    </border>
    <border>
      <left/>
      <right/>
      <top/>
      <bottom style="hair">
        <color indexed="64"/>
      </bottom>
      <diagonal/>
    </border>
    <border>
      <left/>
      <right/>
      <top style="thin">
        <color indexed="23"/>
      </top>
      <bottom/>
      <diagonal/>
    </border>
    <border>
      <left style="thick">
        <color indexed="64"/>
      </left>
      <right/>
      <top style="thick">
        <color indexed="64"/>
      </top>
      <bottom/>
      <diagonal/>
    </border>
    <border>
      <left/>
      <right/>
      <top style="thin">
        <color indexed="23"/>
      </top>
      <bottom/>
      <diagonal/>
    </border>
    <border>
      <left/>
      <right/>
      <top style="thin">
        <color indexed="64"/>
      </top>
      <bottom/>
      <diagonal/>
    </border>
    <border>
      <left/>
      <right style="thin">
        <color indexed="64"/>
      </right>
      <top style="thin">
        <color auto="1"/>
      </top>
      <bottom/>
      <diagonal/>
    </border>
  </borders>
  <cellStyleXfs count="462">
    <xf numFmtId="0" fontId="0" fillId="0" borderId="0"/>
    <xf numFmtId="41" fontId="81" fillId="0" borderId="0" applyFont="0" applyFill="0" applyBorder="0" applyAlignment="0" applyProtection="0">
      <alignment vertical="center"/>
    </xf>
    <xf numFmtId="9" fontId="81" fillId="0" borderId="0" applyFont="0" applyFill="0" applyBorder="0" applyAlignment="0" applyProtection="0">
      <alignment vertical="center"/>
    </xf>
    <xf numFmtId="185" fontId="82" fillId="0" borderId="0" applyFont="0" applyFill="0" applyBorder="0" applyAlignment="0" applyProtection="0">
      <alignment vertical="center"/>
    </xf>
    <xf numFmtId="186" fontId="81" fillId="0" borderId="0">
      <alignment vertical="center"/>
    </xf>
    <xf numFmtId="0" fontId="81" fillId="0" borderId="0"/>
    <xf numFmtId="0" fontId="1" fillId="0" borderId="0">
      <alignment vertical="center"/>
    </xf>
    <xf numFmtId="41" fontId="1" fillId="0" borderId="0" applyFont="0" applyFill="0" applyBorder="0" applyAlignment="0" applyProtection="0">
      <alignment vertical="center"/>
    </xf>
    <xf numFmtId="41" fontId="81" fillId="0" borderId="0" applyFont="0" applyFill="0" applyBorder="0" applyAlignment="0" applyProtection="0">
      <alignment vertical="center"/>
    </xf>
    <xf numFmtId="9" fontId="81" fillId="0" borderId="0" applyFont="0" applyFill="0" applyBorder="0" applyAlignment="0" applyProtection="0">
      <alignment vertical="center"/>
    </xf>
    <xf numFmtId="0" fontId="85" fillId="0" borderId="0">
      <alignment vertical="center"/>
    </xf>
    <xf numFmtId="41" fontId="85" fillId="0" borderId="0" applyFont="0" applyFill="0" applyBorder="0" applyAlignment="0" applyProtection="0">
      <alignment vertical="center"/>
    </xf>
    <xf numFmtId="0" fontId="86" fillId="0" borderId="0">
      <alignment vertical="center"/>
    </xf>
    <xf numFmtId="0" fontId="86" fillId="0" borderId="0">
      <alignment vertical="center"/>
    </xf>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1" fillId="0" borderId="0">
      <alignment vertical="center"/>
    </xf>
    <xf numFmtId="0" fontId="86" fillId="0" borderId="0"/>
    <xf numFmtId="0" fontId="86" fillId="0" borderId="0"/>
    <xf numFmtId="0" fontId="86" fillId="0" borderId="0"/>
    <xf numFmtId="0" fontId="86" fillId="0" borderId="0"/>
    <xf numFmtId="0" fontId="86" fillId="0" borderId="0"/>
    <xf numFmtId="0" fontId="86" fillId="0" borderId="0"/>
    <xf numFmtId="0" fontId="8" fillId="0" borderId="0"/>
    <xf numFmtId="41" fontId="86" fillId="0" borderId="0" applyFont="0" applyFill="0" applyBorder="0" applyAlignment="0" applyProtection="0"/>
    <xf numFmtId="0" fontId="88" fillId="0" borderId="0" applyNumberFormat="0" applyFill="0" applyBorder="0" applyAlignment="0" applyProtection="0"/>
    <xf numFmtId="24" fontId="83" fillId="0" borderId="0" applyFont="0" applyFill="0" applyBorder="0" applyAlignment="0" applyProtection="0"/>
    <xf numFmtId="188" fontId="86" fillId="0" borderId="0" applyNumberFormat="0" applyFont="0" applyFill="0" applyBorder="0" applyAlignment="0" applyProtection="0"/>
    <xf numFmtId="188" fontId="86" fillId="0" borderId="0" applyNumberFormat="0" applyFont="0" applyFill="0" applyBorder="0" applyAlignment="0" applyProtection="0"/>
    <xf numFmtId="0" fontId="86" fillId="0" borderId="0" applyNumberFormat="0" applyFont="0" applyFill="0" applyBorder="0" applyAlignment="0" applyProtection="0"/>
    <xf numFmtId="189" fontId="89" fillId="0" borderId="0">
      <protection locked="0"/>
    </xf>
    <xf numFmtId="0" fontId="75" fillId="0" borderId="0"/>
    <xf numFmtId="0" fontId="75" fillId="0" borderId="0"/>
    <xf numFmtId="189" fontId="89" fillId="0" borderId="0">
      <protection locked="0"/>
    </xf>
    <xf numFmtId="189" fontId="89" fillId="0" borderId="0">
      <protection locked="0"/>
    </xf>
    <xf numFmtId="0" fontId="90" fillId="0" borderId="0"/>
    <xf numFmtId="189" fontId="89" fillId="0" borderId="0">
      <protection locked="0"/>
    </xf>
    <xf numFmtId="189" fontId="89" fillId="0" borderId="0">
      <protection locked="0"/>
    </xf>
    <xf numFmtId="189" fontId="89" fillId="0" borderId="0">
      <protection locked="0"/>
    </xf>
    <xf numFmtId="189" fontId="89" fillId="0" borderId="0">
      <protection locked="0"/>
    </xf>
    <xf numFmtId="189" fontId="89" fillId="0" borderId="0">
      <protection locked="0"/>
    </xf>
    <xf numFmtId="189" fontId="89" fillId="0" borderId="0">
      <protection locked="0"/>
    </xf>
    <xf numFmtId="0" fontId="91" fillId="0" borderId="0"/>
    <xf numFmtId="0" fontId="92" fillId="0" borderId="0"/>
    <xf numFmtId="0" fontId="84" fillId="0" borderId="0"/>
    <xf numFmtId="0" fontId="84" fillId="0" borderId="0"/>
    <xf numFmtId="0" fontId="93" fillId="0" borderId="0" applyFont="0" applyFill="0" applyBorder="0" applyAlignment="0" applyProtection="0"/>
    <xf numFmtId="0" fontId="94" fillId="0" borderId="0"/>
    <xf numFmtId="0" fontId="93" fillId="0" borderId="0"/>
    <xf numFmtId="43" fontId="93" fillId="0" borderId="0" applyFont="0" applyFill="0" applyBorder="0" applyAlignment="0" applyProtection="0"/>
    <xf numFmtId="9" fontId="93" fillId="0" borderId="0" applyFont="0" applyFill="0" applyBorder="0" applyAlignment="0" applyProtection="0"/>
    <xf numFmtId="0" fontId="84" fillId="0" borderId="0"/>
    <xf numFmtId="0" fontId="84" fillId="0" borderId="0"/>
    <xf numFmtId="0" fontId="84" fillId="0" borderId="0"/>
    <xf numFmtId="0" fontId="84" fillId="0" borderId="0"/>
    <xf numFmtId="0" fontId="84" fillId="0" borderId="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xf numFmtId="0" fontId="84" fillId="0" borderId="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xf numFmtId="0" fontId="84" fillId="0" borderId="0"/>
    <xf numFmtId="0" fontId="84" fillId="0" borderId="0"/>
    <xf numFmtId="0" fontId="84" fillId="0" borderId="0"/>
    <xf numFmtId="0" fontId="84" fillId="0" borderId="0"/>
    <xf numFmtId="190" fontId="75" fillId="0" borderId="0" applyFont="0" applyFill="0" applyBorder="0" applyAlignment="0" applyProtection="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2" borderId="0"/>
    <xf numFmtId="0" fontId="84" fillId="0" borderId="0"/>
    <xf numFmtId="0" fontId="84" fillId="0" borderId="0"/>
    <xf numFmtId="0" fontId="75" fillId="0" borderId="0"/>
    <xf numFmtId="0" fontId="84" fillId="0" borderId="0"/>
    <xf numFmtId="0" fontId="84" fillId="0" borderId="0" applyNumberFormat="0" applyFill="0" applyBorder="0" applyAlignment="0" applyProtection="0"/>
    <xf numFmtId="0" fontId="84" fillId="0" borderId="0" applyNumberFormat="0" applyFill="0" applyBorder="0" applyAlignment="0" applyProtection="0"/>
    <xf numFmtId="0" fontId="84" fillId="0" borderId="0"/>
    <xf numFmtId="0" fontId="95" fillId="0" borderId="0"/>
    <xf numFmtId="0" fontId="84" fillId="0" borderId="0"/>
    <xf numFmtId="0" fontId="84" fillId="0" borderId="0" applyNumberFormat="0" applyFill="0" applyBorder="0" applyAlignment="0" applyProtection="0"/>
    <xf numFmtId="0" fontId="84" fillId="0" borderId="0"/>
    <xf numFmtId="0" fontId="96" fillId="0" borderId="0"/>
    <xf numFmtId="0" fontId="84" fillId="0" borderId="0"/>
    <xf numFmtId="0" fontId="84" fillId="0" borderId="0" applyNumberFormat="0" applyFill="0" applyBorder="0" applyAlignment="0" applyProtection="0"/>
    <xf numFmtId="0" fontId="84" fillId="0" borderId="0" applyNumberFormat="0" applyFill="0" applyBorder="0" applyAlignment="0" applyProtection="0"/>
    <xf numFmtId="0" fontId="84" fillId="0" borderId="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95" fillId="0" borderId="0"/>
    <xf numFmtId="0" fontId="96" fillId="0" borderId="0"/>
    <xf numFmtId="0" fontId="96" fillId="0" borderId="0"/>
    <xf numFmtId="189" fontId="89" fillId="0" borderId="0">
      <protection locked="0"/>
    </xf>
    <xf numFmtId="189" fontId="89" fillId="0" borderId="0">
      <protection locked="0"/>
    </xf>
    <xf numFmtId="189" fontId="89" fillId="0" borderId="0">
      <protection locked="0"/>
    </xf>
    <xf numFmtId="189" fontId="89" fillId="0" borderId="0">
      <protection locked="0"/>
    </xf>
    <xf numFmtId="189" fontId="89" fillId="0" borderId="0">
      <protection locked="0"/>
    </xf>
    <xf numFmtId="1" fontId="97" fillId="0" borderId="26">
      <alignment horizontal="center" vertical="center"/>
    </xf>
    <xf numFmtId="189" fontId="89" fillId="0" borderId="0">
      <protection locked="0"/>
    </xf>
    <xf numFmtId="189" fontId="89" fillId="0" borderId="0">
      <protection locked="0"/>
    </xf>
    <xf numFmtId="10" fontId="98" fillId="0" borderId="0" applyFont="0" applyFill="0" applyBorder="0" applyAlignment="0" applyProtection="0"/>
    <xf numFmtId="0" fontId="99" fillId="0" borderId="12">
      <alignment vertical="center"/>
    </xf>
    <xf numFmtId="0" fontId="95" fillId="0" borderId="0" applyFont="0" applyFill="0" applyBorder="0" applyAlignment="0" applyProtection="0"/>
    <xf numFmtId="0" fontId="93" fillId="0" borderId="0" applyFont="0" applyFill="0" applyBorder="0" applyAlignment="0" applyProtection="0"/>
    <xf numFmtId="189" fontId="89" fillId="0" borderId="0">
      <protection locked="0"/>
    </xf>
    <xf numFmtId="189" fontId="89" fillId="0" borderId="0">
      <protection locked="0"/>
    </xf>
    <xf numFmtId="42" fontId="100" fillId="0" borderId="0" applyFont="0" applyFill="0" applyBorder="0" applyAlignment="0" applyProtection="0"/>
    <xf numFmtId="191" fontId="84" fillId="0" borderId="0" applyFont="0" applyFill="0" applyBorder="0" applyAlignment="0" applyProtection="0"/>
    <xf numFmtId="192" fontId="98" fillId="0" borderId="0" applyFont="0" applyFill="0" applyBorder="0" applyAlignment="0" applyProtection="0"/>
    <xf numFmtId="192" fontId="101" fillId="0" borderId="0" applyFont="0" applyFill="0" applyBorder="0" applyAlignment="0" applyProtection="0"/>
    <xf numFmtId="192" fontId="98" fillId="0" borderId="0" applyFont="0" applyFill="0" applyBorder="0" applyAlignment="0" applyProtection="0"/>
    <xf numFmtId="192" fontId="101" fillId="0" borderId="0" applyFont="0" applyFill="0" applyBorder="0" applyAlignment="0" applyProtection="0"/>
    <xf numFmtId="192" fontId="98" fillId="0" borderId="0" applyFont="0" applyFill="0" applyBorder="0" applyAlignment="0" applyProtection="0"/>
    <xf numFmtId="192" fontId="101" fillId="0" borderId="0" applyFont="0" applyFill="0" applyBorder="0" applyAlignment="0" applyProtection="0"/>
    <xf numFmtId="192" fontId="98" fillId="0" borderId="0" applyFont="0" applyFill="0" applyBorder="0" applyAlignment="0" applyProtection="0"/>
    <xf numFmtId="192" fontId="101" fillId="0" borderId="0" applyFont="0" applyFill="0" applyBorder="0" applyAlignment="0" applyProtection="0"/>
    <xf numFmtId="192" fontId="98" fillId="0" borderId="0" applyFont="0" applyFill="0" applyBorder="0" applyAlignment="0" applyProtection="0"/>
    <xf numFmtId="192" fontId="101" fillId="0" borderId="0" applyFont="0" applyFill="0" applyBorder="0" applyAlignment="0" applyProtection="0"/>
    <xf numFmtId="193" fontId="98" fillId="0" borderId="0" applyFont="0" applyFill="0" applyBorder="0" applyAlignment="0" applyProtection="0"/>
    <xf numFmtId="193" fontId="101" fillId="0" borderId="0" applyFont="0" applyFill="0" applyBorder="0" applyAlignment="0" applyProtection="0"/>
    <xf numFmtId="194" fontId="83" fillId="0" borderId="0" applyFont="0" applyFill="0" applyBorder="0" applyAlignment="0" applyProtection="0"/>
    <xf numFmtId="194" fontId="83" fillId="0" borderId="0" applyFont="0" applyFill="0" applyBorder="0" applyAlignment="0" applyProtection="0"/>
    <xf numFmtId="195" fontId="98" fillId="0" borderId="0" applyFont="0" applyFill="0" applyBorder="0" applyAlignment="0" applyProtection="0"/>
    <xf numFmtId="195" fontId="101" fillId="0" borderId="0" applyFont="0" applyFill="0" applyBorder="0" applyAlignment="0" applyProtection="0"/>
    <xf numFmtId="196" fontId="102" fillId="0" borderId="0" applyFont="0" applyFill="0" applyBorder="0" applyAlignment="0" applyProtection="0"/>
    <xf numFmtId="196" fontId="102" fillId="0" borderId="0" applyFont="0" applyFill="0" applyBorder="0" applyAlignment="0" applyProtection="0"/>
    <xf numFmtId="197" fontId="102" fillId="0" borderId="0" applyFont="0" applyFill="0" applyBorder="0" applyAlignment="0" applyProtection="0"/>
    <xf numFmtId="197" fontId="102" fillId="0" borderId="0" applyFont="0" applyFill="0" applyBorder="0" applyAlignment="0" applyProtection="0"/>
    <xf numFmtId="192" fontId="98" fillId="0" borderId="0" applyFont="0" applyFill="0" applyBorder="0" applyAlignment="0" applyProtection="0"/>
    <xf numFmtId="192" fontId="101" fillId="0" borderId="0" applyFont="0" applyFill="0" applyBorder="0" applyAlignment="0" applyProtection="0"/>
    <xf numFmtId="192" fontId="98" fillId="0" borderId="0" applyFont="0" applyFill="0" applyBorder="0" applyAlignment="0" applyProtection="0"/>
    <xf numFmtId="192" fontId="101" fillId="0" borderId="0" applyFont="0" applyFill="0" applyBorder="0" applyAlignment="0" applyProtection="0"/>
    <xf numFmtId="44" fontId="100" fillId="0" borderId="0" applyFont="0" applyFill="0" applyBorder="0" applyAlignment="0" applyProtection="0"/>
    <xf numFmtId="189" fontId="89" fillId="0" borderId="0">
      <protection locked="0"/>
    </xf>
    <xf numFmtId="198" fontId="98" fillId="0" borderId="0" applyFont="0" applyFill="0" applyBorder="0" applyAlignment="0" applyProtection="0"/>
    <xf numFmtId="199" fontId="84" fillId="0" borderId="0" applyFont="0" applyFill="0" applyBorder="0" applyAlignment="0" applyProtection="0"/>
    <xf numFmtId="198" fontId="98" fillId="0" borderId="0" applyFont="0" applyFill="0" applyBorder="0" applyAlignment="0" applyProtection="0"/>
    <xf numFmtId="198" fontId="101" fillId="0" borderId="0" applyFont="0" applyFill="0" applyBorder="0" applyAlignment="0" applyProtection="0"/>
    <xf numFmtId="198" fontId="98" fillId="0" borderId="0" applyFont="0" applyFill="0" applyBorder="0" applyAlignment="0" applyProtection="0"/>
    <xf numFmtId="198" fontId="101" fillId="0" borderId="0" applyFont="0" applyFill="0" applyBorder="0" applyAlignment="0" applyProtection="0"/>
    <xf numFmtId="194" fontId="83" fillId="0" borderId="0" applyFont="0" applyFill="0" applyBorder="0" applyAlignment="0" applyProtection="0"/>
    <xf numFmtId="194" fontId="83" fillId="0" borderId="0" applyFont="0" applyFill="0" applyBorder="0" applyAlignment="0" applyProtection="0"/>
    <xf numFmtId="198" fontId="98" fillId="0" borderId="0" applyFont="0" applyFill="0" applyBorder="0" applyAlignment="0" applyProtection="0"/>
    <xf numFmtId="198" fontId="101" fillId="0" borderId="0" applyFont="0" applyFill="0" applyBorder="0" applyAlignment="0" applyProtection="0"/>
    <xf numFmtId="198" fontId="98" fillId="0" borderId="0" applyFont="0" applyFill="0" applyBorder="0" applyAlignment="0" applyProtection="0"/>
    <xf numFmtId="198" fontId="101" fillId="0" borderId="0" applyFont="0" applyFill="0" applyBorder="0" applyAlignment="0" applyProtection="0"/>
    <xf numFmtId="198" fontId="98" fillId="0" borderId="0" applyFont="0" applyFill="0" applyBorder="0" applyAlignment="0" applyProtection="0"/>
    <xf numFmtId="198" fontId="101" fillId="0" borderId="0" applyFont="0" applyFill="0" applyBorder="0" applyAlignment="0" applyProtection="0"/>
    <xf numFmtId="200" fontId="98" fillId="0" borderId="0" applyFont="0" applyFill="0" applyBorder="0" applyAlignment="0" applyProtection="0"/>
    <xf numFmtId="200" fontId="101" fillId="0" borderId="0" applyFont="0" applyFill="0" applyBorder="0" applyAlignment="0" applyProtection="0"/>
    <xf numFmtId="195" fontId="83" fillId="0" borderId="0" applyFont="0" applyFill="0" applyBorder="0" applyAlignment="0" applyProtection="0"/>
    <xf numFmtId="195" fontId="83" fillId="0" borderId="0" applyFont="0" applyFill="0" applyBorder="0" applyAlignment="0" applyProtection="0"/>
    <xf numFmtId="201" fontId="98" fillId="0" borderId="0" applyFont="0" applyFill="0" applyBorder="0" applyAlignment="0" applyProtection="0"/>
    <xf numFmtId="201" fontId="101" fillId="0" borderId="0" applyFont="0" applyFill="0" applyBorder="0" applyAlignment="0" applyProtection="0"/>
    <xf numFmtId="202" fontId="102" fillId="0" borderId="0" applyFont="0" applyFill="0" applyBorder="0" applyAlignment="0" applyProtection="0"/>
    <xf numFmtId="202" fontId="102" fillId="0" borderId="0" applyFont="0" applyFill="0" applyBorder="0" applyAlignment="0" applyProtection="0"/>
    <xf numFmtId="203" fontId="102" fillId="0" borderId="0" applyFont="0" applyFill="0" applyBorder="0" applyAlignment="0" applyProtection="0"/>
    <xf numFmtId="203" fontId="102" fillId="0" borderId="0" applyFont="0" applyFill="0" applyBorder="0" applyAlignment="0" applyProtection="0"/>
    <xf numFmtId="198" fontId="98" fillId="0" borderId="0" applyFont="0" applyFill="0" applyBorder="0" applyAlignment="0" applyProtection="0"/>
    <xf numFmtId="198" fontId="101" fillId="0" borderId="0" applyFont="0" applyFill="0" applyBorder="0" applyAlignment="0" applyProtection="0"/>
    <xf numFmtId="198" fontId="98" fillId="0" borderId="0" applyFont="0" applyFill="0" applyBorder="0" applyAlignment="0" applyProtection="0"/>
    <xf numFmtId="198" fontId="101" fillId="0" borderId="0" applyFont="0" applyFill="0" applyBorder="0" applyAlignment="0" applyProtection="0"/>
    <xf numFmtId="0" fontId="83" fillId="0" borderId="0"/>
    <xf numFmtId="0" fontId="84" fillId="0" borderId="0" applyNumberFormat="0" applyFill="0" applyBorder="0" applyAlignment="0" applyProtection="0"/>
    <xf numFmtId="0" fontId="103" fillId="0" borderId="0" applyNumberFormat="0" applyFill="0" applyBorder="0" applyAlignment="0" applyProtection="0"/>
    <xf numFmtId="189" fontId="89" fillId="0" borderId="0">
      <protection locked="0"/>
    </xf>
    <xf numFmtId="189" fontId="89" fillId="0" borderId="0">
      <protection locked="0"/>
    </xf>
    <xf numFmtId="204" fontId="98" fillId="0" borderId="0" applyFont="0" applyFill="0" applyBorder="0" applyAlignment="0" applyProtection="0"/>
    <xf numFmtId="204" fontId="101" fillId="0" borderId="0" applyFont="0" applyFill="0" applyBorder="0" applyAlignment="0" applyProtection="0"/>
    <xf numFmtId="204" fontId="98" fillId="0" borderId="0" applyFont="0" applyFill="0" applyBorder="0" applyAlignment="0" applyProtection="0"/>
    <xf numFmtId="204" fontId="101" fillId="0" borderId="0" applyFont="0" applyFill="0" applyBorder="0" applyAlignment="0" applyProtection="0"/>
    <xf numFmtId="204" fontId="98" fillId="0" borderId="0" applyFont="0" applyFill="0" applyBorder="0" applyAlignment="0" applyProtection="0"/>
    <xf numFmtId="204" fontId="101" fillId="0" borderId="0" applyFont="0" applyFill="0" applyBorder="0" applyAlignment="0" applyProtection="0"/>
    <xf numFmtId="204" fontId="98" fillId="0" borderId="0" applyFont="0" applyFill="0" applyBorder="0" applyAlignment="0" applyProtection="0"/>
    <xf numFmtId="204" fontId="101" fillId="0" borderId="0" applyFont="0" applyFill="0" applyBorder="0" applyAlignment="0" applyProtection="0"/>
    <xf numFmtId="204" fontId="98" fillId="0" borderId="0" applyFont="0" applyFill="0" applyBorder="0" applyAlignment="0" applyProtection="0"/>
    <xf numFmtId="204" fontId="101" fillId="0" borderId="0" applyFont="0" applyFill="0" applyBorder="0" applyAlignment="0" applyProtection="0"/>
    <xf numFmtId="38" fontId="83" fillId="0" borderId="0" applyFont="0" applyFill="0" applyBorder="0" applyAlignment="0" applyProtection="0"/>
    <xf numFmtId="38" fontId="83" fillId="0" borderId="0" applyFont="0" applyFill="0" applyBorder="0" applyAlignment="0" applyProtection="0"/>
    <xf numFmtId="205" fontId="98" fillId="0" borderId="0" applyFont="0" applyFill="0" applyBorder="0" applyAlignment="0" applyProtection="0"/>
    <xf numFmtId="205" fontId="101" fillId="0" borderId="0" applyFont="0" applyFill="0" applyBorder="0" applyAlignment="0" applyProtection="0"/>
    <xf numFmtId="41" fontId="102" fillId="0" borderId="0" applyFont="0" applyFill="0" applyBorder="0" applyAlignment="0" applyProtection="0"/>
    <xf numFmtId="41" fontId="102" fillId="0" borderId="0" applyFont="0" applyFill="0" applyBorder="0" applyAlignment="0" applyProtection="0"/>
    <xf numFmtId="204" fontId="98" fillId="0" borderId="0" applyFont="0" applyFill="0" applyBorder="0" applyAlignment="0" applyProtection="0"/>
    <xf numFmtId="204" fontId="101" fillId="0" borderId="0" applyFont="0" applyFill="0" applyBorder="0" applyAlignment="0" applyProtection="0"/>
    <xf numFmtId="204" fontId="98" fillId="0" borderId="0" applyFont="0" applyFill="0" applyBorder="0" applyAlignment="0" applyProtection="0"/>
    <xf numFmtId="204" fontId="101" fillId="0" borderId="0" applyFont="0" applyFill="0" applyBorder="0" applyAlignment="0" applyProtection="0"/>
    <xf numFmtId="189" fontId="89" fillId="0" borderId="0">
      <protection locked="0"/>
    </xf>
    <xf numFmtId="206" fontId="98" fillId="0" borderId="0" applyFont="0" applyFill="0" applyBorder="0" applyAlignment="0" applyProtection="0"/>
    <xf numFmtId="207" fontId="84" fillId="0" borderId="0" applyFont="0" applyFill="0" applyBorder="0" applyAlignment="0" applyProtection="0"/>
    <xf numFmtId="208" fontId="98" fillId="0" borderId="0" applyFont="0" applyFill="0" applyBorder="0" applyAlignment="0" applyProtection="0"/>
    <xf numFmtId="206" fontId="101" fillId="0" borderId="0" applyFont="0" applyFill="0" applyBorder="0" applyAlignment="0" applyProtection="0"/>
    <xf numFmtId="206" fontId="98" fillId="0" borderId="0" applyFont="0" applyFill="0" applyBorder="0" applyAlignment="0" applyProtection="0"/>
    <xf numFmtId="206" fontId="101" fillId="0" borderId="0" applyFont="0" applyFill="0" applyBorder="0" applyAlignment="0" applyProtection="0"/>
    <xf numFmtId="40" fontId="83" fillId="0" borderId="0" applyFont="0" applyFill="0" applyBorder="0" applyAlignment="0" applyProtection="0"/>
    <xf numFmtId="40" fontId="83" fillId="0" borderId="0" applyFont="0" applyFill="0" applyBorder="0" applyAlignment="0" applyProtection="0"/>
    <xf numFmtId="206" fontId="98" fillId="0" borderId="0" applyFont="0" applyFill="0" applyBorder="0" applyAlignment="0" applyProtection="0"/>
    <xf numFmtId="206" fontId="101" fillId="0" borderId="0" applyFont="0" applyFill="0" applyBorder="0" applyAlignment="0" applyProtection="0"/>
    <xf numFmtId="206" fontId="98" fillId="0" borderId="0" applyFont="0" applyFill="0" applyBorder="0" applyAlignment="0" applyProtection="0"/>
    <xf numFmtId="206" fontId="101" fillId="0" borderId="0" applyFont="0" applyFill="0" applyBorder="0" applyAlignment="0" applyProtection="0"/>
    <xf numFmtId="206" fontId="98" fillId="0" borderId="0" applyFont="0" applyFill="0" applyBorder="0" applyAlignment="0" applyProtection="0"/>
    <xf numFmtId="206" fontId="101" fillId="0" borderId="0" applyFont="0" applyFill="0" applyBorder="0" applyAlignment="0" applyProtection="0"/>
    <xf numFmtId="3" fontId="83" fillId="0" borderId="0" applyFont="0" applyFill="0" applyBorder="0" applyAlignment="0" applyProtection="0"/>
    <xf numFmtId="3" fontId="83" fillId="0" borderId="0" applyFont="0" applyFill="0" applyBorder="0" applyAlignment="0" applyProtection="0"/>
    <xf numFmtId="208" fontId="98" fillId="0" borderId="0" applyFont="0" applyFill="0" applyBorder="0" applyAlignment="0" applyProtection="0"/>
    <xf numFmtId="208" fontId="101" fillId="0" borderId="0" applyFont="0" applyFill="0" applyBorder="0" applyAlignment="0" applyProtection="0"/>
    <xf numFmtId="43" fontId="102" fillId="0" borderId="0" applyFont="0" applyFill="0" applyBorder="0" applyAlignment="0" applyProtection="0"/>
    <xf numFmtId="43" fontId="102" fillId="0" borderId="0" applyFont="0" applyFill="0" applyBorder="0" applyAlignment="0" applyProtection="0"/>
    <xf numFmtId="40" fontId="102" fillId="0" borderId="0" applyFont="0" applyFill="0" applyBorder="0" applyAlignment="0" applyProtection="0"/>
    <xf numFmtId="40" fontId="102" fillId="0" borderId="0" applyFont="0" applyFill="0" applyBorder="0" applyAlignment="0" applyProtection="0"/>
    <xf numFmtId="206" fontId="98" fillId="0" borderId="0" applyFont="0" applyFill="0" applyBorder="0" applyAlignment="0" applyProtection="0"/>
    <xf numFmtId="206" fontId="101" fillId="0" borderId="0" applyFont="0" applyFill="0" applyBorder="0" applyAlignment="0" applyProtection="0"/>
    <xf numFmtId="206" fontId="98" fillId="0" borderId="0" applyFont="0" applyFill="0" applyBorder="0" applyAlignment="0" applyProtection="0"/>
    <xf numFmtId="206" fontId="101" fillId="0" borderId="0" applyFont="0" applyFill="0" applyBorder="0" applyAlignment="0" applyProtection="0"/>
    <xf numFmtId="209" fontId="99" fillId="0" borderId="0">
      <alignment horizontal="right"/>
      <protection locked="0"/>
    </xf>
    <xf numFmtId="182" fontId="86" fillId="0" borderId="0" applyFont="0" applyFill="0" applyBorder="0" applyAlignment="0" applyProtection="0"/>
    <xf numFmtId="0" fontId="104" fillId="0" borderId="0"/>
    <xf numFmtId="0" fontId="105" fillId="0" borderId="0"/>
    <xf numFmtId="189" fontId="89" fillId="0" borderId="0">
      <protection locked="0"/>
    </xf>
    <xf numFmtId="0" fontId="100" fillId="0" borderId="0"/>
    <xf numFmtId="0" fontId="106" fillId="0" borderId="0"/>
    <xf numFmtId="0" fontId="107" fillId="0" borderId="0"/>
    <xf numFmtId="0" fontId="106" fillId="0" borderId="0"/>
    <xf numFmtId="0" fontId="98" fillId="0" borderId="0"/>
    <xf numFmtId="0" fontId="108" fillId="0" borderId="0"/>
    <xf numFmtId="0" fontId="83" fillId="0" borderId="0"/>
    <xf numFmtId="0" fontId="83" fillId="0" borderId="0"/>
    <xf numFmtId="0" fontId="98" fillId="0" borderId="0"/>
    <xf numFmtId="0" fontId="101" fillId="0" borderId="0"/>
    <xf numFmtId="0" fontId="100" fillId="0" borderId="0"/>
    <xf numFmtId="0" fontId="109" fillId="0" borderId="0"/>
    <xf numFmtId="210" fontId="96" fillId="0" borderId="0"/>
    <xf numFmtId="210" fontId="96" fillId="0" borderId="0"/>
    <xf numFmtId="0" fontId="107" fillId="0" borderId="0"/>
    <xf numFmtId="0" fontId="106" fillId="0" borderId="0"/>
    <xf numFmtId="0" fontId="102" fillId="0" borderId="0"/>
    <xf numFmtId="0" fontId="102" fillId="0" borderId="0"/>
    <xf numFmtId="0" fontId="102" fillId="0" borderId="0"/>
    <xf numFmtId="0" fontId="102" fillId="0" borderId="0"/>
    <xf numFmtId="0" fontId="110" fillId="0" borderId="0"/>
    <xf numFmtId="0" fontId="108" fillId="0" borderId="0"/>
    <xf numFmtId="0" fontId="86" fillId="0" borderId="0" applyFill="0" applyBorder="0" applyAlignment="0"/>
    <xf numFmtId="211" fontId="86" fillId="13" borderId="0" applyNumberFormat="0" applyFont="0" applyBorder="0" applyAlignment="0">
      <protection locked="0"/>
    </xf>
    <xf numFmtId="0" fontId="111" fillId="0" borderId="0"/>
    <xf numFmtId="4" fontId="112" fillId="0" borderId="0">
      <protection locked="0"/>
    </xf>
    <xf numFmtId="212" fontId="75" fillId="0" borderId="0"/>
    <xf numFmtId="212" fontId="75" fillId="0" borderId="0"/>
    <xf numFmtId="212" fontId="75" fillId="0" borderId="0"/>
    <xf numFmtId="212" fontId="75" fillId="0" borderId="0"/>
    <xf numFmtId="212" fontId="75" fillId="0" borderId="0"/>
    <xf numFmtId="212" fontId="75" fillId="0" borderId="0"/>
    <xf numFmtId="212" fontId="75" fillId="0" borderId="0"/>
    <xf numFmtId="212" fontId="75" fillId="0" borderId="0"/>
    <xf numFmtId="3" fontId="83" fillId="0" borderId="0" applyFont="0" applyFill="0" applyBorder="0" applyAlignment="0" applyProtection="0"/>
    <xf numFmtId="213" fontId="86" fillId="0" borderId="0"/>
    <xf numFmtId="189" fontId="89" fillId="0" borderId="0">
      <protection locked="0"/>
    </xf>
    <xf numFmtId="214" fontId="86" fillId="0" borderId="0" applyFont="0" applyFill="0" applyBorder="0" applyAlignment="0" applyProtection="0"/>
    <xf numFmtId="0" fontId="113" fillId="0" borderId="0" applyNumberFormat="0" applyAlignment="0">
      <alignment horizontal="left"/>
    </xf>
    <xf numFmtId="215" fontId="114" fillId="0" borderId="0">
      <protection locked="0"/>
    </xf>
    <xf numFmtId="201" fontId="83" fillId="0" borderId="0" applyFont="0" applyFill="0" applyBorder="0" applyAlignment="0" applyProtection="0"/>
    <xf numFmtId="187" fontId="75" fillId="0" borderId="25" applyFill="0" applyBorder="0" applyAlignment="0"/>
    <xf numFmtId="189" fontId="89" fillId="0" borderId="0">
      <protection locked="0"/>
    </xf>
    <xf numFmtId="216" fontId="86" fillId="0" borderId="0" applyFont="0" applyFill="0" applyBorder="0" applyAlignment="0" applyProtection="0"/>
    <xf numFmtId="0" fontId="86" fillId="0" borderId="0"/>
    <xf numFmtId="217" fontId="114" fillId="0" borderId="0">
      <protection locked="0"/>
    </xf>
    <xf numFmtId="218" fontId="86" fillId="0" borderId="0"/>
    <xf numFmtId="196" fontId="115" fillId="0" borderId="0" applyFill="0" applyBorder="0" applyAlignment="0" applyProtection="0"/>
    <xf numFmtId="0" fontId="116" fillId="0" borderId="0" applyNumberFormat="0" applyAlignment="0">
      <alignment horizontal="left"/>
    </xf>
    <xf numFmtId="186" fontId="86" fillId="0" borderId="0" applyFont="0" applyFill="0" applyBorder="0" applyAlignment="0" applyProtection="0"/>
    <xf numFmtId="219" fontId="114" fillId="0" borderId="0">
      <protection locked="0"/>
    </xf>
    <xf numFmtId="0" fontId="117" fillId="0" borderId="0" applyNumberFormat="0" applyFill="0" applyBorder="0" applyAlignment="0" applyProtection="0"/>
    <xf numFmtId="38" fontId="11" fillId="14" borderId="0" applyNumberFormat="0" applyBorder="0" applyAlignment="0" applyProtection="0"/>
    <xf numFmtId="0" fontId="118" fillId="0" borderId="0">
      <alignment horizontal="left"/>
    </xf>
    <xf numFmtId="0" fontId="119" fillId="0" borderId="27" applyNumberFormat="0" applyAlignment="0" applyProtection="0">
      <alignment horizontal="left" vertical="center"/>
    </xf>
    <xf numFmtId="0" fontId="119" fillId="0" borderId="15">
      <alignment horizontal="left" vertical="center"/>
    </xf>
    <xf numFmtId="14" fontId="120" fillId="15" borderId="12">
      <alignment horizontal="center" vertical="center" wrapText="1"/>
    </xf>
    <xf numFmtId="0" fontId="121" fillId="0" borderId="0" applyNumberFormat="0" applyFill="0" applyBorder="0" applyAlignment="0" applyProtection="0"/>
    <xf numFmtId="0" fontId="119" fillId="0" borderId="0" applyNumberFormat="0" applyFill="0" applyBorder="0" applyAlignment="0" applyProtection="0"/>
    <xf numFmtId="220" fontId="114" fillId="0" borderId="0">
      <protection locked="0"/>
    </xf>
    <xf numFmtId="220" fontId="114" fillId="0" borderId="0">
      <protection locked="0"/>
    </xf>
    <xf numFmtId="0" fontId="122" fillId="0" borderId="28" applyNumberFormat="0" applyFill="0" applyBorder="0" applyAlignment="0" applyProtection="0">
      <alignment horizontal="left"/>
    </xf>
    <xf numFmtId="0" fontId="123" fillId="0" borderId="0" applyNumberFormat="0" applyFill="0" applyBorder="0" applyAlignment="0" applyProtection="0">
      <alignment vertical="top"/>
      <protection locked="0"/>
    </xf>
    <xf numFmtId="0" fontId="124" fillId="16" borderId="3" applyNumberFormat="0" applyFont="0" applyBorder="0" applyAlignment="0">
      <alignment horizontal="center"/>
      <protection locked="0"/>
    </xf>
    <xf numFmtId="10" fontId="11" fillId="14" borderId="25" applyNumberFormat="0" applyBorder="0" applyAlignment="0" applyProtection="0"/>
    <xf numFmtId="0" fontId="125" fillId="0" borderId="0" applyNumberFormat="0" applyFill="0" applyBorder="0" applyAlignment="0">
      <protection locked="0"/>
    </xf>
    <xf numFmtId="0" fontId="126" fillId="0" borderId="0" applyNumberFormat="0" applyFont="0" applyFill="0" applyBorder="0" applyProtection="0">
      <alignment horizontal="left" vertical="center"/>
    </xf>
    <xf numFmtId="38" fontId="127" fillId="17" borderId="0">
      <alignment horizontal="left" indent="1"/>
    </xf>
    <xf numFmtId="41" fontId="84" fillId="0" borderId="0" applyFont="0" applyFill="0" applyBorder="0" applyAlignment="0" applyProtection="0"/>
    <xf numFmtId="43" fontId="84" fillId="0" borderId="0" applyFont="0" applyFill="0" applyBorder="0" applyAlignment="0" applyProtection="0"/>
    <xf numFmtId="221" fontId="86" fillId="0" borderId="0" applyFont="0" applyFill="0" applyBorder="0" applyAlignment="0" applyProtection="0"/>
    <xf numFmtId="222" fontId="86" fillId="0" borderId="0" applyFont="0" applyFill="0" applyBorder="0" applyAlignment="0" applyProtection="0"/>
    <xf numFmtId="0" fontId="128" fillId="14" borderId="29">
      <alignment horizontal="left" vertical="top" indent="2"/>
    </xf>
    <xf numFmtId="0" fontId="129" fillId="0" borderId="12"/>
    <xf numFmtId="0" fontId="84" fillId="0" borderId="0" applyFont="0" applyFill="0" applyBorder="0" applyAlignment="0" applyProtection="0"/>
    <xf numFmtId="0" fontId="84" fillId="0" borderId="0" applyFont="0" applyFill="0" applyBorder="0" applyAlignment="0" applyProtection="0"/>
    <xf numFmtId="223" fontId="86" fillId="0" borderId="0" applyFont="0" applyFill="0" applyBorder="0" applyAlignment="0" applyProtection="0"/>
    <xf numFmtId="224" fontId="86" fillId="0" borderId="0" applyFont="0" applyFill="0" applyBorder="0" applyAlignment="0" applyProtection="0"/>
    <xf numFmtId="225" fontId="86" fillId="0" borderId="0" applyFont="0" applyFill="0" applyBorder="0" applyAlignment="0" applyProtection="0"/>
    <xf numFmtId="226" fontId="86" fillId="0" borderId="0" applyFont="0" applyFill="0" applyBorder="0" applyAlignment="0" applyProtection="0"/>
    <xf numFmtId="37" fontId="130" fillId="0" borderId="0"/>
    <xf numFmtId="0" fontId="75" fillId="0" borderId="0"/>
    <xf numFmtId="177" fontId="75"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189" fontId="89" fillId="0" borderId="0">
      <protection locked="0"/>
    </xf>
    <xf numFmtId="0" fontId="84" fillId="0" borderId="0" applyFont="0" applyFill="0" applyBorder="0" applyAlignment="0" applyProtection="0"/>
    <xf numFmtId="0" fontId="84" fillId="0" borderId="0" applyFont="0" applyFill="0" applyBorder="0" applyAlignment="0" applyProtection="0"/>
    <xf numFmtId="40" fontId="132" fillId="14" borderId="0">
      <alignment horizontal="right"/>
    </xf>
    <xf numFmtId="0" fontId="133" fillId="14" borderId="0">
      <alignment horizontal="right"/>
    </xf>
    <xf numFmtId="0" fontId="134" fillId="14" borderId="4"/>
    <xf numFmtId="0" fontId="134" fillId="0" borderId="0" applyBorder="0">
      <alignment horizontal="centerContinuous"/>
    </xf>
    <xf numFmtId="0" fontId="135" fillId="0" borderId="0" applyBorder="0">
      <alignment horizontal="centerContinuous"/>
    </xf>
    <xf numFmtId="0" fontId="136" fillId="14" borderId="0"/>
    <xf numFmtId="0" fontId="137" fillId="14" borderId="12"/>
    <xf numFmtId="205" fontId="97" fillId="0" borderId="0"/>
    <xf numFmtId="227" fontId="114" fillId="0" borderId="0">
      <protection locked="0"/>
    </xf>
    <xf numFmtId="228" fontId="114" fillId="0" borderId="0" applyFont="0" applyFill="0" applyBorder="0" applyAlignment="0" applyProtection="0"/>
    <xf numFmtId="10" fontId="84" fillId="0" borderId="0" applyFont="0" applyFill="0" applyBorder="0" applyAlignment="0" applyProtection="0"/>
    <xf numFmtId="227" fontId="114" fillId="0" borderId="0">
      <protection locked="0"/>
    </xf>
    <xf numFmtId="229" fontId="86" fillId="0" borderId="0" applyFont="0" applyFill="0" applyBorder="0" applyAlignment="0" applyProtection="0"/>
    <xf numFmtId="230" fontId="84" fillId="0" borderId="0" applyNumberFormat="0" applyFill="0" applyBorder="0" applyAlignment="0" applyProtection="0">
      <alignment horizontal="left"/>
    </xf>
    <xf numFmtId="0" fontId="75" fillId="0" borderId="0"/>
    <xf numFmtId="0" fontId="84" fillId="0" borderId="0"/>
    <xf numFmtId="196" fontId="138" fillId="0" borderId="0" applyFill="0" applyBorder="0" applyAlignment="0" applyProtection="0"/>
    <xf numFmtId="0" fontId="129" fillId="0" borderId="0"/>
    <xf numFmtId="40" fontId="139" fillId="0" borderId="0" applyBorder="0">
      <alignment horizontal="right"/>
    </xf>
    <xf numFmtId="0" fontId="140" fillId="0" borderId="0" applyFill="0" applyBorder="0" applyProtection="0">
      <alignment horizontal="left" vertical="top"/>
    </xf>
    <xf numFmtId="0" fontId="126" fillId="0" borderId="0" applyNumberFormat="0" applyFill="0" applyBorder="0" applyAlignment="0" applyProtection="0"/>
    <xf numFmtId="0" fontId="141" fillId="0" borderId="0" applyNumberFormat="0" applyFill="0" applyBorder="0" applyAlignment="0" applyProtection="0"/>
    <xf numFmtId="40" fontId="142" fillId="0" borderId="0"/>
    <xf numFmtId="220" fontId="114" fillId="0" borderId="5">
      <protection locked="0"/>
    </xf>
    <xf numFmtId="0" fontId="102" fillId="0" borderId="0" applyNumberFormat="0" applyFont="0" applyFill="0" applyBorder="0" applyProtection="0">
      <alignment horizontal="center" vertical="center" wrapText="1"/>
    </xf>
    <xf numFmtId="231" fontId="86" fillId="0" borderId="0" applyFont="0" applyFill="0" applyBorder="0" applyAlignment="0" applyProtection="0"/>
    <xf numFmtId="0" fontId="143" fillId="0" borderId="0"/>
    <xf numFmtId="187" fontId="144" fillId="14" borderId="0">
      <alignment vertical="center"/>
    </xf>
    <xf numFmtId="232" fontId="145" fillId="0" borderId="0">
      <protection locked="0"/>
    </xf>
    <xf numFmtId="0" fontId="146" fillId="0" borderId="0">
      <protection locked="0"/>
    </xf>
    <xf numFmtId="0" fontId="146" fillId="0" borderId="0">
      <protection locked="0"/>
    </xf>
    <xf numFmtId="233" fontId="96" fillId="0" borderId="0"/>
    <xf numFmtId="233" fontId="96" fillId="0" borderId="0"/>
    <xf numFmtId="233" fontId="96" fillId="0" borderId="0"/>
    <xf numFmtId="233" fontId="96" fillId="0" borderId="0"/>
    <xf numFmtId="233" fontId="96" fillId="0" borderId="0"/>
    <xf numFmtId="233" fontId="96" fillId="0" borderId="0"/>
    <xf numFmtId="233" fontId="96" fillId="0" borderId="0"/>
    <xf numFmtId="233" fontId="96" fillId="0" borderId="0"/>
    <xf numFmtId="233" fontId="96" fillId="0" borderId="0"/>
    <xf numFmtId="233" fontId="96" fillId="0" borderId="0"/>
    <xf numFmtId="233" fontId="96" fillId="0" borderId="0"/>
    <xf numFmtId="0" fontId="147" fillId="0" borderId="0"/>
    <xf numFmtId="234" fontId="84" fillId="0" borderId="25">
      <alignment horizontal="right" vertical="center" shrinkToFit="1"/>
    </xf>
    <xf numFmtId="0" fontId="112" fillId="0" borderId="0">
      <protection locked="0"/>
    </xf>
    <xf numFmtId="1" fontId="148" fillId="0" borderId="25" applyFill="0" applyBorder="0">
      <alignment horizontal="center"/>
    </xf>
    <xf numFmtId="0" fontId="112" fillId="0" borderId="0">
      <protection locked="0"/>
    </xf>
    <xf numFmtId="0" fontId="149" fillId="0" borderId="0" applyNumberFormat="0" applyFill="0" applyBorder="0" applyAlignment="0" applyProtection="0">
      <alignment vertical="top"/>
      <protection locked="0"/>
    </xf>
    <xf numFmtId="189" fontId="89" fillId="0" borderId="0">
      <protection locked="0"/>
    </xf>
    <xf numFmtId="189" fontId="89" fillId="0" borderId="0">
      <protection locked="0"/>
    </xf>
    <xf numFmtId="40" fontId="150" fillId="0" borderId="0" applyFont="0" applyFill="0" applyBorder="0" applyAlignment="0" applyProtection="0"/>
    <xf numFmtId="38" fontId="150" fillId="0" borderId="0" applyFont="0" applyFill="0" applyBorder="0" applyAlignment="0" applyProtection="0"/>
    <xf numFmtId="235" fontId="75" fillId="0" borderId="0">
      <alignment vertical="center"/>
    </xf>
    <xf numFmtId="0" fontId="150" fillId="0" borderId="0" applyFont="0" applyFill="0" applyBorder="0" applyAlignment="0" applyProtection="0"/>
    <xf numFmtId="0" fontId="150" fillId="0" borderId="0" applyFont="0" applyFill="0" applyBorder="0" applyAlignment="0" applyProtection="0"/>
    <xf numFmtId="236" fontId="114" fillId="0" borderId="25" applyFont="0" applyBorder="0" applyAlignment="0">
      <alignment horizontal="center" vertical="center"/>
    </xf>
    <xf numFmtId="0" fontId="151" fillId="0" borderId="0"/>
    <xf numFmtId="189" fontId="89" fillId="0" borderId="0">
      <protection locked="0"/>
    </xf>
    <xf numFmtId="0" fontId="75" fillId="0" borderId="0" applyBorder="0"/>
    <xf numFmtId="0" fontId="86" fillId="0" borderId="0" applyFont="0" applyFill="0" applyBorder="0" applyAlignment="0" applyProtection="0"/>
    <xf numFmtId="0" fontId="86" fillId="0" borderId="0" applyFont="0" applyFill="0" applyBorder="0" applyAlignment="0" applyProtection="0"/>
    <xf numFmtId="187" fontId="82" fillId="14" borderId="25">
      <alignment horizontal="right" vertical="center"/>
      <protection locked="0"/>
    </xf>
    <xf numFmtId="41" fontId="86" fillId="0" borderId="0" applyFont="0" applyFill="0" applyBorder="0" applyAlignment="0" applyProtection="0"/>
    <xf numFmtId="41" fontId="86" fillId="0" borderId="0" applyFont="0" applyFill="0" applyBorder="0" applyAlignment="0" applyProtection="0">
      <alignment vertical="center"/>
    </xf>
    <xf numFmtId="0" fontId="84" fillId="0" borderId="0"/>
    <xf numFmtId="190" fontId="75" fillId="0" borderId="0" applyFont="0" applyFill="0" applyBorder="0" applyAlignment="0" applyProtection="0"/>
    <xf numFmtId="190" fontId="75" fillId="0" borderId="0" applyFont="0" applyFill="0" applyBorder="0" applyAlignment="0" applyProtection="0"/>
    <xf numFmtId="190" fontId="75" fillId="0" borderId="0" applyFont="0" applyFill="0" applyBorder="0" applyAlignment="0" applyProtection="0"/>
    <xf numFmtId="0" fontId="84" fillId="0" borderId="0" applyFont="0" applyFill="0" applyBorder="0" applyAlignment="0" applyProtection="0"/>
    <xf numFmtId="237" fontId="75" fillId="0" borderId="4"/>
    <xf numFmtId="0" fontId="152" fillId="0" borderId="30"/>
    <xf numFmtId="238" fontId="153" fillId="0" borderId="0" applyFont="0" applyFill="0" applyBorder="0" applyAlignment="0" applyProtection="0"/>
    <xf numFmtId="239" fontId="154" fillId="0" borderId="0" applyFont="0" applyFill="0" applyBorder="0" applyAlignment="0" applyProtection="0"/>
    <xf numFmtId="240" fontId="141" fillId="0" borderId="0" applyFill="0" applyBorder="0" applyProtection="0">
      <alignment horizontal="right"/>
    </xf>
    <xf numFmtId="0" fontId="97" fillId="0" borderId="31">
      <alignment vertical="justify" wrapText="1"/>
    </xf>
    <xf numFmtId="0" fontId="141" fillId="0" borderId="0"/>
    <xf numFmtId="4" fontId="155" fillId="0" borderId="0" applyFont="0" applyFill="0" applyBorder="0" applyAlignment="0" applyProtection="0"/>
    <xf numFmtId="3" fontId="155" fillId="0" borderId="0" applyFont="0" applyFill="0" applyBorder="0" applyAlignment="0" applyProtection="0"/>
    <xf numFmtId="235" fontId="75" fillId="0" borderId="0">
      <alignment vertical="center"/>
    </xf>
    <xf numFmtId="235" fontId="75" fillId="0" borderId="0">
      <alignment vertical="center"/>
    </xf>
    <xf numFmtId="241" fontId="84" fillId="0" borderId="0" applyFill="0" applyBorder="0" applyProtection="0">
      <alignment vertical="center"/>
    </xf>
    <xf numFmtId="0" fontId="75" fillId="0" borderId="0"/>
    <xf numFmtId="0" fontId="91" fillId="0" borderId="0"/>
    <xf numFmtId="41" fontId="141" fillId="0" borderId="0" applyFont="0" applyFill="0" applyBorder="0" applyAlignment="0" applyProtection="0"/>
    <xf numFmtId="43" fontId="141" fillId="0" borderId="0" applyFont="0" applyFill="0" applyBorder="0" applyAlignment="0" applyProtection="0"/>
    <xf numFmtId="242" fontId="154" fillId="0" borderId="0" applyFont="0" applyFill="0" applyBorder="0" applyProtection="0">
      <alignment horizontal="right" vertical="center"/>
    </xf>
    <xf numFmtId="0" fontId="75" fillId="0" borderId="0" applyFont="0" applyFill="0" applyBorder="0" applyAlignment="0" applyProtection="0"/>
    <xf numFmtId="38" fontId="75" fillId="0" borderId="0" applyFont="0" applyFill="0" applyBorder="0" applyAlignment="0" applyProtection="0"/>
    <xf numFmtId="0" fontId="75" fillId="0" borderId="0" applyFont="0" applyFill="0" applyBorder="0" applyAlignment="0" applyProtection="0"/>
    <xf numFmtId="190" fontId="75" fillId="0" borderId="0" applyFont="0" applyFill="0" applyBorder="0" applyAlignment="0" applyProtection="0"/>
    <xf numFmtId="243" fontId="87" fillId="0" borderId="0" applyFont="0" applyFill="0" applyBorder="0" applyAlignment="0" applyProtection="0"/>
    <xf numFmtId="42" fontId="86" fillId="0" borderId="0" applyFont="0" applyFill="0" applyBorder="0" applyAlignment="0" applyProtection="0"/>
    <xf numFmtId="244" fontId="87" fillId="0" borderId="0" applyFont="0" applyFill="0" applyBorder="0" applyAlignment="0" applyProtection="0"/>
    <xf numFmtId="0" fontId="156" fillId="18" borderId="32"/>
    <xf numFmtId="9" fontId="155" fillId="0" borderId="0" applyFont="0" applyFill="0" applyBorder="0" applyAlignment="0" applyProtection="0"/>
    <xf numFmtId="245" fontId="75" fillId="0" borderId="4"/>
    <xf numFmtId="0" fontId="86" fillId="0" borderId="0"/>
    <xf numFmtId="0" fontId="157" fillId="0" borderId="0"/>
    <xf numFmtId="0" fontId="112" fillId="0" borderId="10">
      <protection locked="0"/>
    </xf>
    <xf numFmtId="40" fontId="158" fillId="0" borderId="0" applyFont="0" applyFill="0" applyBorder="0" applyAlignment="0" applyProtection="0"/>
    <xf numFmtId="38" fontId="158" fillId="0" borderId="0" applyFont="0" applyFill="0" applyBorder="0" applyAlignment="0" applyProtection="0"/>
    <xf numFmtId="43" fontId="86" fillId="0" borderId="0" applyFont="0" applyFill="0" applyBorder="0" applyAlignment="0" applyProtection="0"/>
    <xf numFmtId="41" fontId="86" fillId="0" borderId="0" applyFont="0" applyFill="0" applyBorder="0" applyAlignment="0" applyProtection="0"/>
    <xf numFmtId="246" fontId="141" fillId="0" borderId="0" applyFont="0" applyFill="0" applyBorder="0" applyAlignment="0" applyProtection="0"/>
    <xf numFmtId="247" fontId="141" fillId="0" borderId="0" applyFont="0" applyFill="0" applyBorder="0" applyAlignment="0" applyProtection="0"/>
    <xf numFmtId="0" fontId="155" fillId="0" borderId="0" applyFont="0" applyFill="0" applyBorder="0" applyAlignment="0" applyProtection="0"/>
    <xf numFmtId="0" fontId="155" fillId="0" borderId="0" applyFont="0" applyFill="0" applyBorder="0" applyAlignment="0" applyProtection="0"/>
    <xf numFmtId="187" fontId="144" fillId="0" borderId="0">
      <alignment horizontal="right" vertical="center"/>
    </xf>
    <xf numFmtId="0" fontId="97" fillId="0" borderId="31">
      <alignment vertical="justify" wrapText="1"/>
    </xf>
    <xf numFmtId="0" fontId="97" fillId="0" borderId="33">
      <alignment vertical="justify" wrapText="1"/>
    </xf>
    <xf numFmtId="0" fontId="97" fillId="0" borderId="33">
      <alignment vertical="justify" wrapText="1"/>
    </xf>
    <xf numFmtId="0" fontId="97" fillId="0" borderId="33">
      <alignment vertical="justify" wrapText="1"/>
    </xf>
    <xf numFmtId="0" fontId="97" fillId="0" borderId="33">
      <alignment vertical="justify" wrapText="1"/>
    </xf>
    <xf numFmtId="0" fontId="97" fillId="0" borderId="33">
      <alignment vertical="justify" wrapText="1"/>
    </xf>
    <xf numFmtId="0" fontId="86" fillId="0" borderId="0"/>
    <xf numFmtId="0" fontId="160" fillId="0" borderId="0" applyNumberFormat="0" applyFill="0" applyBorder="0" applyAlignment="0" applyProtection="0"/>
  </cellStyleXfs>
  <cellXfs count="1931">
    <xf numFmtId="0" fontId="0" fillId="0" borderId="0" xfId="0" applyAlignment="1">
      <alignment vertical="center"/>
    </xf>
    <xf numFmtId="0" fontId="15" fillId="0" borderId="0" xfId="0" applyFont="1" applyAlignment="1">
      <alignment vertical="center"/>
    </xf>
    <xf numFmtId="0" fontId="16" fillId="0" borderId="0" xfId="0" quotePrefix="1" applyFont="1" applyFill="1" applyAlignment="1" applyProtection="1">
      <alignment horizontal="left" vertical="center"/>
    </xf>
    <xf numFmtId="0" fontId="16" fillId="5" borderId="0" xfId="0" applyFont="1" applyFill="1" applyAlignment="1" applyProtection="1">
      <alignment vertical="center"/>
    </xf>
    <xf numFmtId="0" fontId="18" fillId="0" borderId="0" xfId="0" quotePrefix="1" applyFont="1" applyFill="1" applyAlignment="1" applyProtection="1">
      <alignment horizontal="left" vertical="center"/>
    </xf>
    <xf numFmtId="0" fontId="14" fillId="0" borderId="0" xfId="0" applyFont="1" applyFill="1" applyBorder="1" applyAlignment="1">
      <alignment vertical="center"/>
    </xf>
    <xf numFmtId="0" fontId="19" fillId="0" borderId="0" xfId="0" applyFont="1" applyFill="1" applyBorder="1" applyAlignment="1">
      <alignment vertical="center"/>
    </xf>
    <xf numFmtId="0" fontId="14" fillId="0" borderId="0" xfId="0" applyFont="1" applyFill="1" applyBorder="1" applyAlignment="1">
      <alignment horizontal="left" vertical="center"/>
    </xf>
    <xf numFmtId="0" fontId="16" fillId="0" borderId="0" xfId="0" applyFont="1" applyFill="1" applyAlignment="1">
      <alignment vertical="center"/>
    </xf>
    <xf numFmtId="0" fontId="19" fillId="6" borderId="0" xfId="0" applyFont="1" applyFill="1" applyBorder="1" applyAlignment="1" applyProtection="1">
      <alignment vertical="center"/>
    </xf>
    <xf numFmtId="0" fontId="20" fillId="6" borderId="0" xfId="0" applyFont="1" applyFill="1" applyBorder="1" applyAlignment="1" applyProtection="1">
      <alignment vertical="center"/>
    </xf>
    <xf numFmtId="0" fontId="20" fillId="6" borderId="0" xfId="0" applyFont="1" applyFill="1" applyBorder="1" applyAlignment="1" applyProtection="1">
      <alignment vertical="center"/>
    </xf>
    <xf numFmtId="0" fontId="20" fillId="6" borderId="0" xfId="0" applyFont="1" applyFill="1" applyBorder="1" applyAlignment="1" applyProtection="1">
      <alignment horizontal="right" vertical="center" indent="1"/>
    </xf>
    <xf numFmtId="0" fontId="20" fillId="6" borderId="0" xfId="0" applyFont="1" applyFill="1" applyBorder="1" applyAlignment="1" applyProtection="1">
      <alignment vertical="center"/>
    </xf>
    <xf numFmtId="10" fontId="20" fillId="6" borderId="0" xfId="0" applyNumberFormat="1" applyFont="1" applyFill="1" applyBorder="1" applyAlignment="1" applyProtection="1">
      <alignment vertical="center"/>
    </xf>
    <xf numFmtId="0" fontId="21" fillId="6" borderId="0" xfId="0" applyFont="1" applyFill="1" applyBorder="1" applyAlignment="1" applyProtection="1">
      <alignment vertical="center"/>
    </xf>
    <xf numFmtId="0" fontId="23" fillId="0" borderId="0" xfId="0" applyFont="1" applyFill="1" applyBorder="1" applyAlignment="1">
      <alignment vertical="center"/>
    </xf>
    <xf numFmtId="0" fontId="23" fillId="0" borderId="0" xfId="0" applyFont="1" applyFill="1" applyBorder="1" applyAlignment="1">
      <alignment vertical="center"/>
    </xf>
    <xf numFmtId="0" fontId="25" fillId="0" borderId="0" xfId="0" applyFont="1" applyAlignment="1">
      <alignment vertical="center"/>
    </xf>
    <xf numFmtId="0" fontId="22" fillId="6" borderId="0" xfId="0" applyFont="1" applyFill="1" applyAlignment="1" applyProtection="1">
      <alignment horizontal="left" vertical="center"/>
    </xf>
    <xf numFmtId="0" fontId="20" fillId="6" borderId="0" xfId="0" applyFont="1" applyFill="1" applyBorder="1" applyAlignment="1" applyProtection="1">
      <alignment horizontal="left" vertical="center"/>
    </xf>
    <xf numFmtId="0" fontId="20" fillId="6" borderId="0" xfId="0" applyFont="1" applyFill="1" applyBorder="1" applyAlignment="1" applyProtection="1">
      <alignment horizontal="left" vertical="center"/>
    </xf>
    <xf numFmtId="9" fontId="20" fillId="6" borderId="0" xfId="0" applyNumberFormat="1" applyFont="1" applyFill="1" applyBorder="1" applyAlignment="1" applyProtection="1">
      <alignment vertical="center"/>
    </xf>
    <xf numFmtId="10" fontId="20" fillId="6" borderId="0" xfId="0" applyNumberFormat="1" applyFont="1" applyFill="1" applyBorder="1" applyAlignment="1" applyProtection="1">
      <alignment vertical="center"/>
    </xf>
    <xf numFmtId="0" fontId="30" fillId="0" borderId="0" xfId="0" applyFont="1" applyFill="1" applyAlignment="1" applyProtection="1">
      <alignment vertical="center"/>
    </xf>
    <xf numFmtId="0" fontId="29" fillId="0" borderId="0" xfId="0" applyFont="1" applyFill="1" applyAlignment="1" applyProtection="1">
      <alignment vertical="center"/>
    </xf>
    <xf numFmtId="0" fontId="31" fillId="0" borderId="0" xfId="0" applyFont="1" applyFill="1" applyAlignment="1" applyProtection="1">
      <alignment vertical="center"/>
    </xf>
    <xf numFmtId="0" fontId="32" fillId="0" borderId="0" xfId="0" applyFont="1" applyFill="1" applyAlignment="1" applyProtection="1">
      <alignment vertical="center"/>
    </xf>
    <xf numFmtId="0" fontId="32" fillId="0" borderId="0" xfId="0" applyFont="1" applyFill="1" applyAlignment="1" applyProtection="1">
      <alignment vertical="center"/>
    </xf>
    <xf numFmtId="0" fontId="16" fillId="2" borderId="0" xfId="0" applyFont="1" applyFill="1" applyAlignment="1">
      <alignment vertical="center"/>
    </xf>
    <xf numFmtId="0" fontId="33" fillId="0" borderId="0" xfId="0" applyFont="1" applyFill="1" applyAlignment="1">
      <alignment horizontal="left" vertical="center"/>
    </xf>
    <xf numFmtId="0" fontId="32" fillId="0" borderId="0" xfId="0" applyFont="1" applyFill="1" applyAlignment="1">
      <alignment vertical="center"/>
    </xf>
    <xf numFmtId="0" fontId="32" fillId="0" borderId="0" xfId="0" applyFont="1" applyFill="1" applyAlignment="1">
      <alignment horizontal="right" vertical="center"/>
    </xf>
    <xf numFmtId="0" fontId="20" fillId="0" borderId="0" xfId="0" applyFont="1" applyAlignment="1">
      <alignment vertical="center"/>
    </xf>
    <xf numFmtId="0" fontId="32" fillId="0" borderId="0" xfId="0" applyFont="1" applyFill="1" applyAlignment="1">
      <alignment horizontal="left" vertical="center"/>
    </xf>
    <xf numFmtId="0" fontId="20" fillId="0" borderId="0" xfId="0" applyFont="1" applyFill="1" applyAlignment="1">
      <alignment vertical="center"/>
    </xf>
    <xf numFmtId="0" fontId="32" fillId="0" borderId="0" xfId="0" applyFont="1" applyFill="1" applyAlignment="1">
      <alignment horizontal="center" vertical="center"/>
    </xf>
    <xf numFmtId="0" fontId="20" fillId="3" borderId="0" xfId="0" applyFont="1" applyFill="1" applyAlignment="1">
      <alignment vertical="center"/>
    </xf>
    <xf numFmtId="0" fontId="16" fillId="4" borderId="0" xfId="0" applyFont="1" applyFill="1" applyAlignment="1">
      <alignment vertical="center"/>
    </xf>
    <xf numFmtId="0" fontId="32" fillId="4" borderId="0" xfId="0" applyFont="1" applyFill="1" applyAlignment="1">
      <alignment horizontal="left" vertical="center"/>
    </xf>
    <xf numFmtId="0" fontId="33" fillId="0" borderId="0" xfId="0" applyFont="1" applyFill="1" applyAlignment="1" applyProtection="1">
      <alignment horizontal="left" vertical="center"/>
    </xf>
    <xf numFmtId="0" fontId="20" fillId="0" borderId="0" xfId="0" applyFont="1" applyFill="1" applyAlignment="1">
      <alignment horizontal="right" vertical="center" indent="1"/>
    </xf>
    <xf numFmtId="0" fontId="16" fillId="0" borderId="0" xfId="0" applyFont="1" applyFill="1" applyAlignment="1">
      <alignment horizontal="right" vertical="center"/>
    </xf>
    <xf numFmtId="0" fontId="20" fillId="0" borderId="0" xfId="0" applyFont="1" applyFill="1" applyBorder="1" applyAlignment="1">
      <alignment vertical="center"/>
    </xf>
    <xf numFmtId="0" fontId="20" fillId="0" borderId="0" xfId="0" applyFont="1" applyFill="1" applyBorder="1" applyAlignment="1">
      <alignment horizontal="right" vertical="center" indent="1"/>
    </xf>
    <xf numFmtId="0" fontId="20" fillId="0" borderId="0" xfId="0" quotePrefix="1" applyFont="1" applyFill="1" applyBorder="1" applyAlignment="1">
      <alignment horizontal="right" vertical="center"/>
    </xf>
    <xf numFmtId="0" fontId="32" fillId="0" borderId="0" xfId="0" applyFont="1" applyFill="1" applyAlignment="1" applyProtection="1">
      <alignment horizontal="left" vertical="center"/>
    </xf>
    <xf numFmtId="0" fontId="33" fillId="0" borderId="0" xfId="0" applyFont="1" applyFill="1" applyAlignment="1" applyProtection="1">
      <alignment horizontal="left" vertical="center"/>
    </xf>
    <xf numFmtId="0" fontId="33" fillId="5" borderId="0" xfId="0" applyFont="1" applyFill="1" applyAlignment="1" applyProtection="1">
      <alignment horizontal="left" vertical="center"/>
    </xf>
    <xf numFmtId="0" fontId="35" fillId="0" borderId="0" xfId="0" applyFont="1" applyFill="1" applyAlignment="1" applyProtection="1">
      <alignment horizontal="left" vertical="center"/>
    </xf>
    <xf numFmtId="0" fontId="22" fillId="5" borderId="0" xfId="0" applyFont="1" applyFill="1" applyAlignment="1" applyProtection="1">
      <alignment horizontal="left" vertical="center"/>
    </xf>
    <xf numFmtId="0" fontId="20" fillId="0" borderId="0" xfId="0" applyFont="1" applyBorder="1" applyAlignment="1">
      <alignment vertical="center"/>
    </xf>
    <xf numFmtId="0" fontId="12" fillId="0" borderId="0" xfId="0" applyFont="1" applyFill="1" applyAlignment="1" applyProtection="1">
      <alignment horizontal="center" vertical="center"/>
    </xf>
    <xf numFmtId="0" fontId="12" fillId="0" borderId="0" xfId="0" applyFont="1" applyFill="1" applyAlignment="1" applyProtection="1">
      <alignment horizontal="center" vertical="center"/>
    </xf>
    <xf numFmtId="0" fontId="20" fillId="0" borderId="0" xfId="0" applyFont="1" applyAlignment="1">
      <alignment vertical="center"/>
    </xf>
    <xf numFmtId="9" fontId="20" fillId="0" borderId="0" xfId="0" applyNumberFormat="1" applyFont="1" applyFill="1" applyBorder="1" applyAlignment="1">
      <alignment horizontal="right" vertical="center"/>
    </xf>
    <xf numFmtId="0" fontId="20" fillId="5" borderId="0" xfId="0" applyFont="1" applyFill="1" applyAlignment="1" applyProtection="1">
      <alignment vertical="center"/>
    </xf>
    <xf numFmtId="0" fontId="36" fillId="5" borderId="0" xfId="0" applyFont="1" applyFill="1" applyAlignment="1" applyProtection="1">
      <alignment vertical="center"/>
    </xf>
    <xf numFmtId="0" fontId="20" fillId="0" borderId="0" xfId="0" applyFont="1" applyAlignment="1">
      <alignment horizontal="right" vertical="center"/>
    </xf>
    <xf numFmtId="0" fontId="21" fillId="0" borderId="0" xfId="0" applyFont="1" applyAlignment="1">
      <alignment vertical="center"/>
    </xf>
    <xf numFmtId="0" fontId="20" fillId="7" borderId="0" xfId="0" applyFont="1" applyFill="1" applyBorder="1" applyAlignment="1">
      <alignment horizontal="right" vertical="center"/>
    </xf>
    <xf numFmtId="0" fontId="20" fillId="0" borderId="0" xfId="0" applyFont="1" applyFill="1" applyBorder="1" applyAlignment="1">
      <alignment horizontal="right" vertical="center"/>
    </xf>
    <xf numFmtId="0" fontId="12" fillId="0" borderId="0" xfId="0" applyFont="1" applyFill="1" applyBorder="1" applyAlignment="1">
      <alignment horizontal="left" vertical="center"/>
    </xf>
    <xf numFmtId="10" fontId="12" fillId="0" borderId="0" xfId="0" applyNumberFormat="1" applyFont="1" applyFill="1" applyBorder="1" applyAlignment="1">
      <alignment horizontal="center" vertical="center"/>
    </xf>
    <xf numFmtId="10" fontId="12" fillId="0" borderId="0" xfId="0" applyNumberFormat="1" applyFont="1" applyFill="1" applyBorder="1" applyAlignment="1">
      <alignment horizontal="right" vertical="center"/>
    </xf>
    <xf numFmtId="10" fontId="12" fillId="0" borderId="0" xfId="0" applyNumberFormat="1" applyFont="1" applyFill="1" applyBorder="1" applyAlignment="1">
      <alignment horizontal="left" vertical="center"/>
    </xf>
    <xf numFmtId="0" fontId="20" fillId="0" borderId="0" xfId="0" applyFont="1" applyFill="1" applyAlignment="1">
      <alignment horizontal="right" vertical="center"/>
    </xf>
    <xf numFmtId="0" fontId="16" fillId="5" borderId="0" xfId="0" applyFont="1" applyFill="1" applyAlignment="1">
      <alignment horizontal="center" vertical="center"/>
    </xf>
    <xf numFmtId="0" fontId="12" fillId="0" borderId="0" xfId="0" applyFont="1" applyFill="1" applyBorder="1" applyAlignment="1">
      <alignment horizontal="center" vertical="center"/>
    </xf>
    <xf numFmtId="9" fontId="12" fillId="0" borderId="0" xfId="0" applyNumberFormat="1" applyFont="1" applyFill="1" applyBorder="1" applyAlignment="1">
      <alignment horizontal="right" vertical="center"/>
    </xf>
    <xf numFmtId="0" fontId="12" fillId="0" borderId="0" xfId="0" applyFont="1" applyFill="1" applyBorder="1" applyAlignment="1">
      <alignment vertical="center"/>
    </xf>
    <xf numFmtId="0" fontId="10" fillId="0" borderId="0" xfId="0" applyFont="1" applyFill="1" applyBorder="1" applyAlignment="1">
      <alignment vertical="center"/>
    </xf>
    <xf numFmtId="0" fontId="28" fillId="0" borderId="0" xfId="0" applyFont="1" applyFill="1" applyBorder="1" applyAlignment="1">
      <alignment horizontal="right" vertical="center"/>
    </xf>
    <xf numFmtId="0" fontId="28" fillId="0" borderId="0" xfId="0" applyFont="1" applyFill="1" applyBorder="1" applyAlignment="1">
      <alignment horizontal="center" vertical="center"/>
    </xf>
    <xf numFmtId="0" fontId="33" fillId="0" borderId="0" xfId="0" applyFont="1" applyAlignment="1">
      <alignment horizontal="left" vertical="center"/>
    </xf>
    <xf numFmtId="0" fontId="20" fillId="0" borderId="0" xfId="0" applyNumberFormat="1" applyFont="1" applyFill="1" applyBorder="1" applyAlignment="1">
      <alignment horizontal="right" vertical="center"/>
    </xf>
    <xf numFmtId="0" fontId="39" fillId="5" borderId="0" xfId="0" applyFont="1" applyFill="1" applyAlignment="1" applyProtection="1">
      <alignment horizontal="left" vertical="center"/>
    </xf>
    <xf numFmtId="0" fontId="39" fillId="5" borderId="0" xfId="0" quotePrefix="1" applyFont="1" applyFill="1" applyAlignment="1" applyProtection="1">
      <alignment horizontal="left" vertical="center"/>
    </xf>
    <xf numFmtId="0" fontId="14" fillId="5" borderId="0" xfId="0" applyFont="1" applyFill="1" applyAlignment="1" applyProtection="1">
      <alignment vertical="center"/>
    </xf>
    <xf numFmtId="0" fontId="13" fillId="5" borderId="0" xfId="0" applyFont="1" applyFill="1" applyAlignment="1" applyProtection="1">
      <alignment horizontal="left" vertical="center"/>
    </xf>
    <xf numFmtId="0" fontId="40" fillId="5" borderId="0" xfId="0" applyFont="1" applyFill="1" applyAlignment="1" applyProtection="1">
      <alignment horizontal="left" vertical="center"/>
    </xf>
    <xf numFmtId="0" fontId="32" fillId="0" borderId="0" xfId="0" applyFont="1" applyFill="1" applyAlignment="1">
      <alignment horizontal="center" vertical="center"/>
    </xf>
    <xf numFmtId="0" fontId="20" fillId="0" borderId="0" xfId="0" applyFont="1" applyFill="1" applyAlignment="1">
      <alignment horizontal="center" vertical="center"/>
    </xf>
    <xf numFmtId="9" fontId="20" fillId="0" borderId="0" xfId="0" applyNumberFormat="1" applyFont="1" applyAlignment="1">
      <alignment vertical="center"/>
    </xf>
    <xf numFmtId="0" fontId="20" fillId="0" borderId="0" xfId="0" applyFont="1" applyFill="1" applyBorder="1" applyAlignment="1">
      <alignment horizontal="center" vertical="center"/>
    </xf>
    <xf numFmtId="41" fontId="20" fillId="0" borderId="0" xfId="0" applyNumberFormat="1" applyFont="1" applyFill="1" applyBorder="1" applyAlignment="1">
      <alignment vertical="center"/>
    </xf>
    <xf numFmtId="0" fontId="12" fillId="0" borderId="0" xfId="0" applyFont="1" applyFill="1" applyAlignment="1">
      <alignment horizontal="right" vertical="center"/>
    </xf>
    <xf numFmtId="0" fontId="12" fillId="0" borderId="0" xfId="0" applyFont="1" applyFill="1" applyAlignment="1">
      <alignment vertical="center"/>
    </xf>
    <xf numFmtId="0" fontId="20" fillId="0" borderId="0" xfId="0" applyFont="1" applyFill="1" applyBorder="1" applyAlignment="1">
      <alignment vertical="center"/>
    </xf>
    <xf numFmtId="0" fontId="20" fillId="0" borderId="0" xfId="0" applyFont="1" applyFill="1" applyBorder="1" applyAlignment="1">
      <alignment vertical="center"/>
    </xf>
    <xf numFmtId="0" fontId="20" fillId="0" borderId="0" xfId="0" applyFont="1" applyFill="1" applyBorder="1" applyAlignment="1">
      <alignment vertical="center"/>
    </xf>
    <xf numFmtId="0" fontId="12" fillId="0" borderId="0" xfId="0" applyFont="1" applyFill="1" applyBorder="1" applyAlignment="1">
      <alignment vertical="center"/>
    </xf>
    <xf numFmtId="0" fontId="20" fillId="0" borderId="3" xfId="0" applyFont="1" applyFill="1" applyBorder="1" applyAlignment="1">
      <alignment vertical="center"/>
    </xf>
    <xf numFmtId="0" fontId="12" fillId="0" borderId="3" xfId="0" applyFont="1" applyFill="1" applyBorder="1" applyAlignment="1">
      <alignment vertical="center"/>
    </xf>
    <xf numFmtId="0" fontId="12" fillId="0" borderId="0" xfId="0" applyFont="1" applyBorder="1" applyAlignment="1">
      <alignment vertical="top"/>
    </xf>
    <xf numFmtId="0" fontId="41" fillId="0" borderId="0" xfId="0" applyFont="1" applyFill="1" applyBorder="1" applyAlignment="1">
      <alignment horizontal="left" vertical="center"/>
    </xf>
    <xf numFmtId="0" fontId="12" fillId="0" borderId="0" xfId="0" applyFont="1" applyFill="1" applyBorder="1" applyAlignment="1">
      <alignment vertical="center"/>
    </xf>
    <xf numFmtId="0" fontId="20" fillId="0" borderId="0" xfId="0" applyFont="1" applyAlignment="1">
      <alignment horizontal="center" vertical="center"/>
    </xf>
    <xf numFmtId="0" fontId="20" fillId="0" borderId="0" xfId="0" applyFont="1" applyAlignment="1">
      <alignment vertical="center"/>
    </xf>
    <xf numFmtId="0" fontId="12" fillId="0" borderId="0" xfId="0" applyFont="1" applyFill="1" applyAlignment="1">
      <alignment horizontal="center" vertical="center"/>
    </xf>
    <xf numFmtId="0" fontId="12" fillId="0" borderId="0" xfId="0" applyFont="1" applyFill="1" applyAlignment="1">
      <alignment horizontal="right" vertical="center" indent="1"/>
    </xf>
    <xf numFmtId="0" fontId="42" fillId="0" borderId="0" xfId="0" applyFont="1" applyFill="1" applyAlignment="1">
      <alignment vertical="center"/>
    </xf>
    <xf numFmtId="0" fontId="43" fillId="0" borderId="0" xfId="0" applyFont="1" applyAlignment="1">
      <alignment vertical="center"/>
    </xf>
    <xf numFmtId="0" fontId="42" fillId="5" borderId="0" xfId="0" applyFont="1" applyFill="1" applyAlignment="1" applyProtection="1">
      <alignment vertical="center"/>
    </xf>
    <xf numFmtId="0" fontId="42" fillId="2" borderId="0" xfId="0" applyFont="1" applyFill="1" applyAlignment="1">
      <alignment vertical="center"/>
    </xf>
    <xf numFmtId="0" fontId="44" fillId="0" borderId="0" xfId="0" applyFont="1" applyFill="1" applyAlignment="1">
      <alignment horizontal="left" vertical="center"/>
    </xf>
    <xf numFmtId="0" fontId="45" fillId="0" borderId="0" xfId="0" applyFont="1" applyFill="1" applyAlignment="1">
      <alignment vertical="center"/>
    </xf>
    <xf numFmtId="0" fontId="45" fillId="0" borderId="0" xfId="0" applyFont="1" applyFill="1" applyAlignment="1">
      <alignment horizontal="right" vertical="center"/>
    </xf>
    <xf numFmtId="0" fontId="46" fillId="0" borderId="0" xfId="0" applyFont="1" applyAlignment="1">
      <alignment vertical="center"/>
    </xf>
    <xf numFmtId="0" fontId="45" fillId="0" borderId="0" xfId="0" applyFont="1" applyFill="1" applyAlignment="1">
      <alignment horizontal="left" vertical="center"/>
    </xf>
    <xf numFmtId="0" fontId="46" fillId="0" borderId="0" xfId="0" applyFont="1" applyFill="1" applyAlignment="1">
      <alignment vertical="center"/>
    </xf>
    <xf numFmtId="0" fontId="46" fillId="0" borderId="0" xfId="0" applyFont="1" applyFill="1" applyAlignment="1">
      <alignment horizontal="right" vertical="center"/>
    </xf>
    <xf numFmtId="0" fontId="45" fillId="0" borderId="0" xfId="0" applyFont="1" applyFill="1" applyAlignment="1">
      <alignment horizontal="center" vertical="center"/>
    </xf>
    <xf numFmtId="0" fontId="46" fillId="0" borderId="0" xfId="0" applyFont="1" applyFill="1" applyAlignment="1">
      <alignment horizontal="right" vertical="center" indent="1"/>
    </xf>
    <xf numFmtId="0" fontId="46" fillId="0" borderId="0" xfId="0" applyFont="1" applyFill="1" applyAlignment="1">
      <alignment horizontal="right" vertical="center" indent="1"/>
    </xf>
    <xf numFmtId="0" fontId="42" fillId="0" borderId="0" xfId="0" applyFont="1" applyFill="1" applyAlignment="1">
      <alignment horizontal="right" vertical="center"/>
    </xf>
    <xf numFmtId="0" fontId="49" fillId="0" borderId="0" xfId="0" applyFont="1" applyAlignment="1">
      <alignment vertical="center"/>
    </xf>
    <xf numFmtId="0" fontId="46" fillId="0" borderId="0" xfId="0" applyFont="1" applyAlignment="1">
      <alignment horizontal="center" vertical="center"/>
    </xf>
    <xf numFmtId="0" fontId="50" fillId="0" borderId="5" xfId="0" applyFont="1" applyFill="1" applyBorder="1" applyAlignment="1">
      <alignment vertical="center"/>
    </xf>
    <xf numFmtId="41" fontId="50" fillId="0" borderId="5" xfId="0" applyNumberFormat="1" applyFont="1" applyFill="1" applyBorder="1" applyAlignment="1">
      <alignment horizontal="right" vertical="center"/>
    </xf>
    <xf numFmtId="0" fontId="46" fillId="0" borderId="0" xfId="0" applyFont="1" applyAlignment="1">
      <alignment vertical="center"/>
    </xf>
    <xf numFmtId="0" fontId="50" fillId="0" borderId="0" xfId="0" applyFont="1" applyFill="1" applyBorder="1" applyAlignment="1">
      <alignment horizontal="center" vertical="center"/>
    </xf>
    <xf numFmtId="0" fontId="49" fillId="0" borderId="0" xfId="0" applyFont="1" applyFill="1" applyAlignment="1">
      <alignment horizontal="left" vertical="center"/>
    </xf>
    <xf numFmtId="0" fontId="49" fillId="0" borderId="2" xfId="0" applyFont="1" applyFill="1" applyBorder="1" applyAlignment="1">
      <alignment horizontal="left" vertical="center" wrapText="1"/>
    </xf>
    <xf numFmtId="41" fontId="49" fillId="0" borderId="0" xfId="0" applyNumberFormat="1" applyFont="1" applyFill="1" applyAlignment="1">
      <alignment horizontal="right" vertical="center"/>
    </xf>
    <xf numFmtId="0" fontId="44" fillId="5" borderId="0" xfId="0" applyFont="1" applyFill="1" applyAlignment="1" applyProtection="1">
      <alignment horizontal="left" vertical="center"/>
    </xf>
    <xf numFmtId="0" fontId="51" fillId="5" borderId="0" xfId="0" applyFont="1" applyFill="1" applyAlignment="1" applyProtection="1">
      <alignment horizontal="left" vertical="center"/>
    </xf>
    <xf numFmtId="0" fontId="49" fillId="0" borderId="0" xfId="0" applyFont="1" applyAlignment="1">
      <alignment horizontal="center" vertical="center"/>
    </xf>
    <xf numFmtId="0" fontId="49" fillId="0" borderId="0" xfId="0" applyFont="1" applyFill="1" applyAlignment="1">
      <alignment vertical="center"/>
    </xf>
    <xf numFmtId="0" fontId="49" fillId="0" borderId="0" xfId="0" applyFont="1" applyFill="1" applyBorder="1" applyAlignment="1">
      <alignment vertical="center"/>
    </xf>
    <xf numFmtId="0" fontId="46" fillId="5" borderId="0" xfId="0" applyFont="1" applyFill="1" applyAlignment="1" applyProtection="1">
      <alignment vertical="center"/>
    </xf>
    <xf numFmtId="0" fontId="44" fillId="5" borderId="0" xfId="0" applyFont="1" applyFill="1" applyAlignment="1" applyProtection="1">
      <alignment horizontal="left" vertical="center"/>
    </xf>
    <xf numFmtId="0" fontId="50" fillId="0" borderId="7" xfId="0" applyFont="1" applyFill="1" applyBorder="1" applyAlignment="1">
      <alignment vertical="center"/>
    </xf>
    <xf numFmtId="41" fontId="50" fillId="0" borderId="7" xfId="0" applyNumberFormat="1" applyFont="1" applyFill="1" applyBorder="1" applyAlignment="1">
      <alignment horizontal="right" vertical="center"/>
    </xf>
    <xf numFmtId="0" fontId="50" fillId="0" borderId="0" xfId="0" applyFont="1" applyFill="1" applyBorder="1" applyAlignment="1">
      <alignment vertical="center"/>
    </xf>
    <xf numFmtId="0" fontId="46" fillId="0" borderId="0" xfId="0" applyFont="1" applyBorder="1" applyAlignment="1">
      <alignment vertical="center"/>
    </xf>
    <xf numFmtId="0" fontId="46" fillId="0" borderId="0" xfId="0" applyFont="1" applyFill="1" applyBorder="1" applyAlignment="1">
      <alignment horizontal="right" vertical="center" indent="1"/>
    </xf>
    <xf numFmtId="0" fontId="49" fillId="0" borderId="0" xfId="0" applyFont="1" applyFill="1" applyBorder="1" applyAlignment="1">
      <alignment horizontal="left" vertical="center" indent="1"/>
    </xf>
    <xf numFmtId="0" fontId="46" fillId="0" borderId="0" xfId="0" applyFont="1" applyAlignment="1">
      <alignment horizontal="center" vertical="center"/>
    </xf>
    <xf numFmtId="0" fontId="46" fillId="0" borderId="0" xfId="0" applyFont="1" applyAlignment="1">
      <alignment horizontal="right" vertical="center"/>
    </xf>
    <xf numFmtId="0" fontId="44" fillId="0" borderId="0" xfId="0" applyFont="1" applyAlignment="1">
      <alignment horizontal="left" vertical="center"/>
    </xf>
    <xf numFmtId="0" fontId="16" fillId="5" borderId="0" xfId="0" applyFont="1" applyFill="1" applyAlignment="1">
      <alignment vertical="center"/>
    </xf>
    <xf numFmtId="0" fontId="12" fillId="0" borderId="0" xfId="0" applyFont="1" applyAlignment="1">
      <alignment vertical="center"/>
    </xf>
    <xf numFmtId="10" fontId="20" fillId="0" borderId="0" xfId="0" applyNumberFormat="1" applyFont="1" applyAlignment="1">
      <alignment vertical="center"/>
    </xf>
    <xf numFmtId="0" fontId="19" fillId="0" borderId="0" xfId="0" applyFont="1" applyFill="1" applyBorder="1" applyAlignment="1">
      <alignment vertical="center"/>
    </xf>
    <xf numFmtId="0" fontId="12" fillId="0" borderId="0" xfId="0" applyFont="1" applyFill="1" applyAlignment="1">
      <alignment vertical="center"/>
    </xf>
    <xf numFmtId="0" fontId="12" fillId="0" borderId="0" xfId="0" applyFont="1" applyFill="1" applyAlignment="1">
      <alignment horizontal="right" vertical="center" indent="1"/>
    </xf>
    <xf numFmtId="41" fontId="10" fillId="0" borderId="5" xfId="0" applyNumberFormat="1" applyFont="1" applyFill="1" applyBorder="1" applyAlignment="1">
      <alignment horizontal="right" vertical="center"/>
    </xf>
    <xf numFmtId="41" fontId="12" fillId="0" borderId="0" xfId="0" applyNumberFormat="1" applyFont="1" applyFill="1" applyAlignment="1">
      <alignment horizontal="right" vertical="center"/>
    </xf>
    <xf numFmtId="0" fontId="12" fillId="0" borderId="0" xfId="0" applyFont="1" applyFill="1" applyAlignment="1">
      <alignment vertical="center"/>
    </xf>
    <xf numFmtId="41" fontId="12" fillId="0" borderId="0" xfId="0" applyNumberFormat="1" applyFont="1" applyFill="1" applyBorder="1" applyAlignment="1">
      <alignment horizontal="right" vertical="center"/>
    </xf>
    <xf numFmtId="0" fontId="12" fillId="0" borderId="0" xfId="0" applyFont="1" applyFill="1" applyBorder="1" applyAlignment="1">
      <alignment vertical="center"/>
    </xf>
    <xf numFmtId="0" fontId="33" fillId="5" borderId="0" xfId="0" applyFont="1" applyFill="1" applyAlignment="1">
      <alignment horizontal="left" vertical="center"/>
    </xf>
    <xf numFmtId="0" fontId="10" fillId="0" borderId="0" xfId="0" applyFont="1" applyFill="1" applyBorder="1" applyAlignment="1">
      <alignment vertical="center"/>
    </xf>
    <xf numFmtId="10" fontId="10" fillId="0" borderId="0" xfId="0" applyNumberFormat="1" applyFont="1" applyFill="1" applyBorder="1" applyAlignment="1">
      <alignment horizontal="right" vertical="center"/>
    </xf>
    <xf numFmtId="0" fontId="42" fillId="5" borderId="0" xfId="0" applyFont="1" applyFill="1" applyAlignment="1">
      <alignment vertical="center"/>
    </xf>
    <xf numFmtId="0" fontId="46" fillId="0" borderId="0" xfId="0" applyFont="1" applyFill="1" applyAlignment="1">
      <alignment horizontal="center" vertical="center"/>
    </xf>
    <xf numFmtId="0" fontId="49" fillId="0" borderId="0" xfId="0" applyFont="1" applyFill="1" applyAlignment="1">
      <alignment horizontal="center" vertical="center"/>
    </xf>
    <xf numFmtId="0" fontId="49" fillId="0" borderId="0" xfId="0" applyFont="1" applyAlignment="1">
      <alignment horizontal="center" vertical="center"/>
    </xf>
    <xf numFmtId="0" fontId="50" fillId="0" borderId="0" xfId="0" applyFont="1" applyFill="1" applyBorder="1" applyAlignment="1">
      <alignment horizontal="center" vertical="center"/>
    </xf>
    <xf numFmtId="0" fontId="46" fillId="0" borderId="0" xfId="0" applyFont="1" applyFill="1" applyBorder="1" applyAlignment="1">
      <alignment vertical="center"/>
    </xf>
    <xf numFmtId="0" fontId="18" fillId="0" borderId="0" xfId="0" applyFont="1" applyFill="1" applyAlignment="1">
      <alignment horizontal="left" vertical="center"/>
    </xf>
    <xf numFmtId="0" fontId="18" fillId="0" borderId="0" xfId="0" applyFont="1" applyFill="1" applyAlignment="1" applyProtection="1">
      <alignment horizontal="left" vertical="center"/>
    </xf>
    <xf numFmtId="0" fontId="12" fillId="0" borderId="0" xfId="0" applyFont="1" applyFill="1" applyBorder="1" applyAlignment="1">
      <alignment vertical="center"/>
    </xf>
    <xf numFmtId="0" fontId="12" fillId="0" borderId="0" xfId="0" applyFont="1" applyFill="1" applyBorder="1" applyAlignment="1" applyProtection="1">
      <alignment horizontal="center" vertical="center"/>
    </xf>
    <xf numFmtId="0" fontId="10" fillId="0" borderId="5" xfId="0" applyFont="1" applyFill="1" applyBorder="1" applyAlignment="1">
      <alignment horizontal="right" vertical="center"/>
    </xf>
    <xf numFmtId="0" fontId="12" fillId="0" borderId="0" xfId="0" applyFont="1" applyFill="1" applyBorder="1" applyAlignment="1" applyProtection="1">
      <alignment horizontal="center" vertical="center"/>
    </xf>
    <xf numFmtId="0" fontId="12" fillId="0" borderId="0" xfId="0" applyFont="1" applyFill="1" applyBorder="1" applyAlignment="1">
      <alignment horizontal="right" vertical="center"/>
    </xf>
    <xf numFmtId="0" fontId="28" fillId="0" borderId="0" xfId="0" applyFont="1" applyFill="1" applyBorder="1" applyAlignment="1">
      <alignment vertical="center"/>
    </xf>
    <xf numFmtId="0" fontId="12" fillId="0" borderId="0" xfId="0" applyFont="1" applyFill="1" applyBorder="1" applyAlignment="1">
      <alignment vertical="center"/>
    </xf>
    <xf numFmtId="0" fontId="12" fillId="0" borderId="3" xfId="0" applyFont="1" applyFill="1" applyBorder="1" applyAlignment="1">
      <alignment vertical="center"/>
    </xf>
    <xf numFmtId="0" fontId="12" fillId="0" borderId="3" xfId="0" applyFont="1" applyFill="1" applyBorder="1" applyAlignment="1">
      <alignment vertical="center"/>
    </xf>
    <xf numFmtId="41" fontId="37" fillId="0" borderId="10" xfId="0" applyNumberFormat="1" applyFont="1" applyFill="1" applyBorder="1" applyAlignment="1">
      <alignment horizontal="right" vertical="center"/>
    </xf>
    <xf numFmtId="41" fontId="37" fillId="0" borderId="0" xfId="0" applyNumberFormat="1" applyFont="1" applyFill="1" applyBorder="1" applyAlignment="1">
      <alignment horizontal="right" vertical="center"/>
    </xf>
    <xf numFmtId="0" fontId="12" fillId="0" borderId="0" xfId="0" applyFont="1" applyFill="1" applyBorder="1" applyAlignment="1">
      <alignment horizontal="right" vertical="center"/>
    </xf>
    <xf numFmtId="0" fontId="12" fillId="0" borderId="0" xfId="0" applyFont="1" applyAlignment="1">
      <alignment vertical="center"/>
    </xf>
    <xf numFmtId="0" fontId="18" fillId="0" borderId="0" xfId="0" applyFont="1" applyFill="1" applyAlignment="1" applyProtection="1">
      <alignment horizontal="left" vertical="center"/>
    </xf>
    <xf numFmtId="0" fontId="18" fillId="0" borderId="0" xfId="0" applyFont="1" applyAlignment="1">
      <alignment horizontal="left" vertical="center"/>
    </xf>
    <xf numFmtId="0" fontId="20" fillId="0" borderId="0" xfId="0" applyFont="1" applyAlignment="1">
      <alignment vertical="center"/>
    </xf>
    <xf numFmtId="0" fontId="20" fillId="0" borderId="0" xfId="0" applyFont="1" applyAlignment="1">
      <alignment horizontal="right" vertical="center"/>
    </xf>
    <xf numFmtId="41" fontId="10" fillId="0" borderId="5" xfId="0" applyNumberFormat="1" applyFont="1" applyFill="1" applyBorder="1" applyAlignment="1">
      <alignment horizontal="right" vertical="center"/>
    </xf>
    <xf numFmtId="41" fontId="12" fillId="0" borderId="10" xfId="0" applyNumberFormat="1" applyFont="1" applyFill="1" applyBorder="1" applyAlignment="1">
      <alignment horizontal="right" vertical="center"/>
    </xf>
    <xf numFmtId="41" fontId="12" fillId="0" borderId="0" xfId="0" applyNumberFormat="1" applyFont="1" applyFill="1" applyBorder="1" applyAlignment="1">
      <alignment horizontal="right" vertical="center"/>
    </xf>
    <xf numFmtId="0" fontId="10" fillId="0" borderId="0" xfId="0" applyFont="1" applyFill="1" applyAlignment="1" applyProtection="1">
      <alignment horizontal="center" vertical="center"/>
    </xf>
    <xf numFmtId="41" fontId="12" fillId="0" borderId="0" xfId="0" applyNumberFormat="1" applyFont="1" applyFill="1" applyBorder="1" applyAlignment="1">
      <alignment horizontal="right" vertical="center"/>
    </xf>
    <xf numFmtId="9" fontId="54" fillId="0" borderId="0" xfId="0" applyNumberFormat="1" applyFont="1" applyFill="1" applyBorder="1" applyAlignment="1">
      <alignment horizontal="right" vertical="center"/>
    </xf>
    <xf numFmtId="0" fontId="12" fillId="0" borderId="0" xfId="0" applyFont="1" applyFill="1" applyBorder="1" applyAlignment="1">
      <alignment horizontal="right" vertical="center"/>
    </xf>
    <xf numFmtId="0" fontId="12" fillId="0" borderId="0" xfId="0" applyFont="1" applyAlignment="1">
      <alignment horizontal="center" vertical="center"/>
    </xf>
    <xf numFmtId="0" fontId="20" fillId="0" borderId="0" xfId="0" applyFont="1" applyFill="1" applyAlignment="1">
      <alignment horizontal="center" vertical="center"/>
    </xf>
    <xf numFmtId="0" fontId="21" fillId="0" borderId="0" xfId="0" applyFont="1" applyFill="1" applyAlignment="1">
      <alignment vertical="center"/>
    </xf>
    <xf numFmtId="0" fontId="12" fillId="0" borderId="0" xfId="0" applyFont="1" applyFill="1" applyBorder="1" applyAlignment="1">
      <alignment vertical="center"/>
    </xf>
    <xf numFmtId="0" fontId="10" fillId="0" borderId="0" xfId="0" applyFont="1" applyFill="1" applyBorder="1" applyAlignment="1">
      <alignment horizontal="center" vertical="center"/>
    </xf>
    <xf numFmtId="41" fontId="10" fillId="0" borderId="5" xfId="0" applyNumberFormat="1" applyFont="1" applyFill="1" applyBorder="1" applyAlignment="1">
      <alignment horizontal="right" vertical="center"/>
    </xf>
    <xf numFmtId="41" fontId="12" fillId="0" borderId="10" xfId="0" applyNumberFormat="1" applyFont="1" applyFill="1" applyBorder="1" applyAlignment="1">
      <alignment horizontal="right" vertical="center"/>
    </xf>
    <xf numFmtId="0" fontId="20" fillId="0" borderId="0" xfId="0" applyFont="1" applyFill="1" applyBorder="1" applyAlignment="1">
      <alignment horizontal="left" vertical="center"/>
    </xf>
    <xf numFmtId="41" fontId="12" fillId="0" borderId="0" xfId="0" applyNumberFormat="1" applyFont="1" applyFill="1" applyAlignment="1">
      <alignment horizontal="right" vertical="center"/>
    </xf>
    <xf numFmtId="41" fontId="12" fillId="0" borderId="0" xfId="0" applyNumberFormat="1" applyFont="1" applyFill="1" applyBorder="1" applyAlignment="1">
      <alignment horizontal="right" vertical="center"/>
    </xf>
    <xf numFmtId="0" fontId="12" fillId="0" borderId="0" xfId="0" applyFont="1" applyFill="1" applyBorder="1" applyAlignment="1">
      <alignment horizontal="right" vertical="center"/>
    </xf>
    <xf numFmtId="0" fontId="20" fillId="0" borderId="0" xfId="0" applyFont="1" applyFill="1" applyBorder="1" applyAlignment="1">
      <alignment vertical="center"/>
    </xf>
    <xf numFmtId="41" fontId="12" fillId="0" borderId="1" xfId="0" applyNumberFormat="1" applyFont="1" applyFill="1" applyBorder="1" applyAlignment="1">
      <alignment horizontal="right" vertical="center"/>
    </xf>
    <xf numFmtId="0" fontId="33" fillId="5" borderId="0" xfId="0" applyFont="1" applyFill="1" applyAlignment="1" applyProtection="1">
      <alignment horizontal="left" vertical="center"/>
    </xf>
    <xf numFmtId="0" fontId="33" fillId="2" borderId="0" xfId="0" applyFont="1" applyFill="1" applyAlignment="1">
      <alignment horizontal="left" vertical="center"/>
    </xf>
    <xf numFmtId="0" fontId="20" fillId="0" borderId="0" xfId="0" applyFont="1" applyAlignment="1">
      <alignment horizontal="right" vertical="center"/>
    </xf>
    <xf numFmtId="0" fontId="55" fillId="0" borderId="0" xfId="0" applyFont="1" applyFill="1" applyBorder="1" applyAlignment="1">
      <alignment vertical="center"/>
    </xf>
    <xf numFmtId="0" fontId="42" fillId="0" borderId="0" xfId="0" applyFont="1" applyFill="1" applyAlignment="1">
      <alignment horizontal="right" vertical="center"/>
    </xf>
    <xf numFmtId="0" fontId="50" fillId="0" borderId="0" xfId="0" applyFont="1" applyFill="1" applyBorder="1" applyAlignment="1">
      <alignment horizontal="center" vertical="center"/>
    </xf>
    <xf numFmtId="0" fontId="49" fillId="0" borderId="0" xfId="0" applyFont="1" applyFill="1" applyBorder="1" applyAlignment="1">
      <alignment horizontal="center" vertical="center"/>
    </xf>
    <xf numFmtId="0" fontId="46" fillId="0" borderId="0" xfId="0" applyFont="1" applyFill="1" applyBorder="1" applyAlignment="1">
      <alignment horizontal="left" vertical="center"/>
    </xf>
    <xf numFmtId="0" fontId="49" fillId="0" borderId="0" xfId="0" applyFont="1" applyFill="1" applyBorder="1" applyAlignment="1">
      <alignment horizontal="right" vertical="center"/>
    </xf>
    <xf numFmtId="0" fontId="46" fillId="0" borderId="0" xfId="0" applyFont="1" applyFill="1" applyBorder="1" applyAlignment="1">
      <alignment vertical="center"/>
    </xf>
    <xf numFmtId="10" fontId="46" fillId="0" borderId="0" xfId="0" applyNumberFormat="1" applyFont="1" applyFill="1" applyBorder="1" applyAlignment="1">
      <alignment vertical="center"/>
    </xf>
    <xf numFmtId="10" fontId="46" fillId="0" borderId="0" xfId="0" applyNumberFormat="1" applyFont="1" applyFill="1" applyBorder="1" applyAlignment="1">
      <alignment vertical="center"/>
    </xf>
    <xf numFmtId="41" fontId="12" fillId="0" borderId="3" xfId="0" applyNumberFormat="1" applyFont="1" applyFill="1" applyBorder="1" applyAlignment="1">
      <alignment horizontal="right" vertical="center"/>
    </xf>
    <xf numFmtId="41" fontId="10" fillId="0" borderId="0" xfId="0" applyNumberFormat="1" applyFont="1" applyFill="1" applyBorder="1" applyAlignment="1">
      <alignment horizontal="right" vertical="center"/>
    </xf>
    <xf numFmtId="0" fontId="12" fillId="0" borderId="5" xfId="0" applyFont="1" applyFill="1" applyBorder="1" applyAlignment="1">
      <alignment horizontal="right" vertical="center"/>
    </xf>
    <xf numFmtId="41" fontId="12" fillId="0" borderId="0" xfId="0" applyNumberFormat="1" applyFont="1" applyFill="1" applyBorder="1" applyAlignment="1">
      <alignment vertical="center"/>
    </xf>
    <xf numFmtId="0" fontId="12" fillId="0" borderId="6" xfId="0" applyFont="1" applyFill="1" applyBorder="1" applyAlignment="1">
      <alignment vertical="center"/>
    </xf>
    <xf numFmtId="10" fontId="10" fillId="0" borderId="5" xfId="0" applyNumberFormat="1" applyFont="1" applyFill="1" applyBorder="1" applyAlignment="1">
      <alignment horizontal="right" vertical="center"/>
    </xf>
    <xf numFmtId="10" fontId="12" fillId="0" borderId="0" xfId="0" applyNumberFormat="1" applyFont="1" applyFill="1" applyBorder="1" applyAlignment="1">
      <alignment horizontal="right" vertical="center"/>
    </xf>
    <xf numFmtId="0" fontId="12" fillId="0" borderId="1" xfId="0" applyFont="1" applyFill="1" applyBorder="1" applyAlignment="1">
      <alignment horizontal="left" vertical="center"/>
    </xf>
    <xf numFmtId="10" fontId="12" fillId="0" borderId="1" xfId="0" applyNumberFormat="1" applyFont="1" applyFill="1" applyBorder="1" applyAlignment="1">
      <alignment horizontal="right" vertical="center"/>
    </xf>
    <xf numFmtId="0" fontId="20" fillId="0" borderId="0" xfId="0" applyFont="1" applyFill="1" applyAlignment="1">
      <alignment horizontal="right" vertical="center"/>
    </xf>
    <xf numFmtId="0" fontId="12" fillId="0" borderId="0" xfId="0" applyFont="1" applyFill="1" applyBorder="1" applyAlignment="1">
      <alignment horizontal="left" vertical="center" wrapText="1"/>
    </xf>
    <xf numFmtId="0" fontId="53" fillId="0" borderId="0" xfId="0" applyFont="1" applyFill="1" applyBorder="1" applyAlignment="1">
      <alignment horizontal="center" vertical="center"/>
    </xf>
    <xf numFmtId="0" fontId="12" fillId="0" borderId="0" xfId="0" applyFont="1" applyFill="1" applyBorder="1" applyAlignment="1">
      <alignment horizontal="right" vertical="center"/>
    </xf>
    <xf numFmtId="0" fontId="19" fillId="0" borderId="0" xfId="0" applyFont="1" applyFill="1" applyBorder="1" applyAlignment="1">
      <alignment horizontal="center" vertical="center"/>
    </xf>
    <xf numFmtId="0" fontId="53" fillId="0" borderId="0" xfId="0" applyFont="1" applyAlignment="1">
      <alignment horizontal="center" vertical="center"/>
    </xf>
    <xf numFmtId="0" fontId="21" fillId="0" borderId="0" xfId="0" applyFont="1" applyFill="1" applyAlignment="1">
      <alignment horizontal="center" vertical="center"/>
    </xf>
    <xf numFmtId="0" fontId="53" fillId="0" borderId="0" xfId="0" applyFont="1" applyAlignment="1">
      <alignment horizontal="center" vertical="center"/>
    </xf>
    <xf numFmtId="41" fontId="56" fillId="0" borderId="0" xfId="0" applyNumberFormat="1" applyFont="1" applyFill="1" applyBorder="1" applyAlignment="1">
      <alignment horizontal="right" vertical="center" indent="1"/>
    </xf>
    <xf numFmtId="41" fontId="56" fillId="0" borderId="0" xfId="0" applyNumberFormat="1" applyFont="1" applyFill="1" applyBorder="1" applyAlignment="1">
      <alignment horizontal="right" vertical="center" indent="1"/>
    </xf>
    <xf numFmtId="0" fontId="12" fillId="0" borderId="0" xfId="0" applyFont="1" applyFill="1" applyBorder="1"/>
    <xf numFmtId="0" fontId="12" fillId="0" borderId="0" xfId="0" applyFont="1" applyFill="1" applyBorder="1" applyAlignment="1">
      <alignment vertical="center"/>
    </xf>
    <xf numFmtId="0" fontId="12" fillId="0" borderId="0" xfId="0" applyFont="1" applyBorder="1" applyAlignment="1">
      <alignment vertical="center"/>
    </xf>
    <xf numFmtId="0" fontId="12" fillId="0" borderId="0" xfId="0" applyNumberFormat="1" applyFont="1" applyFill="1" applyBorder="1" applyAlignment="1">
      <alignment horizontal="left" vertical="center"/>
    </xf>
    <xf numFmtId="0" fontId="10" fillId="0" borderId="0" xfId="0" applyNumberFormat="1" applyFont="1" applyFill="1" applyBorder="1" applyAlignment="1">
      <alignment horizontal="left" vertical="center"/>
    </xf>
    <xf numFmtId="0" fontId="21" fillId="0" borderId="0" xfId="0" applyFont="1" applyFill="1" applyBorder="1" applyAlignment="1">
      <alignment horizontal="center" vertical="center"/>
    </xf>
    <xf numFmtId="9" fontId="10" fillId="0" borderId="5" xfId="0" applyNumberFormat="1" applyFont="1" applyFill="1" applyBorder="1" applyAlignment="1">
      <alignment horizontal="right" vertical="center"/>
    </xf>
    <xf numFmtId="9" fontId="12" fillId="0" borderId="0" xfId="0" quotePrefix="1" applyNumberFormat="1" applyFont="1" applyFill="1" applyBorder="1" applyAlignment="1">
      <alignment horizontal="right" vertical="center"/>
    </xf>
    <xf numFmtId="0" fontId="12" fillId="0" borderId="0" xfId="0" quotePrefix="1" applyFont="1" applyFill="1" applyBorder="1" applyAlignment="1">
      <alignment horizontal="right" vertical="center"/>
    </xf>
    <xf numFmtId="0" fontId="53" fillId="0" borderId="0" xfId="0" applyFont="1" applyAlignment="1">
      <alignment vertical="center"/>
    </xf>
    <xf numFmtId="0" fontId="21" fillId="0" borderId="0" xfId="0" applyFont="1" applyFill="1" applyAlignment="1">
      <alignment horizontal="center" vertical="center"/>
    </xf>
    <xf numFmtId="0" fontId="21" fillId="0" borderId="0" xfId="0" applyFont="1" applyFill="1" applyAlignment="1">
      <alignment horizontal="center" vertical="center"/>
    </xf>
    <xf numFmtId="0" fontId="20" fillId="0" borderId="0" xfId="0" applyFont="1" applyFill="1" applyAlignment="1">
      <alignment vertical="center"/>
    </xf>
    <xf numFmtId="0" fontId="13" fillId="0" borderId="0" xfId="0" applyFont="1" applyFill="1" applyBorder="1" applyAlignment="1">
      <alignment vertical="center"/>
    </xf>
    <xf numFmtId="0" fontId="32" fillId="0" borderId="0" xfId="0" applyFont="1" applyFill="1" applyAlignment="1">
      <alignment vertical="center"/>
    </xf>
    <xf numFmtId="0" fontId="16" fillId="0" borderId="0" xfId="0" applyFont="1" applyFill="1" applyAlignment="1">
      <alignment vertical="center"/>
    </xf>
    <xf numFmtId="0" fontId="12" fillId="0" borderId="0" xfId="0" applyFont="1" applyFill="1" applyAlignment="1">
      <alignment horizontal="center"/>
    </xf>
    <xf numFmtId="0" fontId="12" fillId="0" borderId="0" xfId="0" applyFont="1" applyFill="1" applyAlignment="1"/>
    <xf numFmtId="0" fontId="10" fillId="0" borderId="5" xfId="0" applyFont="1" applyFill="1" applyBorder="1" applyAlignment="1">
      <alignment vertical="center"/>
    </xf>
    <xf numFmtId="0" fontId="19" fillId="0" borderId="0" xfId="0" applyFont="1" applyFill="1" applyAlignment="1">
      <alignment horizontal="center"/>
    </xf>
    <xf numFmtId="0" fontId="19" fillId="0" borderId="0" xfId="0" applyFont="1" applyFill="1" applyAlignment="1">
      <alignment vertical="center"/>
    </xf>
    <xf numFmtId="0" fontId="19" fillId="0" borderId="0" xfId="0" applyFont="1"/>
    <xf numFmtId="0" fontId="12" fillId="0" borderId="0" xfId="0" applyFont="1" applyFill="1" applyBorder="1" applyAlignment="1">
      <alignment vertical="center" wrapText="1"/>
    </xf>
    <xf numFmtId="0" fontId="12" fillId="0" borderId="0" xfId="0" applyFont="1" applyFill="1" applyAlignment="1">
      <alignment vertical="center"/>
    </xf>
    <xf numFmtId="0" fontId="35" fillId="5" borderId="0" xfId="0" applyFont="1" applyFill="1" applyAlignment="1" applyProtection="1">
      <alignment horizontal="left" vertical="center"/>
    </xf>
    <xf numFmtId="0" fontId="12" fillId="0" borderId="0" xfId="0" applyFont="1" applyFill="1"/>
    <xf numFmtId="0" fontId="10" fillId="0" borderId="0" xfId="0" applyFont="1" applyFill="1" applyBorder="1" applyAlignment="1">
      <alignment horizontal="left" vertical="center"/>
    </xf>
    <xf numFmtId="0" fontId="57" fillId="0" borderId="0" xfId="0" applyFont="1" applyFill="1" applyAlignment="1">
      <alignment horizontal="center"/>
    </xf>
    <xf numFmtId="0" fontId="57" fillId="0" borderId="0" xfId="0" applyFont="1" applyAlignment="1">
      <alignment vertical="center"/>
    </xf>
    <xf numFmtId="0" fontId="10" fillId="0" borderId="8" xfId="0" applyFont="1" applyFill="1" applyBorder="1" applyAlignment="1">
      <alignment vertical="center"/>
    </xf>
    <xf numFmtId="0" fontId="16" fillId="2" borderId="0" xfId="0" applyFont="1" applyFill="1" applyAlignment="1" applyProtection="1">
      <alignment vertical="center"/>
    </xf>
    <xf numFmtId="0" fontId="16" fillId="6" borderId="0" xfId="0" applyFont="1" applyFill="1" applyBorder="1" applyAlignment="1" applyProtection="1">
      <alignment horizontal="right" vertical="center"/>
    </xf>
    <xf numFmtId="0" fontId="20" fillId="0" borderId="0" xfId="0" applyFont="1" applyFill="1" applyAlignment="1" applyProtection="1">
      <alignment vertical="center"/>
    </xf>
    <xf numFmtId="0" fontId="20" fillId="0" borderId="0" xfId="0" applyFont="1" applyAlignment="1" applyProtection="1">
      <alignment vertical="center"/>
    </xf>
    <xf numFmtId="10" fontId="20" fillId="6" borderId="0" xfId="0" applyNumberFormat="1" applyFont="1" applyFill="1" applyBorder="1" applyAlignment="1" applyProtection="1">
      <alignment vertical="center"/>
    </xf>
    <xf numFmtId="0" fontId="20" fillId="6" borderId="0" xfId="0" applyFont="1" applyFill="1" applyBorder="1" applyAlignment="1" applyProtection="1">
      <alignment vertical="center"/>
    </xf>
    <xf numFmtId="0" fontId="20" fillId="6" borderId="0" xfId="0" applyFont="1" applyFill="1" applyAlignment="1" applyProtection="1">
      <alignment vertical="center"/>
    </xf>
    <xf numFmtId="0" fontId="20" fillId="6" borderId="0" xfId="0" applyFont="1" applyFill="1" applyAlignment="1" applyProtection="1">
      <alignment horizontal="left" vertical="center"/>
    </xf>
    <xf numFmtId="0" fontId="12" fillId="6" borderId="0" xfId="0" applyFont="1" applyFill="1" applyAlignment="1" applyProtection="1">
      <alignment vertical="center"/>
    </xf>
    <xf numFmtId="0" fontId="12" fillId="6" borderId="0" xfId="0" applyFont="1" applyFill="1" applyAlignment="1" applyProtection="1">
      <alignment horizontal="left" vertical="center"/>
    </xf>
    <xf numFmtId="0" fontId="12" fillId="6" borderId="0" xfId="0" applyFont="1" applyFill="1" applyAlignment="1" applyProtection="1">
      <alignment horizontal="left" vertical="center"/>
    </xf>
    <xf numFmtId="0" fontId="12" fillId="6" borderId="0" xfId="0" applyFont="1" applyFill="1" applyAlignment="1" applyProtection="1">
      <alignment horizontal="right" vertical="center" indent="1"/>
    </xf>
    <xf numFmtId="0" fontId="20" fillId="0" borderId="0" xfId="0" applyFont="1" applyAlignment="1" applyProtection="1">
      <alignment horizontal="right" vertical="center"/>
    </xf>
    <xf numFmtId="0" fontId="33" fillId="0" borderId="0" xfId="0" applyFont="1" applyAlignment="1" applyProtection="1">
      <alignment horizontal="left" vertical="center"/>
    </xf>
    <xf numFmtId="0" fontId="12" fillId="0" borderId="2" xfId="0" applyFont="1" applyFill="1" applyBorder="1" applyAlignment="1">
      <alignment horizontal="center" vertical="center"/>
    </xf>
    <xf numFmtId="0" fontId="12" fillId="0" borderId="3" xfId="0" applyFont="1" applyFill="1" applyBorder="1" applyAlignment="1">
      <alignment horizontal="center" vertical="center"/>
    </xf>
    <xf numFmtId="0" fontId="10" fillId="0" borderId="6" xfId="0" applyFont="1" applyFill="1" applyBorder="1" applyAlignment="1">
      <alignment vertical="center"/>
    </xf>
    <xf numFmtId="9" fontId="12" fillId="0" borderId="0" xfId="0" applyNumberFormat="1" applyFont="1" applyFill="1" applyBorder="1" applyAlignment="1">
      <alignment horizontal="right" vertical="center"/>
    </xf>
    <xf numFmtId="0" fontId="28" fillId="0" borderId="0" xfId="0" applyFont="1" applyFill="1" applyBorder="1"/>
    <xf numFmtId="0" fontId="12" fillId="0" borderId="0" xfId="0" applyFont="1" applyFill="1" applyBorder="1" applyAlignment="1">
      <alignment horizontal="left" vertical="center"/>
    </xf>
    <xf numFmtId="0" fontId="20" fillId="0" borderId="0" xfId="0" applyFont="1" applyBorder="1" applyAlignment="1">
      <alignment horizontal="right" vertical="center"/>
    </xf>
    <xf numFmtId="0" fontId="33" fillId="0" borderId="0" xfId="0" applyFont="1" applyFill="1" applyAlignment="1">
      <alignment horizontal="center" vertical="center"/>
    </xf>
    <xf numFmtId="0" fontId="32" fillId="5" borderId="0" xfId="0" applyFont="1" applyFill="1" applyAlignment="1">
      <alignment horizontal="left" vertical="center"/>
    </xf>
    <xf numFmtId="0" fontId="27" fillId="0" borderId="0" xfId="0" applyFont="1" applyFill="1" applyBorder="1" applyAlignment="1">
      <alignment vertical="center"/>
    </xf>
    <xf numFmtId="0" fontId="58" fillId="5" borderId="0" xfId="0" applyFont="1" applyFill="1" applyAlignment="1" applyProtection="1">
      <alignment horizontal="left" vertical="center"/>
    </xf>
    <xf numFmtId="0" fontId="20" fillId="0" borderId="0" xfId="0" quotePrefix="1" applyFont="1" applyFill="1" applyBorder="1" applyAlignment="1">
      <alignment horizontal="right" vertical="center"/>
    </xf>
    <xf numFmtId="41" fontId="20" fillId="0" borderId="0" xfId="0" applyNumberFormat="1" applyFont="1" applyAlignment="1">
      <alignment horizontal="center" vertical="center"/>
    </xf>
    <xf numFmtId="0" fontId="12" fillId="0" borderId="0" xfId="0" applyFont="1" applyBorder="1" applyAlignment="1">
      <alignment vertical="top"/>
    </xf>
    <xf numFmtId="0" fontId="12" fillId="0" borderId="12" xfId="0" applyFont="1" applyFill="1" applyBorder="1" applyAlignment="1">
      <alignment horizontal="left" vertical="center"/>
    </xf>
    <xf numFmtId="0" fontId="12" fillId="0" borderId="12" xfId="0" applyFont="1" applyFill="1" applyBorder="1" applyAlignment="1">
      <alignment vertical="center"/>
    </xf>
    <xf numFmtId="0" fontId="12" fillId="0" borderId="12" xfId="0" applyFont="1" applyFill="1" applyBorder="1" applyAlignment="1">
      <alignment horizontal="center" vertical="center"/>
    </xf>
    <xf numFmtId="0" fontId="20" fillId="0" borderId="0" xfId="0" applyNumberFormat="1" applyFont="1" applyFill="1" applyBorder="1" applyAlignment="1">
      <alignment horizontal="right" vertical="center"/>
    </xf>
    <xf numFmtId="0" fontId="20" fillId="3" borderId="0" xfId="0" applyNumberFormat="1" applyFont="1" applyFill="1" applyBorder="1" applyAlignment="1">
      <alignment horizontal="right" vertical="center"/>
    </xf>
    <xf numFmtId="0" fontId="2" fillId="0" borderId="0" xfId="0" applyFont="1" applyAlignment="1">
      <alignment vertical="center"/>
    </xf>
    <xf numFmtId="0" fontId="59" fillId="0" borderId="0" xfId="0" applyFont="1" applyAlignment="1">
      <alignment vertical="center"/>
    </xf>
    <xf numFmtId="0" fontId="20" fillId="0" borderId="8" xfId="0" applyFont="1" applyBorder="1" applyAlignment="1">
      <alignment vertical="center"/>
    </xf>
    <xf numFmtId="0" fontId="20" fillId="0" borderId="8" xfId="0" applyFont="1" applyFill="1" applyBorder="1" applyAlignment="1">
      <alignment vertical="center"/>
    </xf>
    <xf numFmtId="0" fontId="12" fillId="0" borderId="8" xfId="0" applyFont="1" applyFill="1" applyBorder="1" applyAlignment="1">
      <alignment vertical="center"/>
    </xf>
    <xf numFmtId="0" fontId="20" fillId="0" borderId="15" xfId="0" applyFont="1" applyBorder="1" applyAlignment="1">
      <alignment vertical="center"/>
    </xf>
    <xf numFmtId="0" fontId="20" fillId="0" borderId="15" xfId="0" applyFont="1" applyFill="1" applyBorder="1" applyAlignment="1">
      <alignment vertical="center"/>
    </xf>
    <xf numFmtId="0" fontId="12" fillId="0" borderId="15" xfId="0" applyFont="1" applyFill="1" applyBorder="1" applyAlignment="1">
      <alignment vertical="center"/>
    </xf>
    <xf numFmtId="0" fontId="21" fillId="0" borderId="15" xfId="0" applyFont="1" applyBorder="1" applyAlignment="1">
      <alignment vertical="center"/>
    </xf>
    <xf numFmtId="0" fontId="20" fillId="0" borderId="3" xfId="0" applyFont="1" applyBorder="1" applyAlignment="1">
      <alignment vertical="center"/>
    </xf>
    <xf numFmtId="0" fontId="21" fillId="0" borderId="3" xfId="0" applyFont="1" applyFill="1" applyBorder="1" applyAlignment="1">
      <alignment vertical="center"/>
    </xf>
    <xf numFmtId="0" fontId="10" fillId="0" borderId="3" xfId="0" applyFont="1" applyFill="1" applyBorder="1" applyAlignment="1">
      <alignment vertical="center"/>
    </xf>
    <xf numFmtId="0" fontId="10" fillId="0" borderId="3" xfId="0" applyFont="1" applyFill="1" applyBorder="1" applyAlignment="1">
      <alignment horizontal="right" vertical="center"/>
    </xf>
    <xf numFmtId="0" fontId="21" fillId="0" borderId="0" xfId="0" applyFont="1" applyFill="1" applyBorder="1" applyAlignment="1">
      <alignment vertical="center"/>
    </xf>
    <xf numFmtId="0" fontId="10" fillId="0" borderId="0" xfId="0" applyFont="1" applyFill="1" applyBorder="1" applyAlignment="1">
      <alignment vertical="center"/>
    </xf>
    <xf numFmtId="0" fontId="20" fillId="0" borderId="15" xfId="0" applyFont="1" applyFill="1" applyBorder="1" applyAlignment="1">
      <alignment vertical="center"/>
    </xf>
    <xf numFmtId="0" fontId="20" fillId="0" borderId="7" xfId="0" applyFont="1" applyBorder="1" applyAlignment="1">
      <alignment vertical="center"/>
    </xf>
    <xf numFmtId="0" fontId="20" fillId="0" borderId="7" xfId="0" applyFont="1" applyFill="1" applyBorder="1" applyAlignment="1">
      <alignment vertical="center"/>
    </xf>
    <xf numFmtId="0" fontId="12" fillId="0" borderId="7" xfId="0" applyFont="1" applyFill="1" applyBorder="1" applyAlignment="1">
      <alignment vertical="center"/>
    </xf>
    <xf numFmtId="0" fontId="2" fillId="0" borderId="0" xfId="0" applyFont="1" applyBorder="1" applyAlignment="1">
      <alignment vertical="center"/>
    </xf>
    <xf numFmtId="0" fontId="49" fillId="0" borderId="0" xfId="0" applyFont="1" applyFill="1" applyBorder="1" applyAlignment="1">
      <alignment horizontal="left" vertical="center"/>
    </xf>
    <xf numFmtId="0" fontId="49" fillId="0" borderId="0" xfId="0" applyFont="1" applyBorder="1" applyAlignment="1">
      <alignment vertical="center"/>
    </xf>
    <xf numFmtId="0" fontId="37" fillId="0" borderId="8" xfId="0" applyFont="1" applyBorder="1" applyAlignment="1">
      <alignment vertical="center"/>
    </xf>
    <xf numFmtId="0" fontId="37" fillId="0" borderId="0" xfId="0" applyFont="1" applyBorder="1" applyAlignment="1">
      <alignment vertical="center"/>
    </xf>
    <xf numFmtId="0" fontId="37" fillId="0" borderId="3" xfId="0" applyFont="1" applyBorder="1" applyAlignment="1">
      <alignment vertical="center"/>
    </xf>
    <xf numFmtId="0" fontId="37" fillId="0" borderId="0" xfId="0" applyFont="1" applyAlignment="1">
      <alignment vertical="center"/>
    </xf>
    <xf numFmtId="0" fontId="10" fillId="0" borderId="0" xfId="0" applyFont="1" applyFill="1" applyBorder="1" applyAlignment="1">
      <alignment vertical="center"/>
    </xf>
    <xf numFmtId="41" fontId="10" fillId="0" borderId="0" xfId="0" applyNumberFormat="1" applyFont="1" applyFill="1" applyBorder="1" applyAlignment="1">
      <alignment horizontal="right" vertical="center"/>
    </xf>
    <xf numFmtId="0" fontId="13" fillId="0" borderId="0" xfId="0" applyFont="1" applyFill="1" applyAlignment="1">
      <alignment horizontal="center" vertical="center"/>
    </xf>
    <xf numFmtId="0" fontId="12" fillId="0" borderId="0" xfId="0" applyFont="1" applyFill="1" applyBorder="1" applyAlignment="1">
      <alignment horizontal="right" vertical="center" indent="1"/>
    </xf>
    <xf numFmtId="0" fontId="38" fillId="0" borderId="0" xfId="0" applyFont="1" applyAlignment="1">
      <alignment vertical="center"/>
    </xf>
    <xf numFmtId="0" fontId="62" fillId="0" borderId="0" xfId="0" applyFont="1" applyAlignment="1">
      <alignment vertical="center"/>
    </xf>
    <xf numFmtId="41" fontId="10" fillId="0" borderId="5" xfId="0" applyNumberFormat="1" applyFont="1" applyFill="1" applyBorder="1" applyAlignment="1">
      <alignment horizontal="left" vertical="center"/>
    </xf>
    <xf numFmtId="41" fontId="10" fillId="0" borderId="14" xfId="0" applyNumberFormat="1" applyFont="1" applyFill="1" applyBorder="1" applyAlignment="1">
      <alignment horizontal="left" vertical="center"/>
    </xf>
    <xf numFmtId="41" fontId="10" fillId="0" borderId="14" xfId="0" applyNumberFormat="1" applyFont="1" applyFill="1" applyBorder="1" applyAlignment="1">
      <alignment horizontal="right" vertical="center"/>
    </xf>
    <xf numFmtId="0" fontId="10" fillId="0" borderId="5" xfId="0" applyFont="1" applyFill="1" applyBorder="1" applyAlignment="1">
      <alignment horizontal="left" vertical="center"/>
    </xf>
    <xf numFmtId="0" fontId="10" fillId="0" borderId="0" xfId="0" applyFont="1" applyFill="1" applyBorder="1" applyAlignment="1">
      <alignment horizontal="left" vertical="center"/>
    </xf>
    <xf numFmtId="0" fontId="38" fillId="0" borderId="14" xfId="0" applyFont="1" applyBorder="1" applyAlignment="1">
      <alignment vertical="center"/>
    </xf>
    <xf numFmtId="0" fontId="37" fillId="0" borderId="14" xfId="0" applyFont="1" applyBorder="1" applyAlignment="1">
      <alignment vertical="center"/>
    </xf>
    <xf numFmtId="0" fontId="12" fillId="0" borderId="14" xfId="0" applyFont="1" applyFill="1" applyBorder="1" applyAlignment="1">
      <alignment horizontal="right" vertical="center"/>
    </xf>
    <xf numFmtId="0" fontId="28" fillId="0" borderId="14" xfId="0" applyFont="1" applyFill="1" applyBorder="1" applyAlignment="1">
      <alignment vertical="center"/>
    </xf>
    <xf numFmtId="0" fontId="38" fillId="0" borderId="7" xfId="0" applyFont="1" applyBorder="1" applyAlignment="1">
      <alignment vertical="center"/>
    </xf>
    <xf numFmtId="0" fontId="37" fillId="0" borderId="7" xfId="0" applyFont="1" applyBorder="1" applyAlignment="1">
      <alignment vertical="center"/>
    </xf>
    <xf numFmtId="0" fontId="28" fillId="0" borderId="7" xfId="0" applyFont="1" applyFill="1" applyBorder="1" applyAlignment="1">
      <alignment vertical="center"/>
    </xf>
    <xf numFmtId="0" fontId="12" fillId="0" borderId="0" xfId="0" applyFont="1" applyFill="1" applyBorder="1" applyAlignment="1">
      <alignment horizontal="right" vertical="center"/>
    </xf>
    <xf numFmtId="0" fontId="61" fillId="0" borderId="0" xfId="0" applyFont="1" applyFill="1" applyBorder="1" applyAlignment="1">
      <alignment vertical="center"/>
    </xf>
    <xf numFmtId="0" fontId="60" fillId="0" borderId="0" xfId="0" applyFont="1" applyBorder="1" applyAlignment="1">
      <alignment vertical="center"/>
    </xf>
    <xf numFmtId="0" fontId="60" fillId="0" borderId="0" xfId="0" applyFont="1" applyBorder="1" applyAlignment="1">
      <alignment vertical="center"/>
    </xf>
    <xf numFmtId="9" fontId="12" fillId="0" borderId="0" xfId="0" applyNumberFormat="1" applyFont="1" applyFill="1" applyBorder="1" applyAlignment="1">
      <alignment horizontal="right" vertical="center"/>
    </xf>
    <xf numFmtId="41" fontId="10" fillId="0" borderId="5" xfId="0" applyNumberFormat="1" applyFont="1" applyFill="1" applyBorder="1" applyAlignment="1">
      <alignment horizontal="left" vertical="center"/>
    </xf>
    <xf numFmtId="41" fontId="12" fillId="0" borderId="0" xfId="0" applyNumberFormat="1" applyFont="1" applyFill="1" applyAlignment="1">
      <alignment horizontal="right" vertical="center"/>
    </xf>
    <xf numFmtId="0" fontId="63" fillId="0" borderId="0" xfId="0" applyFont="1" applyAlignment="1">
      <alignment vertical="center"/>
    </xf>
    <xf numFmtId="0" fontId="29" fillId="0" borderId="0" xfId="0" applyFont="1" applyAlignment="1">
      <alignment vertical="center"/>
    </xf>
    <xf numFmtId="0" fontId="30" fillId="0" borderId="0" xfId="0" applyFont="1" applyAlignment="1">
      <alignment vertical="center"/>
    </xf>
    <xf numFmtId="0" fontId="38" fillId="0" borderId="0" xfId="0" applyFont="1" applyAlignment="1">
      <alignment vertical="center"/>
    </xf>
    <xf numFmtId="0" fontId="37" fillId="0" borderId="0" xfId="0" applyFont="1" applyAlignment="1">
      <alignment vertical="center"/>
    </xf>
    <xf numFmtId="0" fontId="37" fillId="0" borderId="0" xfId="0" applyFont="1" applyBorder="1" applyAlignment="1">
      <alignment vertical="center"/>
    </xf>
    <xf numFmtId="0" fontId="37" fillId="0" borderId="3" xfId="0" applyFont="1" applyBorder="1" applyAlignment="1">
      <alignment vertical="center"/>
    </xf>
    <xf numFmtId="0" fontId="20" fillId="0" borderId="3" xfId="0" applyFont="1" applyBorder="1" applyAlignment="1">
      <alignment horizontal="right" vertical="center"/>
    </xf>
    <xf numFmtId="0" fontId="64" fillId="0" borderId="0" xfId="0" applyFont="1" applyAlignment="1">
      <alignment vertical="center"/>
    </xf>
    <xf numFmtId="0" fontId="38" fillId="0" borderId="8" xfId="0" applyFont="1" applyBorder="1" applyAlignment="1">
      <alignment vertical="center"/>
    </xf>
    <xf numFmtId="0" fontId="37" fillId="0" borderId="8" xfId="0" applyFont="1" applyBorder="1" applyAlignment="1">
      <alignment vertical="center"/>
    </xf>
    <xf numFmtId="41" fontId="10" fillId="0" borderId="8" xfId="0" applyNumberFormat="1" applyFont="1" applyFill="1" applyBorder="1" applyAlignment="1">
      <alignment horizontal="left" vertical="center"/>
    </xf>
    <xf numFmtId="41" fontId="10" fillId="0" borderId="8" xfId="0" applyNumberFormat="1" applyFont="1" applyFill="1" applyBorder="1" applyAlignment="1">
      <alignment horizontal="right" vertical="center"/>
    </xf>
    <xf numFmtId="41" fontId="10" fillId="0" borderId="10" xfId="0" applyNumberFormat="1" applyFont="1" applyFill="1" applyBorder="1" applyAlignment="1">
      <alignment horizontal="left" vertical="center"/>
    </xf>
    <xf numFmtId="41" fontId="10" fillId="0" borderId="10" xfId="0" applyNumberFormat="1" applyFont="1" applyFill="1" applyBorder="1" applyAlignment="1">
      <alignment horizontal="right" vertical="center"/>
    </xf>
    <xf numFmtId="0" fontId="13" fillId="0" borderId="0" xfId="0" applyFont="1" applyFill="1" applyBorder="1" applyAlignment="1">
      <alignment horizontal="right" vertical="center" indent="1"/>
    </xf>
    <xf numFmtId="41" fontId="12" fillId="0" borderId="3" xfId="0" applyNumberFormat="1" applyFont="1" applyFill="1" applyBorder="1" applyAlignment="1">
      <alignment horizontal="right" vertical="center"/>
    </xf>
    <xf numFmtId="10" fontId="12" fillId="0" borderId="3" xfId="0" applyNumberFormat="1" applyFont="1" applyFill="1" applyBorder="1" applyAlignment="1">
      <alignment horizontal="right" vertical="center"/>
    </xf>
    <xf numFmtId="41" fontId="12" fillId="0" borderId="5" xfId="0" applyNumberFormat="1" applyFont="1" applyFill="1" applyBorder="1" applyAlignment="1">
      <alignment vertical="center"/>
    </xf>
    <xf numFmtId="0" fontId="12" fillId="0" borderId="5" xfId="0" applyFont="1" applyFill="1" applyBorder="1" applyAlignment="1">
      <alignment vertical="center"/>
    </xf>
    <xf numFmtId="41" fontId="10" fillId="0" borderId="0" xfId="0" applyNumberFormat="1" applyFont="1" applyFill="1" applyBorder="1" applyAlignment="1">
      <alignment horizontal="left" vertical="center"/>
    </xf>
    <xf numFmtId="0" fontId="12" fillId="0" borderId="0" xfId="0" applyFont="1" applyFill="1" applyBorder="1" applyAlignment="1">
      <alignment horizontal="left" vertical="center"/>
    </xf>
    <xf numFmtId="10" fontId="12" fillId="0" borderId="3" xfId="0" applyNumberFormat="1" applyFont="1" applyFill="1" applyBorder="1" applyAlignment="1">
      <alignment horizontal="left" vertical="center"/>
    </xf>
    <xf numFmtId="0" fontId="38" fillId="0" borderId="0" xfId="0" applyFont="1" applyBorder="1" applyAlignment="1">
      <alignment vertical="center"/>
    </xf>
    <xf numFmtId="0" fontId="38" fillId="0" borderId="3" xfId="0" applyFont="1" applyBorder="1" applyAlignment="1">
      <alignment vertical="center"/>
    </xf>
    <xf numFmtId="0" fontId="63" fillId="0" borderId="0" xfId="0" applyFont="1" applyBorder="1" applyAlignment="1">
      <alignment vertical="center"/>
    </xf>
    <xf numFmtId="41" fontId="10" fillId="0" borderId="0" xfId="0" applyNumberFormat="1" applyFont="1" applyFill="1" applyBorder="1" applyAlignment="1">
      <alignment horizontal="left" vertical="center"/>
    </xf>
    <xf numFmtId="10" fontId="10" fillId="0" borderId="0" xfId="0" applyNumberFormat="1" applyFont="1" applyFill="1" applyBorder="1" applyAlignment="1">
      <alignment horizontal="right" vertical="center"/>
    </xf>
    <xf numFmtId="0" fontId="38" fillId="0" borderId="5" xfId="0" applyFont="1" applyBorder="1" applyAlignment="1">
      <alignment vertical="center"/>
    </xf>
    <xf numFmtId="0" fontId="37" fillId="0" borderId="5" xfId="0" applyFont="1" applyBorder="1" applyAlignment="1">
      <alignment vertical="center"/>
    </xf>
    <xf numFmtId="0" fontId="38" fillId="0" borderId="8" xfId="0" applyFont="1" applyBorder="1" applyAlignment="1">
      <alignment vertical="center"/>
    </xf>
    <xf numFmtId="0" fontId="10" fillId="0" borderId="0" xfId="0" applyFont="1" applyFill="1" applyBorder="1" applyAlignment="1">
      <alignment horizontal="right" vertical="center"/>
    </xf>
    <xf numFmtId="0" fontId="13" fillId="0" borderId="0" xfId="0" quotePrefix="1" applyFont="1" applyFill="1" applyAlignment="1">
      <alignment horizontal="center" vertical="center" wrapText="1"/>
    </xf>
    <xf numFmtId="10" fontId="10" fillId="0" borderId="5" xfId="0" applyNumberFormat="1" applyFont="1" applyFill="1" applyBorder="1" applyAlignment="1">
      <alignment horizontal="left" vertical="center"/>
    </xf>
    <xf numFmtId="0" fontId="20" fillId="0" borderId="8" xfId="0" applyFont="1" applyBorder="1" applyAlignment="1">
      <alignment horizontal="right" vertical="center"/>
    </xf>
    <xf numFmtId="41" fontId="12" fillId="0" borderId="8" xfId="0" applyNumberFormat="1" applyFont="1" applyFill="1" applyBorder="1" applyAlignment="1">
      <alignment horizontal="right" vertical="center"/>
    </xf>
    <xf numFmtId="0" fontId="37" fillId="0" borderId="7" xfId="0" applyFont="1" applyBorder="1" applyAlignment="1">
      <alignment vertical="center"/>
    </xf>
    <xf numFmtId="0" fontId="38" fillId="0" borderId="7" xfId="0" applyFont="1" applyBorder="1" applyAlignment="1">
      <alignment vertical="center"/>
    </xf>
    <xf numFmtId="41" fontId="12" fillId="0" borderId="7" xfId="0" applyNumberFormat="1" applyFont="1" applyFill="1" applyBorder="1" applyAlignment="1">
      <alignment horizontal="right" vertical="center"/>
    </xf>
    <xf numFmtId="0" fontId="63" fillId="0" borderId="0" xfId="0" applyFont="1" applyAlignment="1">
      <alignment vertical="center"/>
    </xf>
    <xf numFmtId="0" fontId="37" fillId="0" borderId="0" xfId="0" applyFont="1" applyAlignment="1">
      <alignment horizontal="left" vertical="center"/>
    </xf>
    <xf numFmtId="9" fontId="12" fillId="0" borderId="0" xfId="0" applyNumberFormat="1" applyFont="1" applyFill="1" applyAlignment="1">
      <alignment horizontal="right" vertical="center"/>
    </xf>
    <xf numFmtId="41" fontId="17" fillId="0" borderId="8" xfId="0" applyNumberFormat="1" applyFont="1" applyFill="1" applyBorder="1" applyAlignment="1">
      <alignment vertical="center"/>
    </xf>
    <xf numFmtId="0" fontId="63" fillId="0" borderId="0" xfId="0" applyFont="1" applyBorder="1" applyAlignment="1">
      <alignment vertical="center"/>
    </xf>
    <xf numFmtId="0" fontId="38" fillId="0" borderId="14" xfId="0" applyFont="1" applyBorder="1" applyAlignment="1">
      <alignment vertical="center"/>
    </xf>
    <xf numFmtId="0" fontId="37" fillId="0" borderId="14" xfId="0" applyFont="1" applyBorder="1" applyAlignment="1">
      <alignment vertical="center"/>
    </xf>
    <xf numFmtId="41" fontId="12" fillId="0" borderId="14" xfId="0" applyNumberFormat="1" applyFont="1" applyFill="1" applyBorder="1" applyAlignment="1">
      <alignment horizontal="right" vertical="center"/>
    </xf>
    <xf numFmtId="41" fontId="10" fillId="0" borderId="0" xfId="0" applyNumberFormat="1" applyFont="1" applyFill="1" applyBorder="1" applyAlignment="1">
      <alignment horizontal="right" vertical="center"/>
    </xf>
    <xf numFmtId="41" fontId="20" fillId="0" borderId="0" xfId="0" applyNumberFormat="1" applyFont="1" applyBorder="1" applyAlignment="1">
      <alignment horizontal="center" vertical="center"/>
    </xf>
    <xf numFmtId="0" fontId="12" fillId="0" borderId="16" xfId="0" applyFont="1" applyFill="1" applyBorder="1" applyAlignment="1">
      <alignment horizontal="left" vertical="center"/>
    </xf>
    <xf numFmtId="10" fontId="12" fillId="0" borderId="16" xfId="0" applyNumberFormat="1" applyFont="1" applyFill="1" applyBorder="1" applyAlignment="1">
      <alignment horizontal="right" vertical="center"/>
    </xf>
    <xf numFmtId="9" fontId="12" fillId="0" borderId="16" xfId="0" applyNumberFormat="1" applyFont="1" applyFill="1" applyBorder="1" applyAlignment="1">
      <alignment horizontal="right" vertical="center"/>
    </xf>
    <xf numFmtId="0" fontId="65" fillId="0" borderId="0" xfId="0" applyFont="1" applyAlignment="1">
      <alignment vertical="center"/>
    </xf>
    <xf numFmtId="0" fontId="65" fillId="0" borderId="0" xfId="0" applyFont="1" applyFill="1" applyBorder="1" applyAlignment="1">
      <alignment vertical="center"/>
    </xf>
    <xf numFmtId="0" fontId="12" fillId="0" borderId="7" xfId="0" applyFont="1" applyFill="1" applyBorder="1" applyAlignment="1">
      <alignment horizontal="left" vertical="center"/>
    </xf>
    <xf numFmtId="10" fontId="12" fillId="0" borderId="7" xfId="0" applyNumberFormat="1" applyFont="1" applyFill="1" applyBorder="1" applyAlignment="1">
      <alignment horizontal="right" vertical="center"/>
    </xf>
    <xf numFmtId="9" fontId="10" fillId="0" borderId="5" xfId="0" applyNumberFormat="1" applyFont="1" applyFill="1" applyBorder="1" applyAlignment="1">
      <alignment horizontal="left" vertical="center"/>
    </xf>
    <xf numFmtId="0" fontId="38" fillId="0" borderId="9" xfId="0" applyFont="1" applyBorder="1" applyAlignment="1">
      <alignment vertical="center"/>
    </xf>
    <xf numFmtId="0" fontId="37" fillId="0" borderId="9" xfId="0" applyFont="1" applyBorder="1" applyAlignment="1">
      <alignment vertical="center"/>
    </xf>
    <xf numFmtId="0" fontId="20" fillId="0" borderId="9" xfId="0" applyFont="1" applyFill="1" applyBorder="1" applyAlignment="1">
      <alignment vertical="center"/>
    </xf>
    <xf numFmtId="0" fontId="20" fillId="0" borderId="3" xfId="0" applyFont="1" applyBorder="1" applyAlignment="1">
      <alignment vertical="center"/>
    </xf>
    <xf numFmtId="9" fontId="10" fillId="0" borderId="0" xfId="0" applyNumberFormat="1" applyFont="1" applyFill="1" applyBorder="1" applyAlignment="1">
      <alignment horizontal="right" vertical="center"/>
    </xf>
    <xf numFmtId="9" fontId="10" fillId="0" borderId="0" xfId="0" quotePrefix="1" applyNumberFormat="1" applyFont="1" applyFill="1" applyBorder="1" applyAlignment="1">
      <alignment horizontal="right" vertical="center"/>
    </xf>
    <xf numFmtId="0" fontId="20" fillId="0" borderId="0" xfId="0" applyFont="1" applyBorder="1" applyAlignment="1">
      <alignment vertical="center"/>
    </xf>
    <xf numFmtId="10" fontId="12" fillId="0" borderId="14" xfId="0" applyNumberFormat="1" applyFont="1" applyFill="1" applyBorder="1" applyAlignment="1">
      <alignment horizontal="right" vertical="center"/>
    </xf>
    <xf numFmtId="41" fontId="12" fillId="0" borderId="0" xfId="0" quotePrefix="1" applyNumberFormat="1" applyFont="1" applyFill="1" applyBorder="1" applyAlignment="1">
      <alignment horizontal="right" vertical="center"/>
    </xf>
    <xf numFmtId="0" fontId="12" fillId="0" borderId="8" xfId="0" quotePrefix="1" applyFont="1" applyFill="1" applyBorder="1" applyAlignment="1">
      <alignment horizontal="right" vertical="center"/>
    </xf>
    <xf numFmtId="0" fontId="38" fillId="0" borderId="12" xfId="0" applyFont="1" applyBorder="1" applyAlignment="1">
      <alignment vertical="center"/>
    </xf>
    <xf numFmtId="0" fontId="37" fillId="0" borderId="12" xfId="0" applyFont="1" applyBorder="1" applyAlignment="1">
      <alignment vertical="center"/>
    </xf>
    <xf numFmtId="0" fontId="12" fillId="0" borderId="12" xfId="0" quotePrefix="1" applyFont="1" applyFill="1" applyBorder="1" applyAlignment="1">
      <alignment horizontal="right" vertical="center"/>
    </xf>
    <xf numFmtId="10" fontId="12" fillId="0" borderId="12" xfId="0" quotePrefix="1" applyNumberFormat="1" applyFont="1" applyFill="1" applyBorder="1" applyAlignment="1">
      <alignment horizontal="right" vertical="center"/>
    </xf>
    <xf numFmtId="0" fontId="12" fillId="0" borderId="0" xfId="0" quotePrefix="1" applyNumberFormat="1" applyFont="1" applyFill="1" applyBorder="1" applyAlignment="1">
      <alignment horizontal="right" vertical="center"/>
    </xf>
    <xf numFmtId="41" fontId="12" fillId="0" borderId="0" xfId="0" applyNumberFormat="1" applyFont="1" applyFill="1" applyBorder="1" applyAlignment="1">
      <alignment vertical="center"/>
    </xf>
    <xf numFmtId="0" fontId="32" fillId="0" borderId="0" xfId="0" applyFont="1" applyFill="1" applyAlignment="1">
      <alignment horizontal="right" vertical="center"/>
    </xf>
    <xf numFmtId="0" fontId="21" fillId="0" borderId="0" xfId="0" applyFont="1" applyFill="1" applyAlignment="1">
      <alignment horizontal="right" vertical="center"/>
    </xf>
    <xf numFmtId="0" fontId="13" fillId="0" borderId="0" xfId="0" applyFont="1" applyFill="1" applyAlignment="1">
      <alignment horizontal="center" vertical="center" wrapText="1"/>
    </xf>
    <xf numFmtId="0" fontId="16" fillId="5" borderId="0" xfId="0" applyFont="1" applyFill="1" applyAlignment="1">
      <alignment horizontal="right" vertical="center"/>
    </xf>
    <xf numFmtId="0" fontId="32" fillId="5" borderId="0" xfId="0" applyFont="1" applyFill="1" applyAlignment="1">
      <alignment horizontal="right" vertical="center"/>
    </xf>
    <xf numFmtId="41" fontId="10" fillId="0" borderId="0" xfId="0" applyNumberFormat="1" applyFont="1" applyFill="1" applyBorder="1" applyAlignment="1">
      <alignment horizontal="right" vertical="center"/>
    </xf>
    <xf numFmtId="0" fontId="12" fillId="0" borderId="0" xfId="0" applyFont="1" applyFill="1" applyBorder="1" applyAlignment="1"/>
    <xf numFmtId="9" fontId="12" fillId="0" borderId="0" xfId="0" applyNumberFormat="1" applyFont="1" applyFill="1" applyBorder="1" applyAlignment="1">
      <alignment vertical="center"/>
    </xf>
    <xf numFmtId="41" fontId="10" fillId="0" borderId="8" xfId="0" applyNumberFormat="1" applyFont="1" applyFill="1" applyBorder="1" applyAlignment="1">
      <alignment vertical="center"/>
    </xf>
    <xf numFmtId="10" fontId="12" fillId="0" borderId="8" xfId="0" applyNumberFormat="1" applyFont="1" applyFill="1" applyBorder="1" applyAlignment="1">
      <alignment horizontal="right" vertical="center"/>
    </xf>
    <xf numFmtId="41" fontId="12" fillId="0" borderId="5" xfId="0" applyNumberFormat="1" applyFont="1" applyFill="1" applyBorder="1" applyAlignment="1">
      <alignment horizontal="right" vertical="center"/>
    </xf>
    <xf numFmtId="0" fontId="16" fillId="0" borderId="8" xfId="0" applyFont="1" applyFill="1" applyBorder="1" applyAlignment="1">
      <alignment vertical="center"/>
    </xf>
    <xf numFmtId="0" fontId="16" fillId="0" borderId="3" xfId="0" applyFont="1" applyFill="1" applyBorder="1" applyAlignment="1">
      <alignment vertical="center"/>
    </xf>
    <xf numFmtId="0" fontId="20" fillId="0" borderId="3" xfId="0" applyFont="1" applyFill="1" applyBorder="1" applyAlignment="1">
      <alignment horizontal="right" vertical="center"/>
    </xf>
    <xf numFmtId="0" fontId="20" fillId="0" borderId="12" xfId="0" quotePrefix="1" applyFont="1" applyFill="1" applyBorder="1" applyAlignment="1">
      <alignment horizontal="right" vertical="center"/>
    </xf>
    <xf numFmtId="41" fontId="10" fillId="0" borderId="0" xfId="0" applyNumberFormat="1" applyFont="1" applyFill="1" applyBorder="1" applyAlignment="1">
      <alignment vertical="center"/>
    </xf>
    <xf numFmtId="0" fontId="10" fillId="0" borderId="0" xfId="0" applyFont="1" applyFill="1" applyBorder="1" applyAlignment="1">
      <alignment vertical="center"/>
    </xf>
    <xf numFmtId="0" fontId="20" fillId="0" borderId="12" xfId="0" applyFont="1" applyBorder="1" applyAlignment="1">
      <alignment vertical="center"/>
    </xf>
    <xf numFmtId="0" fontId="20" fillId="0" borderId="8" xfId="0" applyFont="1" applyBorder="1" applyAlignment="1">
      <alignment vertical="center"/>
    </xf>
    <xf numFmtId="0" fontId="16" fillId="8" borderId="0" xfId="0" applyFont="1" applyFill="1" applyAlignment="1">
      <alignment vertical="center"/>
    </xf>
    <xf numFmtId="0" fontId="32" fillId="8" borderId="0" xfId="0" applyFont="1" applyFill="1" applyAlignment="1">
      <alignment horizontal="left" vertical="center"/>
    </xf>
    <xf numFmtId="0" fontId="20" fillId="8" borderId="0" xfId="0" applyFont="1" applyFill="1" applyAlignment="1">
      <alignment vertical="center"/>
    </xf>
    <xf numFmtId="0" fontId="66" fillId="0" borderId="0" xfId="0" applyFont="1" applyFill="1" applyBorder="1" applyAlignment="1">
      <alignment vertical="center"/>
    </xf>
    <xf numFmtId="0" fontId="67" fillId="0" borderId="0" xfId="0" applyFont="1" applyFill="1" applyAlignment="1" applyProtection="1">
      <alignment horizontal="left" vertical="center"/>
    </xf>
    <xf numFmtId="0" fontId="67" fillId="0" borderId="0" xfId="0" applyFont="1" applyFill="1" applyBorder="1" applyAlignment="1">
      <alignment vertical="center"/>
    </xf>
    <xf numFmtId="0" fontId="67" fillId="0" borderId="0" xfId="0" applyFont="1" applyAlignment="1">
      <alignment vertical="center"/>
    </xf>
    <xf numFmtId="0" fontId="32" fillId="11" borderId="0" xfId="0" applyFont="1" applyFill="1" applyAlignment="1">
      <alignment horizontal="left" vertical="center"/>
    </xf>
    <xf numFmtId="0" fontId="20" fillId="11" borderId="0" xfId="0" applyFont="1" applyFill="1" applyAlignment="1">
      <alignment vertical="center"/>
    </xf>
    <xf numFmtId="0" fontId="32" fillId="8" borderId="0" xfId="0" applyFont="1" applyFill="1" applyAlignment="1">
      <alignment vertical="center"/>
    </xf>
    <xf numFmtId="0" fontId="13" fillId="8" borderId="0" xfId="0" quotePrefix="1" applyFont="1" applyFill="1" applyAlignment="1">
      <alignment horizontal="center" vertical="center" wrapText="1"/>
    </xf>
    <xf numFmtId="0" fontId="13" fillId="8" borderId="0" xfId="0" applyFont="1" applyFill="1" applyAlignment="1">
      <alignment horizontal="center" vertical="center"/>
    </xf>
    <xf numFmtId="0" fontId="16" fillId="11" borderId="0" xfId="0" applyFont="1" applyFill="1" applyAlignment="1">
      <alignment vertical="center"/>
    </xf>
    <xf numFmtId="0" fontId="34" fillId="11" borderId="0" xfId="0" applyFont="1" applyFill="1" applyAlignment="1">
      <alignment vertical="center"/>
    </xf>
    <xf numFmtId="0" fontId="32" fillId="11" borderId="0" xfId="0" applyFont="1" applyFill="1" applyAlignment="1">
      <alignment horizontal="center" vertical="center"/>
    </xf>
    <xf numFmtId="0" fontId="20" fillId="11" borderId="0" xfId="0" applyFont="1" applyFill="1" applyAlignment="1">
      <alignment horizontal="center" vertical="center"/>
    </xf>
    <xf numFmtId="0" fontId="66" fillId="0" borderId="0" xfId="0" applyFont="1" applyFill="1" applyBorder="1" applyAlignment="1">
      <alignment horizontal="left" vertical="center"/>
    </xf>
    <xf numFmtId="0" fontId="15" fillId="0" borderId="0" xfId="0" quotePrefix="1" applyFont="1" applyFill="1" applyBorder="1" applyAlignment="1">
      <alignment horizontal="right" vertical="center"/>
    </xf>
    <xf numFmtId="9" fontId="20" fillId="0" borderId="0" xfId="0" applyNumberFormat="1" applyFont="1" applyFill="1" applyAlignment="1">
      <alignment vertical="center"/>
    </xf>
    <xf numFmtId="0" fontId="42" fillId="11" borderId="0" xfId="0" applyFont="1" applyFill="1" applyAlignment="1">
      <alignment vertical="center"/>
    </xf>
    <xf numFmtId="0" fontId="45" fillId="11" borderId="0" xfId="0" applyFont="1" applyFill="1" applyAlignment="1">
      <alignment horizontal="left" vertical="center"/>
    </xf>
    <xf numFmtId="0" fontId="46" fillId="11" borderId="0" xfId="0" applyFont="1" applyFill="1" applyAlignment="1">
      <alignment vertical="center"/>
    </xf>
    <xf numFmtId="0" fontId="47" fillId="11" borderId="0" xfId="0" applyFont="1" applyFill="1" applyAlignment="1">
      <alignment vertical="center"/>
    </xf>
    <xf numFmtId="0" fontId="46" fillId="11" borderId="0" xfId="0" applyFont="1" applyFill="1" applyAlignment="1">
      <alignment horizontal="right" vertical="center"/>
    </xf>
    <xf numFmtId="0" fontId="45" fillId="11" borderId="0" xfId="0" applyFont="1" applyFill="1" applyAlignment="1">
      <alignment horizontal="center" vertical="center"/>
    </xf>
    <xf numFmtId="0" fontId="46" fillId="8" borderId="0" xfId="0" applyFont="1" applyFill="1" applyAlignment="1">
      <alignment vertical="center"/>
    </xf>
    <xf numFmtId="0" fontId="45" fillId="8" borderId="0" xfId="0" applyFont="1" applyFill="1" applyAlignment="1">
      <alignment vertical="center"/>
    </xf>
    <xf numFmtId="0" fontId="46" fillId="8" borderId="0" xfId="0" applyFont="1" applyFill="1" applyAlignment="1">
      <alignment horizontal="right" vertical="center"/>
    </xf>
    <xf numFmtId="41" fontId="50" fillId="0" borderId="0" xfId="0" applyNumberFormat="1" applyFont="1" applyFill="1" applyBorder="1" applyAlignment="1">
      <alignment horizontal="right" vertical="center"/>
    </xf>
    <xf numFmtId="0" fontId="20" fillId="11" borderId="0" xfId="0" applyFont="1" applyFill="1" applyAlignment="1">
      <alignment horizontal="right" vertical="center"/>
    </xf>
    <xf numFmtId="0" fontId="15" fillId="0" borderId="0" xfId="0" applyFont="1" applyFill="1" applyBorder="1" applyAlignment="1">
      <alignment horizontal="right" vertical="center"/>
    </xf>
    <xf numFmtId="41" fontId="11" fillId="0" borderId="0" xfId="0" applyNumberFormat="1" applyFont="1" applyFill="1" applyAlignment="1">
      <alignment horizontal="right" vertical="center"/>
    </xf>
    <xf numFmtId="0" fontId="66" fillId="0" borderId="0" xfId="0" applyFont="1" applyFill="1" applyBorder="1" applyAlignment="1">
      <alignment horizontal="left" vertical="center"/>
    </xf>
    <xf numFmtId="0" fontId="66" fillId="0" borderId="0" xfId="0" applyFont="1" applyFill="1" applyBorder="1" applyAlignment="1">
      <alignment vertical="center"/>
    </xf>
    <xf numFmtId="0" fontId="18" fillId="11" borderId="0" xfId="0" applyFont="1" applyFill="1" applyAlignment="1">
      <alignment horizontal="left" vertical="center"/>
    </xf>
    <xf numFmtId="41" fontId="10" fillId="0" borderId="5" xfId="0" applyNumberFormat="1" applyFont="1" applyFill="1" applyBorder="1" applyAlignment="1">
      <alignment horizontal="left" vertical="center"/>
    </xf>
    <xf numFmtId="0" fontId="20" fillId="0" borderId="3" xfId="0" applyFont="1" applyBorder="1" applyAlignment="1">
      <alignment vertical="center"/>
    </xf>
    <xf numFmtId="41" fontId="12" fillId="0" borderId="3" xfId="0" applyNumberFormat="1" applyFont="1" applyFill="1" applyBorder="1" applyAlignment="1">
      <alignment horizontal="right" vertical="center"/>
    </xf>
    <xf numFmtId="0" fontId="15" fillId="0" borderId="0" xfId="0" applyFont="1" applyBorder="1" applyAlignment="1">
      <alignment vertical="center"/>
    </xf>
    <xf numFmtId="41" fontId="12" fillId="0" borderId="0" xfId="0" applyNumberFormat="1" applyFont="1" applyFill="1" applyAlignment="1">
      <alignment horizontal="right" vertical="center"/>
    </xf>
    <xf numFmtId="0" fontId="68" fillId="0" borderId="0" xfId="0" applyFont="1" applyFill="1" applyAlignment="1">
      <alignment vertical="center"/>
    </xf>
    <xf numFmtId="0" fontId="14" fillId="8" borderId="0" xfId="0" applyFont="1" applyFill="1" applyAlignment="1">
      <alignment vertical="center"/>
    </xf>
    <xf numFmtId="0" fontId="13" fillId="8" borderId="0" xfId="0" applyFont="1" applyFill="1" applyAlignment="1">
      <alignment horizontal="left" vertical="center"/>
    </xf>
    <xf numFmtId="0" fontId="21" fillId="8" borderId="0" xfId="0" applyFont="1" applyFill="1" applyAlignment="1">
      <alignment vertical="center"/>
    </xf>
    <xf numFmtId="0" fontId="13" fillId="8" borderId="0" xfId="0" applyFont="1" applyFill="1" applyAlignment="1">
      <alignment vertical="center"/>
    </xf>
    <xf numFmtId="0" fontId="13" fillId="8" borderId="0" xfId="0" applyFont="1" applyFill="1" applyBorder="1" applyAlignment="1">
      <alignment horizontal="center" vertical="center"/>
    </xf>
    <xf numFmtId="0" fontId="67" fillId="11" borderId="0" xfId="0" applyFont="1" applyFill="1" applyAlignment="1">
      <alignment vertical="center"/>
    </xf>
    <xf numFmtId="0" fontId="67" fillId="11" borderId="0" xfId="0" applyFont="1" applyFill="1" applyAlignment="1">
      <alignment horizontal="left" vertical="center"/>
    </xf>
    <xf numFmtId="0" fontId="69" fillId="11" borderId="0" xfId="0" applyFont="1" applyFill="1" applyAlignment="1">
      <alignment vertical="center"/>
    </xf>
    <xf numFmtId="0" fontId="67" fillId="11" borderId="0" xfId="0" applyFont="1" applyFill="1" applyAlignment="1">
      <alignment vertical="center"/>
    </xf>
    <xf numFmtId="0" fontId="32" fillId="11" borderId="0" xfId="0" applyFont="1" applyFill="1" applyAlignment="1">
      <alignment vertical="center"/>
    </xf>
    <xf numFmtId="0" fontId="16" fillId="8" borderId="0" xfId="0" applyFont="1" applyFill="1" applyAlignment="1">
      <alignment horizontal="right" vertical="center"/>
    </xf>
    <xf numFmtId="0" fontId="32" fillId="8" borderId="0" xfId="0" applyFont="1" applyFill="1" applyAlignment="1">
      <alignment horizontal="right" vertical="center"/>
    </xf>
    <xf numFmtId="0" fontId="20" fillId="8" borderId="0" xfId="0" applyFont="1" applyFill="1" applyAlignment="1">
      <alignment horizontal="right" vertical="center"/>
    </xf>
    <xf numFmtId="0" fontId="21" fillId="8" borderId="0" xfId="0" applyFont="1" applyFill="1" applyAlignment="1">
      <alignment horizontal="right" vertical="center"/>
    </xf>
    <xf numFmtId="0" fontId="13" fillId="8" borderId="0" xfId="0" applyFont="1" applyFill="1" applyAlignment="1">
      <alignment horizontal="center" vertical="center" wrapText="1"/>
    </xf>
    <xf numFmtId="0" fontId="21" fillId="8" borderId="0" xfId="0" applyFont="1" applyFill="1" applyAlignment="1">
      <alignment horizontal="center" vertical="center"/>
    </xf>
    <xf numFmtId="0" fontId="21" fillId="8" borderId="0" xfId="0" applyFont="1" applyFill="1" applyAlignment="1">
      <alignment horizontal="right" vertical="center"/>
    </xf>
    <xf numFmtId="0" fontId="43" fillId="8" borderId="0" xfId="0" applyFont="1" applyFill="1" applyAlignment="1">
      <alignment vertical="center"/>
    </xf>
    <xf numFmtId="0" fontId="48" fillId="8" borderId="0" xfId="0" applyFont="1" applyFill="1" applyAlignment="1">
      <alignment horizontal="left" vertical="center"/>
    </xf>
    <xf numFmtId="0" fontId="52" fillId="8" borderId="0" xfId="0" applyFont="1" applyFill="1" applyAlignment="1">
      <alignment vertical="center"/>
    </xf>
    <xf numFmtId="0" fontId="52" fillId="8" borderId="0" xfId="0" applyFont="1" applyFill="1" applyAlignment="1">
      <alignment horizontal="right" vertical="center"/>
    </xf>
    <xf numFmtId="0" fontId="54" fillId="8" borderId="0" xfId="0" applyFont="1" applyFill="1" applyAlignment="1">
      <alignment horizontal="left" vertical="center"/>
    </xf>
    <xf numFmtId="0" fontId="13" fillId="8" borderId="0" xfId="0" quotePrefix="1" applyFont="1" applyFill="1" applyAlignment="1">
      <alignment horizontal="center" vertical="center"/>
    </xf>
    <xf numFmtId="0" fontId="42" fillId="8" borderId="0" xfId="0" applyFont="1" applyFill="1" applyAlignment="1" applyProtection="1">
      <alignment vertical="center"/>
    </xf>
    <xf numFmtId="0" fontId="44" fillId="8" borderId="0" xfId="0" applyFont="1" applyFill="1" applyAlignment="1" applyProtection="1">
      <alignment horizontal="left" vertical="center"/>
    </xf>
    <xf numFmtId="0" fontId="12" fillId="9" borderId="2" xfId="0" applyFont="1" applyFill="1" applyBorder="1" applyAlignment="1">
      <alignment horizontal="center" vertical="center"/>
    </xf>
    <xf numFmtId="0" fontId="30" fillId="0" borderId="0" xfId="0" applyFont="1" applyFill="1" applyBorder="1" applyAlignment="1" applyProtection="1">
      <alignment vertical="center"/>
    </xf>
    <xf numFmtId="0" fontId="32" fillId="0" borderId="0" xfId="0" applyFont="1" applyFill="1" applyBorder="1" applyAlignment="1" applyProtection="1">
      <alignment vertical="center"/>
    </xf>
    <xf numFmtId="0" fontId="31" fillId="0" borderId="0" xfId="0" applyFont="1" applyFill="1" applyBorder="1" applyAlignment="1" applyProtection="1">
      <alignment vertical="center"/>
    </xf>
    <xf numFmtId="0" fontId="32" fillId="0" borderId="0" xfId="0" applyFont="1" applyFill="1" applyBorder="1" applyAlignment="1" applyProtection="1">
      <alignment vertical="center"/>
    </xf>
    <xf numFmtId="0" fontId="9" fillId="0" borderId="0" xfId="0" applyNumberFormat="1" applyFont="1" applyBorder="1" applyAlignment="1">
      <alignment horizontal="right" vertical="center"/>
    </xf>
    <xf numFmtId="0" fontId="42" fillId="8" borderId="0" xfId="0" applyFont="1" applyFill="1" applyAlignment="1">
      <alignment vertical="center"/>
    </xf>
    <xf numFmtId="0" fontId="45" fillId="8" borderId="0" xfId="0" applyFont="1" applyFill="1" applyAlignment="1">
      <alignment horizontal="left" vertical="center"/>
    </xf>
    <xf numFmtId="0" fontId="70" fillId="0" borderId="0" xfId="0" applyFont="1" applyFill="1" applyBorder="1" applyAlignment="1">
      <alignment vertical="center"/>
    </xf>
    <xf numFmtId="0" fontId="20" fillId="5" borderId="0" xfId="0" applyFont="1" applyFill="1" applyAlignment="1">
      <alignment vertical="center"/>
    </xf>
    <xf numFmtId="10" fontId="71" fillId="0" borderId="5" xfId="0" applyNumberFormat="1" applyFont="1" applyFill="1" applyBorder="1" applyAlignment="1">
      <alignment horizontal="left" vertical="center"/>
    </xf>
    <xf numFmtId="0" fontId="71" fillId="0" borderId="0" xfId="0" applyFont="1" applyFill="1" applyBorder="1" applyAlignment="1">
      <alignment vertical="center"/>
    </xf>
    <xf numFmtId="0" fontId="71" fillId="0" borderId="0" xfId="0" applyFont="1" applyFill="1" applyAlignment="1">
      <alignment vertical="center"/>
    </xf>
    <xf numFmtId="0" fontId="26" fillId="5" borderId="0" xfId="0" applyFont="1" applyFill="1" applyAlignment="1" applyProtection="1">
      <alignment horizontal="left" vertical="center"/>
    </xf>
    <xf numFmtId="0" fontId="72" fillId="0" borderId="0" xfId="0" applyFont="1" applyFill="1" applyAlignment="1">
      <alignment vertical="center"/>
    </xf>
    <xf numFmtId="0" fontId="16" fillId="0" borderId="0" xfId="0" applyFont="1" applyFill="1" applyAlignment="1">
      <alignment horizontal="right" vertical="center"/>
    </xf>
    <xf numFmtId="0" fontId="71" fillId="5" borderId="0" xfId="0" applyFont="1" applyFill="1" applyAlignment="1" applyProtection="1">
      <alignment vertical="center"/>
    </xf>
    <xf numFmtId="0" fontId="40" fillId="5" borderId="0" xfId="0" applyFont="1" applyFill="1" applyAlignment="1" applyProtection="1">
      <alignment vertical="center"/>
    </xf>
    <xf numFmtId="0" fontId="40" fillId="5" borderId="0" xfId="0" applyFont="1" applyFill="1" applyAlignment="1" applyProtection="1">
      <alignment horizontal="left" vertical="center"/>
    </xf>
    <xf numFmtId="0" fontId="73" fillId="5" borderId="0" xfId="0" applyFont="1" applyFill="1" applyAlignment="1" applyProtection="1">
      <alignment horizontal="left" vertical="center"/>
    </xf>
    <xf numFmtId="0" fontId="12" fillId="0" borderId="10" xfId="0" applyFont="1" applyFill="1" applyBorder="1" applyAlignment="1">
      <alignment vertical="center"/>
    </xf>
    <xf numFmtId="0" fontId="12" fillId="0" borderId="13" xfId="0" applyFont="1" applyFill="1" applyBorder="1" applyAlignment="1">
      <alignment horizontal="center" vertical="center"/>
    </xf>
    <xf numFmtId="0" fontId="12" fillId="0" borderId="3" xfId="0" applyFont="1" applyFill="1" applyBorder="1" applyAlignment="1">
      <alignment horizontal="left" vertical="center"/>
    </xf>
    <xf numFmtId="10" fontId="12" fillId="0" borderId="7" xfId="0" applyNumberFormat="1" applyFont="1" applyFill="1" applyBorder="1" applyAlignment="1">
      <alignment horizontal="right" vertical="center"/>
    </xf>
    <xf numFmtId="176" fontId="12" fillId="0" borderId="0" xfId="0" applyNumberFormat="1" applyFont="1" applyFill="1" applyBorder="1" applyAlignment="1">
      <alignment horizontal="right" vertical="center"/>
    </xf>
    <xf numFmtId="176" fontId="10" fillId="0" borderId="5" xfId="0" applyNumberFormat="1" applyFont="1" applyFill="1" applyBorder="1" applyAlignment="1">
      <alignment horizontal="right" vertical="center"/>
    </xf>
    <xf numFmtId="10" fontId="10" fillId="0" borderId="5" xfId="0" applyNumberFormat="1" applyFont="1" applyFill="1" applyBorder="1" applyAlignment="1">
      <alignment horizontal="right" vertical="center"/>
    </xf>
    <xf numFmtId="41" fontId="10" fillId="0" borderId="3" xfId="0" applyNumberFormat="1" applyFont="1" applyFill="1" applyBorder="1" applyAlignment="1">
      <alignment horizontal="right" vertical="center"/>
    </xf>
    <xf numFmtId="41" fontId="10" fillId="0" borderId="0" xfId="0" applyNumberFormat="1" applyFont="1" applyFill="1" applyAlignment="1">
      <alignment horizontal="right" vertical="center"/>
    </xf>
    <xf numFmtId="41" fontId="10" fillId="0" borderId="7" xfId="0" applyNumberFormat="1" applyFont="1" applyFill="1" applyBorder="1" applyAlignment="1">
      <alignment horizontal="right" vertical="center"/>
    </xf>
    <xf numFmtId="176" fontId="12" fillId="0" borderId="0" xfId="0" applyNumberFormat="1" applyFont="1" applyFill="1" applyAlignment="1">
      <alignment horizontal="right" vertical="center"/>
    </xf>
    <xf numFmtId="0" fontId="11" fillId="0" borderId="0" xfId="0" applyFont="1" applyFill="1" applyBorder="1" applyAlignment="1">
      <alignment horizontal="right" vertical="center"/>
    </xf>
    <xf numFmtId="0" fontId="11" fillId="0" borderId="0" xfId="0" applyFont="1" applyFill="1" applyAlignment="1">
      <alignment horizontal="right" vertical="center"/>
    </xf>
    <xf numFmtId="0" fontId="37" fillId="0" borderId="13" xfId="0" applyFont="1" applyBorder="1" applyAlignment="1">
      <alignment vertical="center"/>
    </xf>
    <xf numFmtId="0" fontId="20" fillId="0" borderId="13" xfId="0" applyFont="1" applyBorder="1" applyAlignment="1">
      <alignment vertical="center"/>
    </xf>
    <xf numFmtId="0" fontId="37" fillId="0" borderId="13" xfId="0" applyFont="1" applyBorder="1" applyAlignment="1">
      <alignment vertical="center"/>
    </xf>
    <xf numFmtId="41" fontId="12" fillId="0" borderId="13" xfId="0" applyNumberFormat="1" applyFont="1" applyFill="1" applyBorder="1" applyAlignment="1">
      <alignment horizontal="right" vertical="center"/>
    </xf>
    <xf numFmtId="176" fontId="10" fillId="0" borderId="14" xfId="0" applyNumberFormat="1" applyFont="1" applyFill="1" applyBorder="1" applyAlignment="1">
      <alignment horizontal="right" vertical="center"/>
    </xf>
    <xf numFmtId="176" fontId="12" fillId="0" borderId="10" xfId="0" applyNumberFormat="1" applyFont="1" applyFill="1" applyBorder="1" applyAlignment="1">
      <alignment horizontal="right" vertical="center"/>
    </xf>
    <xf numFmtId="176" fontId="12" fillId="0" borderId="3" xfId="0" applyNumberFormat="1" applyFont="1" applyFill="1" applyBorder="1" applyAlignment="1">
      <alignment horizontal="right" vertical="center"/>
    </xf>
    <xf numFmtId="41" fontId="20" fillId="0" borderId="8" xfId="0" applyNumberFormat="1" applyFont="1" applyBorder="1" applyAlignment="1">
      <alignment horizontal="right" vertical="center"/>
    </xf>
    <xf numFmtId="41" fontId="20" fillId="0" borderId="0" xfId="0" applyNumberFormat="1" applyFont="1" applyBorder="1" applyAlignment="1">
      <alignment horizontal="right" vertical="center"/>
    </xf>
    <xf numFmtId="41" fontId="20" fillId="0" borderId="0" xfId="0" applyNumberFormat="1" applyFont="1" applyBorder="1" applyAlignment="1">
      <alignment vertical="center"/>
    </xf>
    <xf numFmtId="41" fontId="20" fillId="0" borderId="0" xfId="0" applyNumberFormat="1" applyFont="1" applyAlignment="1">
      <alignment vertical="center"/>
    </xf>
    <xf numFmtId="41" fontId="10" fillId="0" borderId="5" xfId="0" applyNumberFormat="1" applyFont="1" applyFill="1" applyBorder="1" applyAlignment="1">
      <alignment horizontal="right" vertical="center"/>
    </xf>
    <xf numFmtId="41" fontId="12" fillId="0" borderId="10" xfId="0" applyNumberFormat="1" applyFont="1" applyFill="1" applyBorder="1" applyAlignment="1">
      <alignment horizontal="right" vertical="center"/>
    </xf>
    <xf numFmtId="41" fontId="12" fillId="0" borderId="0" xfId="0" applyNumberFormat="1" applyFont="1" applyFill="1" applyAlignment="1">
      <alignment horizontal="right" vertical="center"/>
    </xf>
    <xf numFmtId="41" fontId="12" fillId="0" borderId="0" xfId="0" applyNumberFormat="1" applyFont="1" applyFill="1" applyBorder="1" applyAlignment="1">
      <alignment horizontal="right" vertical="center"/>
    </xf>
    <xf numFmtId="41" fontId="20" fillId="0" borderId="0" xfId="0" applyNumberFormat="1" applyFont="1" applyAlignment="1">
      <alignment vertical="center"/>
    </xf>
    <xf numFmtId="41" fontId="12" fillId="0" borderId="8" xfId="0" applyNumberFormat="1" applyFont="1" applyFill="1" applyBorder="1" applyAlignment="1">
      <alignment horizontal="right" vertical="center"/>
    </xf>
    <xf numFmtId="41" fontId="12" fillId="0" borderId="3" xfId="0" applyNumberFormat="1" applyFont="1" applyFill="1" applyBorder="1" applyAlignment="1">
      <alignment vertical="center"/>
    </xf>
    <xf numFmtId="41" fontId="12" fillId="0" borderId="0" xfId="0" applyNumberFormat="1" applyFont="1" applyFill="1" applyAlignment="1">
      <alignment vertical="center"/>
    </xf>
    <xf numFmtId="10" fontId="10" fillId="0" borderId="8" xfId="0" applyNumberFormat="1" applyFont="1" applyFill="1" applyBorder="1" applyAlignment="1">
      <alignment vertical="center"/>
    </xf>
    <xf numFmtId="10" fontId="10" fillId="0" borderId="0" xfId="0" applyNumberFormat="1" applyFont="1" applyFill="1" applyBorder="1" applyAlignment="1">
      <alignment vertical="center"/>
    </xf>
    <xf numFmtId="41" fontId="17" fillId="0" borderId="3" xfId="0" applyNumberFormat="1" applyFont="1" applyFill="1" applyBorder="1" applyAlignment="1">
      <alignment horizontal="right" vertical="center"/>
    </xf>
    <xf numFmtId="41" fontId="17" fillId="0" borderId="21" xfId="0" applyNumberFormat="1" applyFont="1" applyFill="1" applyBorder="1" applyAlignment="1">
      <alignment horizontal="right" vertical="center"/>
    </xf>
    <xf numFmtId="41" fontId="17" fillId="0" borderId="14" xfId="0" applyNumberFormat="1" applyFont="1" applyFill="1" applyBorder="1" applyAlignment="1">
      <alignment horizontal="right" vertical="center"/>
    </xf>
    <xf numFmtId="41" fontId="17" fillId="0" borderId="15" xfId="0" applyNumberFormat="1" applyFont="1" applyFill="1" applyBorder="1" applyAlignment="1">
      <alignment horizontal="right" vertical="center"/>
    </xf>
    <xf numFmtId="41" fontId="17" fillId="0" borderId="19" xfId="0" applyNumberFormat="1" applyFont="1" applyFill="1" applyBorder="1" applyAlignment="1">
      <alignment horizontal="right" vertical="center"/>
    </xf>
    <xf numFmtId="41" fontId="11" fillId="0" borderId="0" xfId="0" applyNumberFormat="1" applyFont="1" applyFill="1" applyBorder="1" applyAlignment="1">
      <alignment horizontal="right" vertical="center"/>
    </xf>
    <xf numFmtId="41" fontId="11" fillId="0" borderId="17" xfId="0" applyNumberFormat="1" applyFont="1" applyFill="1" applyBorder="1" applyAlignment="1">
      <alignment horizontal="right" vertical="center"/>
    </xf>
    <xf numFmtId="41" fontId="11" fillId="0" borderId="3" xfId="0" applyNumberFormat="1" applyFont="1" applyFill="1" applyBorder="1" applyAlignment="1">
      <alignment horizontal="right" vertical="center"/>
    </xf>
    <xf numFmtId="41" fontId="11" fillId="0" borderId="21" xfId="0" applyNumberFormat="1" applyFont="1" applyFill="1" applyBorder="1" applyAlignment="1">
      <alignment horizontal="right" vertical="center"/>
    </xf>
    <xf numFmtId="41" fontId="11" fillId="0" borderId="0" xfId="0" applyNumberFormat="1" applyFont="1" applyFill="1" applyAlignment="1">
      <alignment horizontal="right" vertical="center" indent="1"/>
    </xf>
    <xf numFmtId="41" fontId="11" fillId="0" borderId="17" xfId="0" applyNumberFormat="1" applyFont="1" applyFill="1" applyBorder="1" applyAlignment="1">
      <alignment horizontal="right" vertical="center" indent="1"/>
    </xf>
    <xf numFmtId="41" fontId="11" fillId="0" borderId="0" xfId="0" applyNumberFormat="1" applyFont="1" applyFill="1" applyBorder="1" applyAlignment="1">
      <alignment horizontal="right" vertical="center" indent="1"/>
    </xf>
    <xf numFmtId="0" fontId="16" fillId="0" borderId="0" xfId="0" applyNumberFormat="1" applyFont="1" applyFill="1" applyAlignment="1">
      <alignment vertical="center"/>
    </xf>
    <xf numFmtId="0" fontId="33" fillId="0" borderId="0" xfId="0" applyNumberFormat="1" applyFont="1" applyFill="1" applyAlignment="1">
      <alignment horizontal="left" vertical="center"/>
    </xf>
    <xf numFmtId="0" fontId="32" fillId="0" borderId="0" xfId="0" applyNumberFormat="1" applyFont="1" applyFill="1" applyAlignment="1">
      <alignment vertical="center"/>
    </xf>
    <xf numFmtId="0" fontId="32" fillId="0" borderId="0" xfId="0" applyNumberFormat="1" applyFont="1" applyFill="1" applyAlignment="1">
      <alignment horizontal="right" vertical="center"/>
    </xf>
    <xf numFmtId="0" fontId="20" fillId="0" borderId="0" xfId="0" applyNumberFormat="1" applyFont="1" applyFill="1" applyAlignment="1">
      <alignment vertical="center"/>
    </xf>
    <xf numFmtId="0" fontId="32" fillId="0" borderId="0" xfId="0" applyNumberFormat="1" applyFont="1" applyFill="1" applyAlignment="1">
      <alignment horizontal="left" vertical="center"/>
    </xf>
    <xf numFmtId="0" fontId="72" fillId="0" borderId="0" xfId="0" applyNumberFormat="1" applyFont="1" applyFill="1" applyAlignment="1">
      <alignment vertical="center"/>
    </xf>
    <xf numFmtId="0" fontId="20" fillId="0" borderId="0" xfId="0" applyNumberFormat="1" applyFont="1" applyFill="1" applyAlignment="1">
      <alignment horizontal="right" vertical="center"/>
    </xf>
    <xf numFmtId="0" fontId="32" fillId="0" borderId="0" xfId="0" applyNumberFormat="1" applyFont="1" applyFill="1" applyAlignment="1">
      <alignment horizontal="center" vertical="center"/>
    </xf>
    <xf numFmtId="0" fontId="16" fillId="11" borderId="0" xfId="0" applyNumberFormat="1" applyFont="1" applyFill="1" applyAlignment="1">
      <alignment vertical="center"/>
    </xf>
    <xf numFmtId="0" fontId="32" fillId="11" borderId="0" xfId="0" applyNumberFormat="1" applyFont="1" applyFill="1" applyAlignment="1">
      <alignment horizontal="left" vertical="center"/>
    </xf>
    <xf numFmtId="0" fontId="20" fillId="11" borderId="0" xfId="0" applyNumberFormat="1" applyFont="1" applyFill="1" applyAlignment="1">
      <alignment vertical="center"/>
    </xf>
    <xf numFmtId="0" fontId="34" fillId="11" borderId="0" xfId="0" applyNumberFormat="1" applyFont="1" applyFill="1" applyAlignment="1">
      <alignment vertical="center"/>
    </xf>
    <xf numFmtId="0" fontId="20" fillId="11" borderId="0" xfId="0" applyNumberFormat="1" applyFont="1" applyFill="1" applyAlignment="1">
      <alignment horizontal="right" vertical="center"/>
    </xf>
    <xf numFmtId="0" fontId="32" fillId="11" borderId="0" xfId="0" applyNumberFormat="1" applyFont="1" applyFill="1" applyAlignment="1">
      <alignment horizontal="center" vertical="center"/>
    </xf>
    <xf numFmtId="0" fontId="14" fillId="8" borderId="0" xfId="0" applyNumberFormat="1" applyFont="1" applyFill="1" applyAlignment="1">
      <alignment vertical="center"/>
    </xf>
    <xf numFmtId="0" fontId="13" fillId="8" borderId="0" xfId="0" applyNumberFormat="1" applyFont="1" applyFill="1" applyAlignment="1">
      <alignment horizontal="left" vertical="center"/>
    </xf>
    <xf numFmtId="0" fontId="21" fillId="8" borderId="0" xfId="0" applyNumberFormat="1" applyFont="1" applyFill="1" applyAlignment="1">
      <alignment vertical="center"/>
    </xf>
    <xf numFmtId="0" fontId="13" fillId="8" borderId="0" xfId="0" applyNumberFormat="1" applyFont="1" applyFill="1" applyAlignment="1">
      <alignment vertical="center"/>
    </xf>
    <xf numFmtId="0" fontId="21" fillId="8" borderId="0" xfId="0" applyNumberFormat="1" applyFont="1" applyFill="1" applyAlignment="1">
      <alignment horizontal="right" vertical="center"/>
    </xf>
    <xf numFmtId="0" fontId="13" fillId="8" borderId="0" xfId="0" quotePrefix="1" applyNumberFormat="1" applyFont="1" applyFill="1" applyAlignment="1">
      <alignment horizontal="center" vertical="center" wrapText="1"/>
    </xf>
    <xf numFmtId="0" fontId="13" fillId="8" borderId="0" xfId="0" applyNumberFormat="1" applyFont="1" applyFill="1" applyAlignment="1">
      <alignment horizontal="center" vertical="center"/>
    </xf>
    <xf numFmtId="0" fontId="20" fillId="0" borderId="0" xfId="0" applyNumberFormat="1" applyFont="1" applyFill="1" applyAlignment="1">
      <alignment horizontal="right" vertical="center" indent="1"/>
    </xf>
    <xf numFmtId="0" fontId="16" fillId="0" borderId="0" xfId="0" applyNumberFormat="1" applyFont="1" applyFill="1" applyAlignment="1">
      <alignment horizontal="right" vertical="center"/>
    </xf>
    <xf numFmtId="0" fontId="20" fillId="0" borderId="0" xfId="0" applyNumberFormat="1" applyFont="1" applyAlignment="1">
      <alignment vertical="center"/>
    </xf>
    <xf numFmtId="0" fontId="39" fillId="5" borderId="0" xfId="0" applyNumberFormat="1" applyFont="1" applyFill="1" applyAlignment="1" applyProtection="1">
      <alignment horizontal="left" vertical="center"/>
    </xf>
    <xf numFmtId="0" fontId="39" fillId="5" borderId="0" xfId="0" quotePrefix="1" applyNumberFormat="1" applyFont="1" applyFill="1" applyAlignment="1" applyProtection="1">
      <alignment horizontal="left" vertical="center"/>
    </xf>
    <xf numFmtId="0" fontId="66" fillId="0" borderId="0" xfId="0" applyNumberFormat="1" applyFont="1" applyFill="1" applyBorder="1" applyAlignment="1">
      <alignment vertical="center"/>
    </xf>
    <xf numFmtId="0" fontId="37" fillId="0" borderId="0" xfId="0" applyNumberFormat="1" applyFont="1" applyAlignment="1">
      <alignment vertical="center"/>
    </xf>
    <xf numFmtId="0" fontId="12" fillId="0" borderId="0" xfId="0" applyNumberFormat="1" applyFont="1" applyFill="1" applyBorder="1" applyAlignment="1">
      <alignment horizontal="right" vertical="center"/>
    </xf>
    <xf numFmtId="0" fontId="15" fillId="0" borderId="0" xfId="0" quotePrefix="1" applyNumberFormat="1" applyFont="1" applyFill="1" applyBorder="1" applyAlignment="1">
      <alignment horizontal="right" vertical="center"/>
    </xf>
    <xf numFmtId="0" fontId="14" fillId="5" borderId="0" xfId="0" applyNumberFormat="1" applyFont="1" applyFill="1" applyAlignment="1" applyProtection="1">
      <alignment vertical="center"/>
    </xf>
    <xf numFmtId="0" fontId="13" fillId="5" borderId="0" xfId="0" applyNumberFormat="1" applyFont="1" applyFill="1" applyAlignment="1" applyProtection="1">
      <alignment horizontal="left" vertical="center"/>
    </xf>
    <xf numFmtId="0" fontId="12" fillId="0" borderId="0" xfId="0" applyNumberFormat="1" applyFont="1" applyAlignment="1">
      <alignment horizontal="center" vertical="center"/>
    </xf>
    <xf numFmtId="0" fontId="10" fillId="0" borderId="5" xfId="0" applyNumberFormat="1" applyFont="1" applyFill="1" applyBorder="1" applyAlignment="1">
      <alignment horizontal="left" vertical="center"/>
    </xf>
    <xf numFmtId="0" fontId="10" fillId="0" borderId="5" xfId="0" applyNumberFormat="1" applyFont="1" applyFill="1" applyBorder="1" applyAlignment="1">
      <alignment horizontal="right" vertical="center"/>
    </xf>
    <xf numFmtId="0" fontId="71" fillId="5" borderId="0" xfId="0" applyNumberFormat="1" applyFont="1" applyFill="1" applyAlignment="1" applyProtection="1">
      <alignment vertical="center"/>
    </xf>
    <xf numFmtId="0" fontId="40" fillId="5" borderId="0" xfId="0" applyNumberFormat="1" applyFont="1" applyFill="1" applyAlignment="1" applyProtection="1">
      <alignment horizontal="left" vertical="center"/>
    </xf>
    <xf numFmtId="0" fontId="10" fillId="0" borderId="0" xfId="0" applyNumberFormat="1" applyFont="1" applyFill="1" applyBorder="1" applyAlignment="1">
      <alignment horizontal="center" vertical="center"/>
    </xf>
    <xf numFmtId="0" fontId="37" fillId="0" borderId="0" xfId="0" applyNumberFormat="1" applyFont="1" applyBorder="1" applyAlignment="1">
      <alignment vertical="center"/>
    </xf>
    <xf numFmtId="0" fontId="12" fillId="0" borderId="0" xfId="0" applyNumberFormat="1" applyFont="1" applyFill="1" applyBorder="1" applyAlignment="1">
      <alignment vertical="center"/>
    </xf>
    <xf numFmtId="0" fontId="73" fillId="5" borderId="0" xfId="0" applyNumberFormat="1" applyFont="1" applyFill="1" applyAlignment="1" applyProtection="1">
      <alignment horizontal="left" vertical="center"/>
    </xf>
    <xf numFmtId="0" fontId="12" fillId="0" borderId="0" xfId="0" applyNumberFormat="1" applyFont="1" applyFill="1" applyBorder="1" applyAlignment="1">
      <alignment horizontal="center" vertical="center"/>
    </xf>
    <xf numFmtId="0" fontId="40" fillId="5" borderId="0" xfId="0" applyNumberFormat="1" applyFont="1" applyFill="1" applyAlignment="1" applyProtection="1">
      <alignment vertical="center"/>
    </xf>
    <xf numFmtId="0" fontId="12" fillId="0" borderId="3" xfId="0" applyNumberFormat="1" applyFont="1" applyFill="1" applyBorder="1" applyAlignment="1">
      <alignment horizontal="right" vertical="center"/>
    </xf>
    <xf numFmtId="0" fontId="12" fillId="0" borderId="3" xfId="0" applyNumberFormat="1" applyFont="1" applyFill="1" applyBorder="1" applyAlignment="1">
      <alignment horizontal="left" vertical="center"/>
    </xf>
    <xf numFmtId="0" fontId="38" fillId="0" borderId="0" xfId="0" applyNumberFormat="1" applyFont="1" applyAlignment="1">
      <alignment vertical="center"/>
    </xf>
    <xf numFmtId="0" fontId="63" fillId="0" borderId="0" xfId="0" applyNumberFormat="1" applyFont="1" applyAlignment="1">
      <alignment vertical="center"/>
    </xf>
    <xf numFmtId="0" fontId="20" fillId="0" borderId="0" xfId="0" applyNumberFormat="1" applyFont="1" applyBorder="1" applyAlignment="1">
      <alignment vertical="center"/>
    </xf>
    <xf numFmtId="0" fontId="12" fillId="0" borderId="5" xfId="0" applyNumberFormat="1" applyFont="1" applyFill="1" applyBorder="1" applyAlignment="1">
      <alignment vertical="center"/>
    </xf>
    <xf numFmtId="0" fontId="63" fillId="0" borderId="0" xfId="0" applyNumberFormat="1" applyFont="1" applyBorder="1" applyAlignment="1">
      <alignment vertical="center"/>
    </xf>
    <xf numFmtId="0" fontId="22" fillId="5" borderId="0" xfId="0" applyNumberFormat="1" applyFont="1" applyFill="1" applyAlignment="1" applyProtection="1">
      <alignment horizontal="left" vertical="center"/>
    </xf>
    <xf numFmtId="0" fontId="20" fillId="0" borderId="0" xfId="0" applyNumberFormat="1" applyFont="1" applyFill="1" applyBorder="1" applyAlignment="1">
      <alignment horizontal="left" vertical="center"/>
    </xf>
    <xf numFmtId="0" fontId="20" fillId="0" borderId="0" xfId="0" applyNumberFormat="1" applyFont="1" applyFill="1" applyBorder="1" applyAlignment="1">
      <alignment vertical="center"/>
    </xf>
    <xf numFmtId="0" fontId="16" fillId="5" borderId="0" xfId="0" applyNumberFormat="1" applyFont="1" applyFill="1" applyAlignment="1" applyProtection="1">
      <alignment vertical="center"/>
    </xf>
    <xf numFmtId="0" fontId="33" fillId="5" borderId="0" xfId="0" applyNumberFormat="1" applyFont="1" applyFill="1" applyAlignment="1" applyProtection="1">
      <alignment horizontal="left" vertical="center"/>
    </xf>
    <xf numFmtId="0" fontId="20" fillId="0" borderId="0" xfId="0" applyNumberFormat="1" applyFont="1" applyFill="1" applyAlignment="1">
      <alignment horizontal="center" vertical="center"/>
    </xf>
    <xf numFmtId="0" fontId="21" fillId="0" borderId="0" xfId="0" applyNumberFormat="1" applyFont="1" applyFill="1" applyAlignment="1">
      <alignment vertical="center"/>
    </xf>
    <xf numFmtId="0" fontId="66" fillId="0" borderId="0" xfId="0" applyNumberFormat="1" applyFont="1" applyFill="1" applyBorder="1" applyAlignment="1">
      <alignment horizontal="left" vertical="center"/>
    </xf>
    <xf numFmtId="0" fontId="38" fillId="0" borderId="5" xfId="0" applyNumberFormat="1" applyFont="1" applyBorder="1" applyAlignment="1">
      <alignment vertical="center"/>
    </xf>
    <xf numFmtId="0" fontId="37" fillId="0" borderId="5" xfId="0" applyNumberFormat="1" applyFont="1" applyBorder="1" applyAlignment="1">
      <alignment vertical="center"/>
    </xf>
    <xf numFmtId="0" fontId="20" fillId="0" borderId="5" xfId="0" applyNumberFormat="1" applyFont="1" applyFill="1" applyBorder="1" applyAlignment="1">
      <alignment horizontal="right" vertical="center"/>
    </xf>
    <xf numFmtId="0" fontId="38" fillId="0" borderId="0" xfId="0" applyNumberFormat="1" applyFont="1" applyBorder="1" applyAlignment="1">
      <alignment vertical="center"/>
    </xf>
    <xf numFmtId="0" fontId="38" fillId="0" borderId="3" xfId="0" applyNumberFormat="1" applyFont="1" applyBorder="1" applyAlignment="1">
      <alignment vertical="center"/>
    </xf>
    <xf numFmtId="0" fontId="37" fillId="0" borderId="3" xfId="0" applyNumberFormat="1" applyFont="1" applyBorder="1" applyAlignment="1">
      <alignment vertical="center"/>
    </xf>
    <xf numFmtId="0" fontId="20" fillId="0" borderId="3" xfId="0" applyNumberFormat="1" applyFont="1" applyFill="1" applyBorder="1" applyAlignment="1">
      <alignment horizontal="right" vertical="center"/>
    </xf>
    <xf numFmtId="0" fontId="19" fillId="0" borderId="0" xfId="0" applyNumberFormat="1" applyFont="1" applyFill="1" applyBorder="1" applyAlignment="1">
      <alignment vertical="center"/>
    </xf>
    <xf numFmtId="0" fontId="10" fillId="0" borderId="0" xfId="0" applyNumberFormat="1" applyFont="1" applyFill="1" applyBorder="1" applyAlignment="1">
      <alignment horizontal="right" vertical="center"/>
    </xf>
    <xf numFmtId="0" fontId="20" fillId="0" borderId="0" xfId="0" quotePrefix="1" applyNumberFormat="1" applyFont="1" applyFill="1" applyBorder="1" applyAlignment="1">
      <alignment horizontal="right" vertical="center"/>
    </xf>
    <xf numFmtId="0" fontId="13" fillId="0" borderId="0" xfId="0" applyNumberFormat="1" applyFont="1" applyFill="1" applyAlignment="1">
      <alignment vertical="center"/>
    </xf>
    <xf numFmtId="0" fontId="21" fillId="0" borderId="0" xfId="0" applyNumberFormat="1" applyFont="1" applyFill="1" applyAlignment="1">
      <alignment horizontal="right" vertical="center"/>
    </xf>
    <xf numFmtId="0" fontId="13" fillId="0" borderId="0" xfId="0" quotePrefix="1" applyNumberFormat="1" applyFont="1" applyFill="1" applyAlignment="1">
      <alignment horizontal="center" vertical="center" wrapText="1"/>
    </xf>
    <xf numFmtId="0" fontId="13" fillId="0" borderId="0" xfId="0" applyNumberFormat="1" applyFont="1" applyFill="1" applyAlignment="1">
      <alignment horizontal="center" vertical="center"/>
    </xf>
    <xf numFmtId="0" fontId="37" fillId="0" borderId="0" xfId="0" applyNumberFormat="1" applyFont="1" applyFill="1" applyBorder="1" applyAlignment="1">
      <alignment vertical="center"/>
    </xf>
    <xf numFmtId="0" fontId="38" fillId="0" borderId="5" xfId="0" applyNumberFormat="1" applyFont="1" applyFill="1" applyBorder="1" applyAlignment="1">
      <alignment vertical="center"/>
    </xf>
    <xf numFmtId="0" fontId="37" fillId="0" borderId="5" xfId="0" applyNumberFormat="1" applyFont="1" applyFill="1" applyBorder="1" applyAlignment="1">
      <alignment vertical="center"/>
    </xf>
    <xf numFmtId="0" fontId="34" fillId="0" borderId="0" xfId="0" applyNumberFormat="1" applyFont="1" applyFill="1" applyBorder="1" applyAlignment="1">
      <alignment vertical="center"/>
    </xf>
    <xf numFmtId="0" fontId="13" fillId="0" borderId="0" xfId="0" applyNumberFormat="1" applyFont="1" applyFill="1" applyBorder="1" applyAlignment="1">
      <alignment vertical="center"/>
    </xf>
    <xf numFmtId="0" fontId="14" fillId="0" borderId="0" xfId="0" applyNumberFormat="1" applyFont="1" applyFill="1" applyBorder="1" applyAlignment="1">
      <alignment horizontal="left" vertical="center"/>
    </xf>
    <xf numFmtId="0" fontId="38" fillId="0" borderId="0" xfId="0" applyNumberFormat="1" applyFont="1" applyFill="1" applyBorder="1" applyAlignment="1">
      <alignment vertical="center"/>
    </xf>
    <xf numFmtId="0" fontId="12" fillId="0" borderId="0" xfId="0" applyNumberFormat="1" applyFont="1" applyFill="1" applyAlignment="1">
      <alignment horizontal="center" vertical="center"/>
    </xf>
    <xf numFmtId="0" fontId="38" fillId="0" borderId="3" xfId="0" applyNumberFormat="1" applyFont="1" applyFill="1" applyBorder="1" applyAlignment="1">
      <alignment vertical="center"/>
    </xf>
    <xf numFmtId="0" fontId="37" fillId="0" borderId="3" xfId="0" applyNumberFormat="1" applyFont="1" applyFill="1" applyBorder="1" applyAlignment="1">
      <alignment vertical="center"/>
    </xf>
    <xf numFmtId="0" fontId="20" fillId="0" borderId="0" xfId="0" applyNumberFormat="1" applyFont="1" applyFill="1" applyBorder="1" applyAlignment="1">
      <alignment horizontal="right" vertical="center" indent="1"/>
    </xf>
    <xf numFmtId="0" fontId="16" fillId="2" borderId="0" xfId="0" applyNumberFormat="1" applyFont="1" applyFill="1" applyAlignment="1">
      <alignment vertical="center"/>
    </xf>
    <xf numFmtId="0" fontId="33" fillId="0" borderId="0" xfId="0" applyNumberFormat="1" applyFont="1" applyAlignment="1">
      <alignment horizontal="left" vertical="center"/>
    </xf>
    <xf numFmtId="0" fontId="20" fillId="0" borderId="0" xfId="0" applyNumberFormat="1" applyFont="1" applyAlignment="1">
      <alignment horizontal="right" vertical="center"/>
    </xf>
    <xf numFmtId="41" fontId="10" fillId="0" borderId="5" xfId="0" applyNumberFormat="1" applyFont="1" applyFill="1" applyBorder="1" applyAlignment="1">
      <alignment horizontal="right" vertical="center"/>
    </xf>
    <xf numFmtId="41" fontId="12" fillId="0" borderId="0" xfId="0" applyNumberFormat="1" applyFont="1" applyFill="1" applyBorder="1" applyAlignment="1">
      <alignment horizontal="right" vertical="center"/>
    </xf>
    <xf numFmtId="41" fontId="12" fillId="0" borderId="3" xfId="0" applyNumberFormat="1" applyFont="1" applyFill="1" applyBorder="1" applyAlignment="1">
      <alignment horizontal="right" vertical="center"/>
    </xf>
    <xf numFmtId="41" fontId="10" fillId="0" borderId="0" xfId="0" applyNumberFormat="1" applyFont="1" applyFill="1" applyBorder="1" applyAlignment="1">
      <alignment horizontal="right" vertical="center"/>
    </xf>
    <xf numFmtId="41" fontId="12" fillId="0" borderId="0" xfId="0" quotePrefix="1" applyNumberFormat="1" applyFont="1" applyFill="1" applyBorder="1" applyAlignment="1">
      <alignment horizontal="right" vertical="center"/>
    </xf>
    <xf numFmtId="41" fontId="10" fillId="0" borderId="0" xfId="0" quotePrefix="1" applyNumberFormat="1" applyFont="1" applyFill="1" applyBorder="1" applyAlignment="1">
      <alignment horizontal="right" vertical="center"/>
    </xf>
    <xf numFmtId="41" fontId="20" fillId="0" borderId="3" xfId="0" applyNumberFormat="1" applyFont="1" applyBorder="1" applyAlignment="1">
      <alignment vertical="center"/>
    </xf>
    <xf numFmtId="41" fontId="12" fillId="0" borderId="14" xfId="0" applyNumberFormat="1" applyFont="1" applyFill="1" applyBorder="1" applyAlignment="1">
      <alignment horizontal="right" vertical="center"/>
    </xf>
    <xf numFmtId="41" fontId="20" fillId="0" borderId="0" xfId="0" applyNumberFormat="1" applyFont="1" applyFill="1" applyBorder="1" applyAlignment="1">
      <alignment vertical="center"/>
    </xf>
    <xf numFmtId="41" fontId="12" fillId="0" borderId="3" xfId="0" quotePrefix="1" applyNumberFormat="1" applyFont="1" applyFill="1" applyBorder="1" applyAlignment="1">
      <alignment horizontal="right" vertical="center"/>
    </xf>
    <xf numFmtId="41" fontId="21" fillId="0" borderId="9" xfId="0" applyNumberFormat="1" applyFont="1" applyFill="1" applyBorder="1" applyAlignment="1">
      <alignment vertical="center"/>
    </xf>
    <xf numFmtId="179" fontId="12" fillId="0" borderId="0" xfId="0" quotePrefix="1" applyNumberFormat="1" applyFont="1" applyFill="1" applyBorder="1" applyAlignment="1">
      <alignment horizontal="right" vertical="center"/>
    </xf>
    <xf numFmtId="41" fontId="12" fillId="0" borderId="0" xfId="0" applyNumberFormat="1" applyFont="1" applyFill="1" applyBorder="1" applyAlignment="1">
      <alignment vertical="center"/>
    </xf>
    <xf numFmtId="41" fontId="20" fillId="0" borderId="0" xfId="0" quotePrefix="1" applyNumberFormat="1" applyFont="1" applyFill="1" applyBorder="1" applyAlignment="1">
      <alignment horizontal="right" vertical="center"/>
    </xf>
    <xf numFmtId="179" fontId="12" fillId="0" borderId="0" xfId="0" applyNumberFormat="1" applyFont="1" applyFill="1" applyBorder="1" applyAlignment="1">
      <alignment vertical="center"/>
    </xf>
    <xf numFmtId="179" fontId="12" fillId="0" borderId="3" xfId="0" applyNumberFormat="1" applyFont="1" applyFill="1" applyBorder="1" applyAlignment="1">
      <alignment vertical="center"/>
    </xf>
    <xf numFmtId="179" fontId="12" fillId="0" borderId="0" xfId="0" applyNumberFormat="1" applyFont="1" applyFill="1" applyAlignment="1">
      <alignment vertical="center"/>
    </xf>
    <xf numFmtId="179" fontId="12" fillId="0" borderId="0" xfId="0" applyNumberFormat="1" applyFont="1" applyFill="1" applyBorder="1" applyAlignment="1">
      <alignment horizontal="right" vertical="center"/>
    </xf>
    <xf numFmtId="179" fontId="12" fillId="0" borderId="3" xfId="0" applyNumberFormat="1" applyFont="1" applyFill="1" applyBorder="1" applyAlignment="1">
      <alignment horizontal="right" vertical="center"/>
    </xf>
    <xf numFmtId="41" fontId="12" fillId="0" borderId="8" xfId="0" applyNumberFormat="1" applyFont="1" applyFill="1" applyBorder="1" applyAlignment="1">
      <alignment vertical="center"/>
    </xf>
    <xf numFmtId="178" fontId="12" fillId="0" borderId="8" xfId="0" applyNumberFormat="1" applyFont="1" applyFill="1" applyBorder="1" applyAlignment="1">
      <alignment vertical="center"/>
    </xf>
    <xf numFmtId="10" fontId="12" fillId="0" borderId="0" xfId="0" applyNumberFormat="1" applyFont="1" applyFill="1" applyBorder="1" applyAlignment="1">
      <alignment horizontal="right" vertical="center"/>
    </xf>
    <xf numFmtId="10" fontId="12" fillId="0" borderId="12" xfId="0" applyNumberFormat="1" applyFont="1" applyFill="1" applyBorder="1" applyAlignment="1">
      <alignment horizontal="right" vertical="center"/>
    </xf>
    <xf numFmtId="10" fontId="12" fillId="0" borderId="5" xfId="0" applyNumberFormat="1" applyFont="1" applyFill="1" applyBorder="1" applyAlignment="1">
      <alignment vertical="center"/>
    </xf>
    <xf numFmtId="41" fontId="20" fillId="0" borderId="12" xfId="0" quotePrefix="1" applyNumberFormat="1" applyFont="1" applyFill="1" applyBorder="1" applyAlignment="1">
      <alignment horizontal="right" vertical="center"/>
    </xf>
    <xf numFmtId="176" fontId="20" fillId="0" borderId="12" xfId="0" applyNumberFormat="1" applyFont="1" applyBorder="1" applyAlignment="1">
      <alignment horizontal="right" vertical="center"/>
    </xf>
    <xf numFmtId="41" fontId="12" fillId="0" borderId="8" xfId="0" applyNumberFormat="1" applyFont="1" applyFill="1" applyBorder="1" applyAlignment="1">
      <alignment horizontal="right" vertical="center"/>
    </xf>
    <xf numFmtId="41" fontId="12" fillId="0" borderId="12" xfId="0" applyNumberFormat="1" applyFont="1" applyFill="1" applyBorder="1" applyAlignment="1">
      <alignment horizontal="right" vertical="center"/>
    </xf>
    <xf numFmtId="180" fontId="10" fillId="0" borderId="0" xfId="0" applyNumberFormat="1" applyFont="1" applyFill="1" applyBorder="1" applyAlignment="1">
      <alignment horizontal="right" vertical="center"/>
    </xf>
    <xf numFmtId="180" fontId="20" fillId="0" borderId="0" xfId="0" applyNumberFormat="1" applyFont="1" applyAlignment="1">
      <alignment vertical="center"/>
    </xf>
    <xf numFmtId="180" fontId="20" fillId="0" borderId="12" xfId="0" applyNumberFormat="1" applyFont="1" applyBorder="1" applyAlignment="1">
      <alignment vertical="center"/>
    </xf>
    <xf numFmtId="41" fontId="20" fillId="0" borderId="12" xfId="0" applyNumberFormat="1" applyFont="1" applyBorder="1" applyAlignment="1">
      <alignment vertical="center"/>
    </xf>
    <xf numFmtId="181" fontId="17" fillId="0" borderId="3" xfId="0" applyNumberFormat="1" applyFont="1" applyFill="1" applyBorder="1" applyAlignment="1">
      <alignment horizontal="right" vertical="center"/>
    </xf>
    <xf numFmtId="181" fontId="11" fillId="0" borderId="0" xfId="0" applyNumberFormat="1" applyFont="1" applyFill="1" applyAlignment="1">
      <alignment horizontal="right" vertical="center" indent="1"/>
    </xf>
    <xf numFmtId="181" fontId="11" fillId="0" borderId="0" xfId="0" applyNumberFormat="1" applyFont="1" applyFill="1" applyBorder="1" applyAlignment="1">
      <alignment horizontal="right" vertical="center" indent="1"/>
    </xf>
    <xf numFmtId="181" fontId="17" fillId="0" borderId="15" xfId="0" applyNumberFormat="1" applyFont="1" applyFill="1" applyBorder="1" applyAlignment="1">
      <alignment horizontal="right" vertical="center"/>
    </xf>
    <xf numFmtId="181" fontId="11" fillId="0" borderId="0" xfId="0" applyNumberFormat="1" applyFont="1" applyFill="1" applyBorder="1" applyAlignment="1">
      <alignment horizontal="right" vertical="center"/>
    </xf>
    <xf numFmtId="181" fontId="11" fillId="0" borderId="0" xfId="0" applyNumberFormat="1" applyFont="1" applyFill="1" applyAlignment="1">
      <alignment horizontal="right" vertical="center"/>
    </xf>
    <xf numFmtId="181" fontId="11" fillId="0" borderId="3" xfId="0" applyNumberFormat="1" applyFont="1" applyFill="1" applyBorder="1" applyAlignment="1">
      <alignment horizontal="right" vertical="center"/>
    </xf>
    <xf numFmtId="181" fontId="17" fillId="0" borderId="22" xfId="0" applyNumberFormat="1" applyFont="1" applyFill="1" applyBorder="1" applyAlignment="1">
      <alignment horizontal="right" vertical="center"/>
    </xf>
    <xf numFmtId="181" fontId="11" fillId="0" borderId="4" xfId="0" applyNumberFormat="1" applyFont="1" applyFill="1" applyBorder="1" applyAlignment="1">
      <alignment horizontal="right" vertical="center" indent="1"/>
    </xf>
    <xf numFmtId="181" fontId="17" fillId="0" borderId="20" xfId="0" applyNumberFormat="1" applyFont="1" applyFill="1" applyBorder="1" applyAlignment="1">
      <alignment horizontal="right" vertical="center"/>
    </xf>
    <xf numFmtId="181" fontId="11" fillId="0" borderId="4" xfId="0" applyNumberFormat="1" applyFont="1" applyFill="1" applyBorder="1" applyAlignment="1">
      <alignment horizontal="right" vertical="center"/>
    </xf>
    <xf numFmtId="181" fontId="11" fillId="0" borderId="22" xfId="0" applyNumberFormat="1" applyFont="1" applyFill="1" applyBorder="1" applyAlignment="1">
      <alignment horizontal="right" vertical="center"/>
    </xf>
    <xf numFmtId="10" fontId="10" fillId="0" borderId="5" xfId="0" applyNumberFormat="1" applyFont="1" applyFill="1" applyBorder="1" applyAlignment="1">
      <alignment horizontal="right" vertical="center"/>
    </xf>
    <xf numFmtId="10" fontId="12" fillId="0" borderId="1" xfId="0" applyNumberFormat="1" applyFont="1" applyFill="1" applyBorder="1" applyAlignment="1">
      <alignment horizontal="right" vertical="center"/>
    </xf>
    <xf numFmtId="41" fontId="12" fillId="0" borderId="3" xfId="0" applyNumberFormat="1" applyFont="1" applyBorder="1" applyAlignment="1">
      <alignment vertical="center"/>
    </xf>
    <xf numFmtId="179" fontId="12" fillId="0" borderId="7" xfId="0" applyNumberFormat="1" applyFont="1" applyFill="1" applyBorder="1" applyAlignment="1">
      <alignment horizontal="right" vertical="center"/>
    </xf>
    <xf numFmtId="179" fontId="10" fillId="0" borderId="15" xfId="0" applyNumberFormat="1" applyFont="1" applyFill="1" applyBorder="1" applyAlignment="1">
      <alignment vertical="center"/>
    </xf>
    <xf numFmtId="179" fontId="10" fillId="0" borderId="15" xfId="0" applyNumberFormat="1" applyFont="1" applyFill="1" applyBorder="1" applyAlignment="1">
      <alignment horizontal="right" vertical="center"/>
    </xf>
    <xf numFmtId="179" fontId="10" fillId="0" borderId="3" xfId="0" applyNumberFormat="1" applyFont="1" applyFill="1" applyBorder="1" applyAlignment="1">
      <alignment vertical="center"/>
    </xf>
    <xf numFmtId="179" fontId="12" fillId="0" borderId="8" xfId="0" applyNumberFormat="1" applyFont="1" applyFill="1" applyBorder="1" applyAlignment="1">
      <alignment vertical="center"/>
    </xf>
    <xf numFmtId="179" fontId="12" fillId="0" borderId="8" xfId="0" applyNumberFormat="1" applyFont="1" applyFill="1" applyBorder="1" applyAlignment="1">
      <alignment horizontal="right" vertical="center"/>
    </xf>
    <xf numFmtId="41" fontId="20" fillId="0" borderId="8" xfId="0" applyNumberFormat="1" applyFont="1" applyFill="1" applyBorder="1" applyAlignment="1">
      <alignment vertical="center"/>
    </xf>
    <xf numFmtId="41" fontId="20" fillId="0" borderId="0" xfId="0" applyNumberFormat="1" applyFont="1" applyFill="1" applyBorder="1" applyAlignment="1">
      <alignment horizontal="right" vertical="center"/>
    </xf>
    <xf numFmtId="176" fontId="20" fillId="0" borderId="0" xfId="0" applyNumberFormat="1" applyFont="1" applyFill="1" applyBorder="1" applyAlignment="1">
      <alignment vertical="center"/>
    </xf>
    <xf numFmtId="10" fontId="20" fillId="0" borderId="0" xfId="0" applyNumberFormat="1" applyFont="1" applyFill="1" applyBorder="1" applyAlignment="1">
      <alignment vertical="center"/>
    </xf>
    <xf numFmtId="0" fontId="13" fillId="8" borderId="0" xfId="0" applyFont="1" applyFill="1" applyAlignment="1">
      <alignment horizontal="center" vertical="center"/>
    </xf>
    <xf numFmtId="0" fontId="15" fillId="10" borderId="19" xfId="0" applyFont="1" applyFill="1" applyBorder="1" applyAlignment="1">
      <alignment horizontal="center" vertical="center"/>
    </xf>
    <xf numFmtId="0" fontId="15" fillId="10" borderId="15" xfId="0" applyFont="1" applyFill="1" applyBorder="1" applyAlignment="1">
      <alignment horizontal="center" vertical="center"/>
    </xf>
    <xf numFmtId="0" fontId="15" fillId="10" borderId="20" xfId="0" applyFont="1" applyFill="1" applyBorder="1" applyAlignment="1">
      <alignment horizontal="center" vertical="center"/>
    </xf>
    <xf numFmtId="0" fontId="74" fillId="8" borderId="0" xfId="0" applyFont="1" applyFill="1" applyAlignment="1" applyProtection="1">
      <alignment horizontal="left" vertical="center"/>
    </xf>
    <xf numFmtId="41" fontId="20" fillId="0" borderId="0" xfId="0" applyNumberFormat="1" applyFont="1" applyFill="1" applyBorder="1" applyAlignment="1">
      <alignment horizontal="center" vertical="center"/>
    </xf>
    <xf numFmtId="41" fontId="46" fillId="0" borderId="0" xfId="0" applyNumberFormat="1" applyFont="1" applyFill="1" applyBorder="1" applyAlignment="1">
      <alignment vertical="center"/>
    </xf>
    <xf numFmtId="0" fontId="74" fillId="8" borderId="0" xfId="0" applyNumberFormat="1" applyFont="1" applyFill="1" applyAlignment="1" applyProtection="1">
      <alignment horizontal="left" vertical="center"/>
    </xf>
    <xf numFmtId="0" fontId="67" fillId="12" borderId="0" xfId="0" applyFont="1" applyFill="1" applyBorder="1" applyAlignment="1">
      <alignment vertical="center"/>
    </xf>
    <xf numFmtId="41" fontId="20" fillId="12" borderId="0" xfId="0" applyNumberFormat="1" applyFont="1" applyFill="1" applyBorder="1" applyAlignment="1">
      <alignment vertical="center"/>
    </xf>
    <xf numFmtId="41" fontId="20" fillId="12" borderId="0" xfId="0" applyNumberFormat="1" applyFont="1" applyFill="1" applyBorder="1" applyAlignment="1">
      <alignment horizontal="right" vertical="center"/>
    </xf>
    <xf numFmtId="0" fontId="20" fillId="12" borderId="0" xfId="0" applyFont="1" applyFill="1" applyAlignment="1">
      <alignment vertical="center"/>
    </xf>
    <xf numFmtId="0" fontId="20" fillId="12" borderId="12" xfId="0" applyNumberFormat="1" applyFont="1" applyFill="1" applyBorder="1" applyAlignment="1">
      <alignment horizontal="right" vertical="center"/>
    </xf>
    <xf numFmtId="0" fontId="20" fillId="12" borderId="0" xfId="0" applyFont="1" applyFill="1" applyBorder="1" applyAlignment="1">
      <alignment vertical="center"/>
    </xf>
    <xf numFmtId="41" fontId="12" fillId="0" borderId="0" xfId="0" applyNumberFormat="1" applyFont="1" applyFill="1" applyAlignment="1">
      <alignment horizontal="right" vertical="center" indent="1"/>
    </xf>
    <xf numFmtId="41" fontId="12" fillId="0" borderId="0" xfId="0" applyNumberFormat="1" applyFont="1" applyFill="1" applyBorder="1" applyAlignment="1">
      <alignment horizontal="right" vertical="center" indent="1"/>
    </xf>
    <xf numFmtId="0" fontId="12" fillId="11" borderId="0" xfId="0" applyFont="1" applyFill="1" applyAlignment="1">
      <alignment horizontal="center" vertical="center"/>
    </xf>
    <xf numFmtId="0" fontId="12" fillId="12" borderId="15" xfId="0" applyFont="1" applyFill="1" applyBorder="1" applyAlignment="1">
      <alignment vertical="center"/>
    </xf>
    <xf numFmtId="0" fontId="12" fillId="12" borderId="15" xfId="0" applyFont="1" applyFill="1" applyBorder="1" applyAlignment="1">
      <alignment horizontal="right" vertical="center"/>
    </xf>
    <xf numFmtId="0" fontId="12" fillId="12" borderId="0" xfId="0" applyFont="1" applyFill="1" applyBorder="1" applyAlignment="1">
      <alignment vertical="center"/>
    </xf>
    <xf numFmtId="0" fontId="12" fillId="12" borderId="0" xfId="0" applyFont="1" applyFill="1" applyBorder="1" applyAlignment="1">
      <alignment horizontal="right" vertical="center"/>
    </xf>
    <xf numFmtId="0" fontId="12" fillId="12" borderId="0" xfId="0" applyFont="1" applyFill="1" applyAlignment="1">
      <alignment vertical="center"/>
    </xf>
    <xf numFmtId="0" fontId="12" fillId="12" borderId="0" xfId="0" applyFont="1" applyFill="1" applyAlignment="1">
      <alignment horizontal="right" vertical="center"/>
    </xf>
    <xf numFmtId="0" fontId="10" fillId="12" borderId="3" xfId="0" applyFont="1" applyFill="1" applyBorder="1" applyAlignment="1">
      <alignment vertical="center"/>
    </xf>
    <xf numFmtId="0" fontId="10" fillId="12" borderId="3" xfId="0" applyFont="1" applyFill="1" applyBorder="1" applyAlignment="1">
      <alignment horizontal="right" vertical="center"/>
    </xf>
    <xf numFmtId="0" fontId="12" fillId="12" borderId="8" xfId="0" applyFont="1" applyFill="1" applyBorder="1" applyAlignment="1">
      <alignment vertical="center"/>
    </xf>
    <xf numFmtId="0" fontId="12" fillId="12" borderId="8" xfId="0" applyFont="1" applyFill="1" applyBorder="1" applyAlignment="1">
      <alignment horizontal="right" vertical="center"/>
    </xf>
    <xf numFmtId="0" fontId="10" fillId="12" borderId="0" xfId="0" applyFont="1" applyFill="1" applyBorder="1" applyAlignment="1">
      <alignment vertical="center"/>
    </xf>
    <xf numFmtId="0" fontId="10" fillId="12" borderId="0" xfId="0" applyFont="1" applyFill="1" applyBorder="1" applyAlignment="1">
      <alignment horizontal="right" vertical="center"/>
    </xf>
    <xf numFmtId="0" fontId="12" fillId="12" borderId="3" xfId="0" applyFont="1" applyFill="1" applyBorder="1" applyAlignment="1">
      <alignment vertical="center"/>
    </xf>
    <xf numFmtId="0" fontId="12" fillId="12" borderId="3" xfId="0" applyFont="1" applyFill="1" applyBorder="1" applyAlignment="1">
      <alignment horizontal="right" vertical="center"/>
    </xf>
    <xf numFmtId="0" fontId="12" fillId="12" borderId="7" xfId="0" applyFont="1" applyFill="1" applyBorder="1" applyAlignment="1">
      <alignment vertical="center"/>
    </xf>
    <xf numFmtId="0" fontId="12" fillId="12" borderId="7" xfId="0" applyFont="1" applyFill="1" applyBorder="1" applyAlignment="1">
      <alignment horizontal="right" vertical="center"/>
    </xf>
    <xf numFmtId="0" fontId="26" fillId="8" borderId="0" xfId="0" quotePrefix="1" applyFont="1" applyFill="1" applyAlignment="1">
      <alignment horizontal="center" vertical="center" wrapText="1"/>
    </xf>
    <xf numFmtId="176" fontId="10" fillId="10" borderId="0" xfId="0" applyNumberFormat="1" applyFont="1" applyFill="1" applyBorder="1" applyAlignment="1">
      <alignment horizontal="right" vertical="center"/>
    </xf>
    <xf numFmtId="41" fontId="10" fillId="12" borderId="5" xfId="0" applyNumberFormat="1" applyFont="1" applyFill="1" applyBorder="1" applyAlignment="1">
      <alignment horizontal="right" vertical="center"/>
    </xf>
    <xf numFmtId="41" fontId="12" fillId="12" borderId="0" xfId="0" applyNumberFormat="1" applyFont="1" applyFill="1" applyBorder="1" applyAlignment="1">
      <alignment horizontal="right" vertical="center"/>
    </xf>
    <xf numFmtId="41" fontId="12" fillId="12" borderId="3" xfId="0" applyNumberFormat="1" applyFont="1" applyFill="1" applyBorder="1" applyAlignment="1">
      <alignment horizontal="right" vertical="center"/>
    </xf>
    <xf numFmtId="41" fontId="20" fillId="0" borderId="0" xfId="0" applyNumberFormat="1" applyFont="1" applyAlignment="1">
      <alignment vertical="center"/>
    </xf>
    <xf numFmtId="0" fontId="26" fillId="8" borderId="0" xfId="0" applyFont="1" applyFill="1" applyAlignment="1">
      <alignment horizontal="center" vertical="center"/>
    </xf>
    <xf numFmtId="41" fontId="20" fillId="0" borderId="0" xfId="0" applyNumberFormat="1" applyFont="1" applyFill="1" applyAlignment="1">
      <alignment vertical="center"/>
    </xf>
    <xf numFmtId="41" fontId="20" fillId="0" borderId="0" xfId="0" applyNumberFormat="1" applyFont="1" applyAlignment="1">
      <alignment horizontal="right" vertical="center"/>
    </xf>
    <xf numFmtId="41" fontId="20" fillId="0" borderId="0" xfId="0" applyNumberFormat="1" applyFont="1" applyAlignment="1">
      <alignment horizontal="center" vertical="center"/>
    </xf>
    <xf numFmtId="41" fontId="10" fillId="10" borderId="5" xfId="0" quotePrefix="1" applyNumberFormat="1" applyFont="1" applyFill="1" applyBorder="1" applyAlignment="1">
      <alignment horizontal="center" vertical="center"/>
    </xf>
    <xf numFmtId="9" fontId="12" fillId="10" borderId="0" xfId="0" applyNumberFormat="1" applyFont="1" applyFill="1" applyAlignment="1">
      <alignment horizontal="center" vertical="center"/>
    </xf>
    <xf numFmtId="41" fontId="12" fillId="10" borderId="14" xfId="0" applyNumberFormat="1" applyFont="1" applyFill="1" applyBorder="1" applyAlignment="1">
      <alignment horizontal="center" vertical="center"/>
    </xf>
    <xf numFmtId="41" fontId="12" fillId="10" borderId="0" xfId="0" applyNumberFormat="1" applyFont="1" applyFill="1" applyBorder="1" applyAlignment="1">
      <alignment horizontal="center" vertical="center"/>
    </xf>
    <xf numFmtId="41" fontId="12" fillId="10" borderId="3" xfId="0" applyNumberFormat="1" applyFont="1" applyFill="1" applyBorder="1" applyAlignment="1">
      <alignment horizontal="center" vertical="center"/>
    </xf>
    <xf numFmtId="10" fontId="12" fillId="12" borderId="3" xfId="0" applyNumberFormat="1" applyFont="1" applyFill="1" applyBorder="1" applyAlignment="1">
      <alignment horizontal="right" vertical="center"/>
    </xf>
    <xf numFmtId="41" fontId="12" fillId="12" borderId="1" xfId="0" applyNumberFormat="1" applyFont="1" applyFill="1" applyBorder="1" applyAlignment="1">
      <alignment horizontal="right" vertical="center"/>
    </xf>
    <xf numFmtId="10" fontId="12" fillId="12" borderId="0" xfId="0" applyNumberFormat="1" applyFont="1" applyFill="1" applyBorder="1" applyAlignment="1">
      <alignment horizontal="right" vertical="center"/>
    </xf>
    <xf numFmtId="41" fontId="10" fillId="12" borderId="5" xfId="0" applyNumberFormat="1" applyFont="1" applyFill="1" applyBorder="1" applyAlignment="1">
      <alignment horizontal="right" vertical="center"/>
    </xf>
    <xf numFmtId="9" fontId="10" fillId="12" borderId="5" xfId="0" applyNumberFormat="1" applyFont="1" applyFill="1" applyBorder="1" applyAlignment="1">
      <alignment horizontal="right" vertical="center"/>
    </xf>
    <xf numFmtId="41" fontId="10" fillId="12" borderId="0" xfId="0" applyNumberFormat="1" applyFont="1" applyFill="1" applyBorder="1" applyAlignment="1">
      <alignment horizontal="right" vertical="center"/>
    </xf>
    <xf numFmtId="9" fontId="10" fillId="12" borderId="0" xfId="0" applyNumberFormat="1" applyFont="1" applyFill="1" applyBorder="1" applyAlignment="1">
      <alignment horizontal="right" vertical="center"/>
    </xf>
    <xf numFmtId="41" fontId="12" fillId="12" borderId="0" xfId="0" quotePrefix="1" applyNumberFormat="1" applyFont="1" applyFill="1" applyBorder="1" applyAlignment="1">
      <alignment horizontal="right" vertical="center"/>
    </xf>
    <xf numFmtId="9" fontId="12" fillId="12" borderId="0" xfId="0" quotePrefix="1" applyNumberFormat="1" applyFont="1" applyFill="1" applyBorder="1" applyAlignment="1">
      <alignment horizontal="right" vertical="center"/>
    </xf>
    <xf numFmtId="177" fontId="12" fillId="12" borderId="0" xfId="0" quotePrefix="1" applyNumberFormat="1" applyFont="1" applyFill="1" applyBorder="1" applyAlignment="1">
      <alignment horizontal="right" vertical="center"/>
    </xf>
    <xf numFmtId="177" fontId="12" fillId="12" borderId="0" xfId="0" quotePrefix="1" applyNumberFormat="1" applyFont="1" applyFill="1" applyBorder="1" applyAlignment="1">
      <alignment horizontal="right" vertical="center"/>
    </xf>
    <xf numFmtId="177" fontId="10" fillId="12" borderId="0" xfId="0" quotePrefix="1" applyNumberFormat="1" applyFont="1" applyFill="1" applyBorder="1" applyAlignment="1">
      <alignment horizontal="right" vertical="center"/>
    </xf>
    <xf numFmtId="177" fontId="10" fillId="12" borderId="0" xfId="0" quotePrefix="1" applyNumberFormat="1" applyFont="1" applyFill="1" applyBorder="1" applyAlignment="1">
      <alignment horizontal="right" vertical="center"/>
    </xf>
    <xf numFmtId="41" fontId="20" fillId="12" borderId="3" xfId="0" applyNumberFormat="1" applyFont="1" applyFill="1" applyBorder="1" applyAlignment="1">
      <alignment vertical="center"/>
    </xf>
    <xf numFmtId="9" fontId="10" fillId="12" borderId="3" xfId="0" quotePrefix="1" applyNumberFormat="1" applyFont="1" applyFill="1" applyBorder="1" applyAlignment="1">
      <alignment horizontal="right" vertical="center"/>
    </xf>
    <xf numFmtId="9" fontId="10" fillId="12" borderId="0" xfId="0" quotePrefix="1" applyNumberFormat="1" applyFont="1" applyFill="1" applyBorder="1" applyAlignment="1">
      <alignment horizontal="right" vertical="center"/>
    </xf>
    <xf numFmtId="10" fontId="10" fillId="12" borderId="0" xfId="0" applyNumberFormat="1" applyFont="1" applyFill="1" applyBorder="1" applyAlignment="1">
      <alignment horizontal="right" vertical="center"/>
    </xf>
    <xf numFmtId="41" fontId="20" fillId="12" borderId="9" xfId="0" applyNumberFormat="1" applyFont="1" applyFill="1" applyBorder="1" applyAlignment="1">
      <alignment vertical="center"/>
    </xf>
    <xf numFmtId="0" fontId="20" fillId="12" borderId="9" xfId="0" applyFont="1" applyFill="1" applyBorder="1" applyAlignment="1">
      <alignment vertical="center"/>
    </xf>
    <xf numFmtId="41" fontId="12" fillId="12" borderId="14" xfId="0" applyNumberFormat="1" applyFont="1" applyFill="1" applyBorder="1" applyAlignment="1">
      <alignment horizontal="right" vertical="center"/>
    </xf>
    <xf numFmtId="178" fontId="12" fillId="12" borderId="8" xfId="0" quotePrefix="1" applyNumberFormat="1" applyFont="1" applyFill="1" applyBorder="1" applyAlignment="1">
      <alignment horizontal="right" vertical="center"/>
    </xf>
    <xf numFmtId="178" fontId="12" fillId="12" borderId="0" xfId="0" quotePrefix="1" applyNumberFormat="1" applyFont="1" applyFill="1" applyBorder="1" applyAlignment="1">
      <alignment horizontal="right" vertical="center"/>
    </xf>
    <xf numFmtId="178" fontId="12" fillId="12" borderId="12" xfId="0" quotePrefix="1" applyNumberFormat="1" applyFont="1" applyFill="1" applyBorder="1" applyAlignment="1">
      <alignment horizontal="right" vertical="center"/>
    </xf>
    <xf numFmtId="176" fontId="10" fillId="10" borderId="5" xfId="0" applyNumberFormat="1" applyFont="1" applyFill="1" applyBorder="1" applyAlignment="1">
      <alignment horizontal="right" vertical="center"/>
    </xf>
    <xf numFmtId="176" fontId="12" fillId="10" borderId="13" xfId="0" applyNumberFormat="1" applyFont="1" applyFill="1" applyBorder="1" applyAlignment="1">
      <alignment horizontal="right" vertical="center"/>
    </xf>
    <xf numFmtId="10" fontId="12" fillId="0" borderId="3" xfId="0" applyNumberFormat="1" applyFont="1" applyFill="1" applyBorder="1" applyAlignment="1">
      <alignment horizontal="right" vertical="center"/>
    </xf>
    <xf numFmtId="176" fontId="12" fillId="10" borderId="0" xfId="0" applyNumberFormat="1" applyFont="1" applyFill="1" applyBorder="1" applyAlignment="1">
      <alignment horizontal="right" vertical="center"/>
    </xf>
    <xf numFmtId="0" fontId="12" fillId="0" borderId="13" xfId="0" applyNumberFormat="1" applyFont="1" applyFill="1" applyBorder="1" applyAlignment="1">
      <alignment vertical="center"/>
    </xf>
    <xf numFmtId="0" fontId="10" fillId="0" borderId="13" xfId="0" applyNumberFormat="1" applyFont="1" applyFill="1" applyBorder="1" applyAlignment="1">
      <alignment horizontal="right" vertical="center"/>
    </xf>
    <xf numFmtId="0" fontId="12" fillId="0" borderId="12" xfId="0" applyNumberFormat="1" applyFont="1" applyFill="1" applyBorder="1" applyAlignment="1">
      <alignment vertical="center"/>
    </xf>
    <xf numFmtId="0" fontId="12" fillId="0" borderId="12" xfId="0" applyNumberFormat="1" applyFont="1" applyFill="1" applyBorder="1" applyAlignment="1">
      <alignment horizontal="left" vertical="center"/>
    </xf>
    <xf numFmtId="0" fontId="12" fillId="0" borderId="12" xfId="0" applyNumberFormat="1" applyFont="1" applyFill="1" applyBorder="1" applyAlignment="1">
      <alignment horizontal="right" vertical="center"/>
    </xf>
    <xf numFmtId="10" fontId="12" fillId="0" borderId="0" xfId="0" applyNumberFormat="1" applyFont="1" applyFill="1" applyBorder="1" applyAlignment="1">
      <alignment vertical="center"/>
    </xf>
    <xf numFmtId="0" fontId="37" fillId="0" borderId="13" xfId="0" applyNumberFormat="1" applyFont="1" applyBorder="1" applyAlignment="1">
      <alignment vertical="center"/>
    </xf>
    <xf numFmtId="0" fontId="20" fillId="0" borderId="13" xfId="0" applyNumberFormat="1" applyFont="1" applyFill="1" applyBorder="1" applyAlignment="1">
      <alignment horizontal="right" vertical="center"/>
    </xf>
    <xf numFmtId="41" fontId="20" fillId="0" borderId="13" xfId="0" applyNumberFormat="1" applyFont="1" applyFill="1" applyBorder="1" applyAlignment="1">
      <alignment horizontal="right" vertical="center"/>
    </xf>
    <xf numFmtId="10" fontId="20" fillId="0" borderId="3" xfId="0" applyNumberFormat="1" applyFont="1" applyFill="1" applyBorder="1" applyAlignment="1">
      <alignment horizontal="right" vertical="center"/>
    </xf>
    <xf numFmtId="0" fontId="37" fillId="0" borderId="13" xfId="0" applyNumberFormat="1" applyFont="1" applyFill="1" applyBorder="1" applyAlignment="1">
      <alignment vertical="center"/>
    </xf>
    <xf numFmtId="41" fontId="12" fillId="12" borderId="0" xfId="0" applyNumberFormat="1" applyFont="1" applyFill="1" applyBorder="1" applyAlignment="1">
      <alignment vertical="center"/>
    </xf>
    <xf numFmtId="41" fontId="12" fillId="0" borderId="1" xfId="0" applyNumberFormat="1" applyFont="1" applyFill="1" applyBorder="1" applyAlignment="1">
      <alignment horizontal="left" vertical="center"/>
    </xf>
    <xf numFmtId="41" fontId="11" fillId="0" borderId="18" xfId="0" applyNumberFormat="1" applyFont="1" applyFill="1" applyBorder="1" applyAlignment="1">
      <alignment horizontal="right" vertical="center"/>
    </xf>
    <xf numFmtId="41" fontId="11" fillId="0" borderId="8" xfId="0" applyNumberFormat="1" applyFont="1" applyFill="1" applyBorder="1" applyAlignment="1">
      <alignment horizontal="right" vertical="center"/>
    </xf>
    <xf numFmtId="181" fontId="11" fillId="0" borderId="8" xfId="0" applyNumberFormat="1" applyFont="1" applyFill="1" applyBorder="1" applyAlignment="1">
      <alignment horizontal="right" vertical="center"/>
    </xf>
    <xf numFmtId="181" fontId="11" fillId="0" borderId="23" xfId="0" applyNumberFormat="1" applyFont="1" applyFill="1" applyBorder="1" applyAlignment="1">
      <alignment horizontal="right" vertical="center"/>
    </xf>
    <xf numFmtId="0" fontId="44" fillId="5" borderId="0" xfId="0" applyFont="1" applyFill="1" applyAlignment="1">
      <alignment horizontal="left" vertical="center"/>
    </xf>
    <xf numFmtId="0" fontId="52" fillId="0" borderId="0" xfId="0" applyFont="1" applyAlignment="1">
      <alignment vertical="center"/>
    </xf>
    <xf numFmtId="0" fontId="38" fillId="0" borderId="24" xfId="0" applyFont="1" applyBorder="1" applyAlignment="1">
      <alignment vertical="center"/>
    </xf>
    <xf numFmtId="0" fontId="37" fillId="0" borderId="24" xfId="0" applyFont="1" applyBorder="1" applyAlignment="1">
      <alignment vertical="center"/>
    </xf>
    <xf numFmtId="0" fontId="12" fillId="0" borderId="24" xfId="0" applyFont="1" applyFill="1" applyBorder="1" applyAlignment="1">
      <alignment vertical="center"/>
    </xf>
    <xf numFmtId="41" fontId="10" fillId="0" borderId="24" xfId="0" applyNumberFormat="1" applyFont="1" applyFill="1" applyBorder="1" applyAlignment="1">
      <alignment horizontal="right" vertical="center"/>
    </xf>
    <xf numFmtId="41" fontId="10" fillId="12" borderId="24" xfId="0" applyNumberFormat="1" applyFont="1" applyFill="1" applyBorder="1" applyAlignment="1">
      <alignment horizontal="right" vertical="center"/>
    </xf>
    <xf numFmtId="9" fontId="12" fillId="10" borderId="0" xfId="0" quotePrefix="1" applyNumberFormat="1" applyFont="1" applyFill="1" applyBorder="1" applyAlignment="1">
      <alignment horizontal="center" vertical="center"/>
    </xf>
    <xf numFmtId="10" fontId="12" fillId="0" borderId="5" xfId="0" applyNumberFormat="1" applyFont="1" applyFill="1" applyBorder="1" applyAlignment="1">
      <alignment horizontal="right" vertical="center"/>
    </xf>
    <xf numFmtId="41" fontId="12" fillId="12" borderId="10" xfId="0" applyNumberFormat="1" applyFont="1" applyFill="1" applyBorder="1" applyAlignment="1">
      <alignment horizontal="right" vertical="center"/>
    </xf>
    <xf numFmtId="0" fontId="20" fillId="12" borderId="3" xfId="0" applyFont="1" applyFill="1" applyBorder="1" applyAlignment="1">
      <alignment vertical="center"/>
    </xf>
    <xf numFmtId="41" fontId="12" fillId="12" borderId="5" xfId="0" applyNumberFormat="1" applyFont="1" applyFill="1" applyBorder="1" applyAlignment="1">
      <alignment horizontal="right" vertical="center"/>
    </xf>
    <xf numFmtId="41" fontId="20" fillId="0" borderId="3" xfId="0" applyNumberFormat="1" applyFont="1" applyFill="1" applyBorder="1" applyAlignment="1">
      <alignment vertical="center"/>
    </xf>
    <xf numFmtId="41" fontId="12" fillId="0" borderId="0" xfId="0" quotePrefix="1" applyNumberFormat="1" applyFont="1" applyFill="1" applyBorder="1" applyAlignment="1">
      <alignment horizontal="center" vertical="center"/>
    </xf>
    <xf numFmtId="41" fontId="12" fillId="0" borderId="3" xfId="0" quotePrefix="1" applyNumberFormat="1" applyFont="1" applyFill="1" applyBorder="1" applyAlignment="1">
      <alignment horizontal="center" vertical="center"/>
    </xf>
    <xf numFmtId="0" fontId="13" fillId="8" borderId="0" xfId="0" applyFont="1" applyFill="1" applyAlignment="1">
      <alignment horizontal="center" vertical="center"/>
    </xf>
    <xf numFmtId="0" fontId="10" fillId="12" borderId="5" xfId="0" applyFont="1" applyFill="1" applyBorder="1" applyAlignment="1">
      <alignment horizontal="right" vertical="center"/>
    </xf>
    <xf numFmtId="0" fontId="12" fillId="12" borderId="14" xfId="0" applyFont="1" applyFill="1" applyBorder="1" applyAlignment="1">
      <alignment horizontal="right" vertical="center"/>
    </xf>
    <xf numFmtId="0" fontId="28" fillId="12" borderId="14" xfId="0" applyFont="1" applyFill="1" applyBorder="1" applyAlignment="1">
      <alignment vertical="center"/>
    </xf>
    <xf numFmtId="0" fontId="28" fillId="12" borderId="7" xfId="0" applyFont="1" applyFill="1" applyBorder="1" applyAlignment="1">
      <alignment vertical="center"/>
    </xf>
    <xf numFmtId="41" fontId="20" fillId="12" borderId="12" xfId="0" applyNumberFormat="1" applyFont="1" applyFill="1" applyBorder="1" applyAlignment="1">
      <alignment horizontal="right" vertical="center"/>
    </xf>
    <xf numFmtId="10" fontId="10" fillId="0" borderId="8" xfId="0" applyNumberFormat="1" applyFont="1" applyFill="1" applyBorder="1" applyAlignment="1">
      <alignment vertical="center"/>
    </xf>
    <xf numFmtId="0" fontId="76" fillId="0" borderId="5" xfId="0" applyFont="1" applyBorder="1" applyAlignment="1">
      <alignment vertical="center"/>
    </xf>
    <xf numFmtId="0" fontId="15" fillId="0" borderId="5" xfId="0" applyFont="1" applyBorder="1" applyAlignment="1">
      <alignment vertical="center"/>
    </xf>
    <xf numFmtId="0" fontId="77" fillId="0" borderId="5" xfId="0" applyFont="1" applyFill="1" applyBorder="1" applyAlignment="1">
      <alignment vertical="center"/>
    </xf>
    <xf numFmtId="0" fontId="78" fillId="0" borderId="0" xfId="0" applyFont="1" applyFill="1" applyAlignment="1">
      <alignment horizontal="left" vertical="center"/>
    </xf>
    <xf numFmtId="0" fontId="78" fillId="0" borderId="0" xfId="0" applyFont="1" applyFill="1" applyAlignment="1">
      <alignment vertical="center"/>
    </xf>
    <xf numFmtId="0" fontId="79" fillId="0" borderId="0" xfId="0" applyFont="1" applyAlignment="1">
      <alignment vertical="center"/>
    </xf>
    <xf numFmtId="0" fontId="78" fillId="0" borderId="0" xfId="0" applyFont="1" applyAlignment="1">
      <alignment vertical="center"/>
    </xf>
    <xf numFmtId="0" fontId="80" fillId="0" borderId="0" xfId="0" applyFont="1" applyAlignment="1">
      <alignment vertical="center"/>
    </xf>
    <xf numFmtId="0" fontId="77" fillId="0" borderId="0" xfId="0" applyFont="1" applyFill="1" applyBorder="1" applyAlignment="1">
      <alignment vertical="center"/>
    </xf>
    <xf numFmtId="0" fontId="76" fillId="0" borderId="7" xfId="0" applyFont="1" applyBorder="1" applyAlignment="1">
      <alignment vertical="center"/>
    </xf>
    <xf numFmtId="0" fontId="15" fillId="0" borderId="7" xfId="0" applyFont="1" applyBorder="1" applyAlignment="1">
      <alignment vertical="center"/>
    </xf>
    <xf numFmtId="0" fontId="77" fillId="0" borderId="7" xfId="0" applyFont="1" applyFill="1" applyBorder="1" applyAlignment="1">
      <alignment vertical="center"/>
    </xf>
    <xf numFmtId="41" fontId="77" fillId="0" borderId="5" xfId="0" applyNumberFormat="1" applyFont="1" applyFill="1" applyBorder="1" applyAlignment="1">
      <alignment horizontal="right" vertical="center"/>
    </xf>
    <xf numFmtId="41" fontId="17" fillId="0" borderId="5" xfId="0" applyNumberFormat="1" applyFont="1" applyFill="1" applyBorder="1" applyAlignment="1">
      <alignment horizontal="right" vertical="center"/>
    </xf>
    <xf numFmtId="0" fontId="79" fillId="0" borderId="0" xfId="0" applyFont="1" applyBorder="1" applyAlignment="1">
      <alignment vertical="center"/>
    </xf>
    <xf numFmtId="0" fontId="78" fillId="0" borderId="2" xfId="0" applyFont="1" applyFill="1" applyBorder="1" applyAlignment="1">
      <alignment horizontal="left" vertical="center" wrapText="1"/>
    </xf>
    <xf numFmtId="41" fontId="78" fillId="0" borderId="0" xfId="0" applyNumberFormat="1" applyFont="1" applyFill="1" applyAlignment="1">
      <alignment horizontal="right" vertical="center"/>
    </xf>
    <xf numFmtId="0" fontId="80" fillId="0" borderId="0" xfId="0" applyFont="1" applyBorder="1" applyAlignment="1">
      <alignment vertical="center"/>
    </xf>
    <xf numFmtId="38" fontId="78" fillId="0" borderId="0" xfId="0" applyNumberFormat="1" applyFont="1" applyFill="1" applyBorder="1" applyAlignment="1">
      <alignment horizontal="left" vertical="center" indent="1"/>
    </xf>
    <xf numFmtId="38" fontId="77" fillId="0" borderId="0" xfId="0" applyNumberFormat="1" applyFont="1" applyFill="1" applyBorder="1" applyAlignment="1">
      <alignment vertical="center"/>
    </xf>
    <xf numFmtId="0" fontId="78" fillId="0" borderId="0" xfId="0" applyFont="1" applyFill="1" applyBorder="1" applyAlignment="1">
      <alignment horizontal="left" vertical="center" indent="1"/>
    </xf>
    <xf numFmtId="0" fontId="78" fillId="0" borderId="0" xfId="0" applyFont="1" applyBorder="1" applyAlignment="1">
      <alignment vertical="top"/>
    </xf>
    <xf numFmtId="0" fontId="78" fillId="0" borderId="0" xfId="0" applyFont="1" applyFill="1" applyBorder="1" applyAlignment="1">
      <alignment vertical="center"/>
    </xf>
    <xf numFmtId="179" fontId="11" fillId="0" borderId="0" xfId="0" applyNumberFormat="1" applyFont="1" applyFill="1" applyAlignment="1">
      <alignment horizontal="right" vertical="center"/>
    </xf>
    <xf numFmtId="41" fontId="11" fillId="0" borderId="0" xfId="0" applyNumberFormat="1" applyFont="1" applyFill="1" applyBorder="1" applyAlignment="1">
      <alignment horizontal="right" vertical="center"/>
    </xf>
    <xf numFmtId="10" fontId="20" fillId="0" borderId="0" xfId="0" applyNumberFormat="1" applyFont="1" applyFill="1" applyBorder="1" applyAlignment="1">
      <alignment horizontal="right" vertical="center"/>
    </xf>
    <xf numFmtId="0" fontId="29" fillId="0" borderId="0" xfId="0" applyFont="1" applyFill="1" applyBorder="1" applyAlignment="1" applyProtection="1">
      <alignment vertical="center"/>
    </xf>
    <xf numFmtId="0" fontId="21" fillId="0" borderId="0" xfId="0" applyFont="1" applyAlignment="1">
      <alignment horizontal="right" vertical="center"/>
    </xf>
    <xf numFmtId="0" fontId="52" fillId="0" borderId="0" xfId="0" applyFont="1" applyAlignment="1">
      <alignment horizontal="right" vertical="center"/>
    </xf>
    <xf numFmtId="0" fontId="13" fillId="8" borderId="0" xfId="0" applyFont="1" applyFill="1" applyAlignment="1">
      <alignment horizontal="center" vertical="center"/>
    </xf>
    <xf numFmtId="176" fontId="12" fillId="10" borderId="0" xfId="2" applyNumberFormat="1" applyFont="1" applyFill="1" applyBorder="1" applyAlignment="1">
      <alignment horizontal="right" vertical="center"/>
    </xf>
    <xf numFmtId="0" fontId="21" fillId="0" borderId="0" xfId="0" quotePrefix="1" applyFont="1" applyFill="1" applyBorder="1" applyAlignment="1">
      <alignment horizontal="right" vertical="center"/>
    </xf>
    <xf numFmtId="41" fontId="10" fillId="12" borderId="0" xfId="1" applyFont="1" applyFill="1" applyBorder="1" applyAlignment="1">
      <alignment horizontal="right" vertical="center"/>
    </xf>
    <xf numFmtId="41" fontId="20" fillId="0" borderId="0" xfId="1" applyFont="1" applyFill="1" applyBorder="1" applyAlignment="1">
      <alignment vertical="center"/>
    </xf>
    <xf numFmtId="41" fontId="12" fillId="0" borderId="0" xfId="1" applyFont="1" applyFill="1" applyBorder="1" applyAlignment="1">
      <alignment horizontal="right" vertical="center"/>
    </xf>
    <xf numFmtId="41" fontId="12" fillId="0" borderId="0" xfId="1" quotePrefix="1" applyFont="1" applyFill="1" applyBorder="1" applyAlignment="1">
      <alignment horizontal="right" vertical="center"/>
    </xf>
    <xf numFmtId="9" fontId="10" fillId="10" borderId="0" xfId="0" applyNumberFormat="1" applyFont="1" applyFill="1" applyBorder="1" applyAlignment="1">
      <alignment horizontal="center" vertical="center"/>
    </xf>
    <xf numFmtId="9" fontId="10" fillId="10" borderId="0" xfId="0" quotePrefix="1" applyNumberFormat="1" applyFont="1" applyFill="1" applyBorder="1" applyAlignment="1">
      <alignment horizontal="center" vertical="center"/>
    </xf>
    <xf numFmtId="9" fontId="10" fillId="10" borderId="3" xfId="0" quotePrefix="1" applyNumberFormat="1" applyFont="1" applyFill="1" applyBorder="1" applyAlignment="1">
      <alignment horizontal="center" vertical="center"/>
    </xf>
    <xf numFmtId="9" fontId="12" fillId="10" borderId="0" xfId="0" applyNumberFormat="1" applyFont="1" applyFill="1" applyBorder="1" applyAlignment="1">
      <alignment horizontal="center" vertical="center"/>
    </xf>
    <xf numFmtId="176" fontId="12" fillId="0" borderId="8" xfId="2" quotePrefix="1" applyNumberFormat="1" applyFont="1" applyFill="1" applyBorder="1" applyAlignment="1">
      <alignment horizontal="right" vertical="center"/>
    </xf>
    <xf numFmtId="176" fontId="12" fillId="0" borderId="0" xfId="2" quotePrefix="1" applyNumberFormat="1" applyFont="1" applyFill="1" applyBorder="1" applyAlignment="1">
      <alignment horizontal="right" vertical="center"/>
    </xf>
    <xf numFmtId="176" fontId="12" fillId="0" borderId="12" xfId="2" quotePrefix="1" applyNumberFormat="1" applyFont="1" applyFill="1" applyBorder="1" applyAlignment="1">
      <alignment horizontal="right" vertical="center"/>
    </xf>
    <xf numFmtId="176" fontId="12" fillId="10" borderId="0" xfId="0" quotePrefix="1" applyNumberFormat="1" applyFont="1" applyFill="1" applyBorder="1" applyAlignment="1">
      <alignment horizontal="right" vertical="center"/>
    </xf>
    <xf numFmtId="176" fontId="10" fillId="10" borderId="0" xfId="0" quotePrefix="1" applyNumberFormat="1" applyFont="1" applyFill="1" applyBorder="1" applyAlignment="1">
      <alignment horizontal="right" vertical="center"/>
    </xf>
    <xf numFmtId="176" fontId="10" fillId="10" borderId="3" xfId="0" quotePrefix="1" applyNumberFormat="1" applyFont="1" applyFill="1" applyBorder="1" applyAlignment="1">
      <alignment horizontal="right" vertical="center"/>
    </xf>
    <xf numFmtId="176" fontId="21" fillId="10" borderId="9" xfId="2" applyNumberFormat="1" applyFont="1" applyFill="1" applyBorder="1" applyAlignment="1">
      <alignment vertical="center"/>
    </xf>
    <xf numFmtId="0" fontId="21" fillId="0" borderId="0" xfId="0" applyNumberFormat="1" applyFont="1" applyFill="1" applyBorder="1" applyAlignment="1">
      <alignment vertical="center"/>
    </xf>
    <xf numFmtId="179" fontId="12" fillId="0" borderId="0" xfId="0" applyNumberFormat="1" applyFont="1" applyFill="1" applyAlignment="1">
      <alignment horizontal="right" vertical="center"/>
    </xf>
    <xf numFmtId="176" fontId="12" fillId="10" borderId="3" xfId="2" applyNumberFormat="1" applyFont="1" applyFill="1" applyBorder="1" applyAlignment="1">
      <alignment horizontal="right" vertical="center"/>
    </xf>
    <xf numFmtId="176" fontId="12" fillId="10" borderId="3" xfId="2" quotePrefix="1" applyNumberFormat="1" applyFont="1" applyFill="1" applyBorder="1" applyAlignment="1">
      <alignment horizontal="right" vertical="center"/>
    </xf>
    <xf numFmtId="0" fontId="37" fillId="0" borderId="0" xfId="0" applyFont="1" applyFill="1" applyAlignment="1">
      <alignment vertical="center"/>
    </xf>
    <xf numFmtId="0" fontId="38" fillId="0" borderId="0" xfId="0" applyFont="1" applyFill="1" applyBorder="1" applyAlignment="1">
      <alignment vertical="center"/>
    </xf>
    <xf numFmtId="0" fontId="37" fillId="0" borderId="0" xfId="0" applyFont="1" applyFill="1" applyBorder="1" applyAlignment="1">
      <alignment vertical="center"/>
    </xf>
    <xf numFmtId="0" fontId="38" fillId="0" borderId="12" xfId="0" applyFont="1" applyFill="1" applyBorder="1" applyAlignment="1">
      <alignment vertical="center"/>
    </xf>
    <xf numFmtId="0" fontId="37" fillId="0" borderId="12" xfId="0" applyFont="1" applyFill="1" applyBorder="1" applyAlignment="1">
      <alignment vertical="center"/>
    </xf>
    <xf numFmtId="0" fontId="37" fillId="0" borderId="8" xfId="0" applyFont="1" applyFill="1" applyBorder="1" applyAlignment="1">
      <alignment vertical="center"/>
    </xf>
    <xf numFmtId="0" fontId="38" fillId="0" borderId="0" xfId="0" applyFont="1" applyFill="1" applyAlignment="1">
      <alignment vertical="center"/>
    </xf>
    <xf numFmtId="0" fontId="38" fillId="0" borderId="5" xfId="0" applyFont="1" applyFill="1" applyBorder="1" applyAlignment="1">
      <alignment vertical="center"/>
    </xf>
    <xf numFmtId="0" fontId="38" fillId="0" borderId="8" xfId="0" applyFont="1" applyFill="1" applyBorder="1" applyAlignment="1">
      <alignment vertical="center"/>
    </xf>
    <xf numFmtId="0" fontId="38" fillId="0" borderId="3" xfId="0" applyFont="1" applyFill="1" applyBorder="1" applyAlignment="1">
      <alignment vertical="center"/>
    </xf>
    <xf numFmtId="0" fontId="37" fillId="0" borderId="3" xfId="0" applyFont="1" applyFill="1" applyBorder="1" applyAlignment="1">
      <alignment vertical="center"/>
    </xf>
    <xf numFmtId="0" fontId="37" fillId="0" borderId="5" xfId="0" applyFont="1" applyFill="1" applyBorder="1" applyAlignment="1">
      <alignment vertical="center"/>
    </xf>
    <xf numFmtId="179" fontId="10" fillId="0" borderId="5" xfId="1" applyNumberFormat="1" applyFont="1" applyFill="1" applyBorder="1" applyAlignment="1">
      <alignment vertical="center"/>
    </xf>
    <xf numFmtId="179" fontId="12" fillId="0" borderId="0" xfId="1" applyNumberFormat="1" applyFont="1" applyFill="1" applyBorder="1" applyAlignment="1">
      <alignment vertical="center"/>
    </xf>
    <xf numFmtId="179" fontId="12" fillId="0" borderId="3" xfId="1" applyNumberFormat="1" applyFont="1" applyFill="1" applyBorder="1" applyAlignment="1">
      <alignment vertical="center"/>
    </xf>
    <xf numFmtId="179" fontId="12" fillId="0" borderId="0" xfId="1" quotePrefix="1" applyNumberFormat="1" applyFont="1" applyFill="1" applyBorder="1" applyAlignment="1">
      <alignment horizontal="right" vertical="center"/>
    </xf>
    <xf numFmtId="0" fontId="21" fillId="0" borderId="24" xfId="0" applyFont="1" applyBorder="1" applyAlignment="1">
      <alignment vertical="center"/>
    </xf>
    <xf numFmtId="179" fontId="10" fillId="0" borderId="24" xfId="1" applyNumberFormat="1" applyFont="1" applyFill="1" applyBorder="1" applyAlignment="1">
      <alignment vertical="center"/>
    </xf>
    <xf numFmtId="179" fontId="12" fillId="0" borderId="0" xfId="1" applyNumberFormat="1" applyFont="1" applyFill="1" applyAlignment="1">
      <alignment vertical="center"/>
    </xf>
    <xf numFmtId="176" fontId="10" fillId="10" borderId="5" xfId="2" applyNumberFormat="1" applyFont="1" applyFill="1" applyBorder="1" applyAlignment="1">
      <alignment vertical="center"/>
    </xf>
    <xf numFmtId="176" fontId="12" fillId="10" borderId="0" xfId="2" applyNumberFormat="1" applyFont="1" applyFill="1" applyBorder="1" applyAlignment="1">
      <alignment vertical="center"/>
    </xf>
    <xf numFmtId="176" fontId="10" fillId="10" borderId="24" xfId="2" applyNumberFormat="1" applyFont="1" applyFill="1" applyBorder="1" applyAlignment="1">
      <alignment vertical="center"/>
    </xf>
    <xf numFmtId="176" fontId="12" fillId="10" borderId="0" xfId="2" applyNumberFormat="1" applyFont="1" applyFill="1" applyAlignment="1">
      <alignment vertical="center"/>
    </xf>
    <xf numFmtId="176" fontId="12" fillId="10" borderId="5" xfId="2" applyNumberFormat="1" applyFont="1" applyFill="1" applyBorder="1" applyAlignment="1">
      <alignment horizontal="right" vertical="center"/>
    </xf>
    <xf numFmtId="176" fontId="12" fillId="10" borderId="24" xfId="2" applyNumberFormat="1" applyFont="1" applyFill="1" applyBorder="1" applyAlignment="1">
      <alignment horizontal="right" vertical="center"/>
    </xf>
    <xf numFmtId="179" fontId="12" fillId="0" borderId="0" xfId="1" applyNumberFormat="1" applyFont="1" applyFill="1" applyBorder="1" applyAlignment="1">
      <alignment horizontal="right" vertical="center"/>
    </xf>
    <xf numFmtId="179" fontId="12" fillId="0" borderId="3" xfId="1" applyNumberFormat="1" applyFont="1" applyFill="1" applyBorder="1" applyAlignment="1">
      <alignment horizontal="right" vertical="center"/>
    </xf>
    <xf numFmtId="179" fontId="10" fillId="0" borderId="5" xfId="1" applyNumberFormat="1" applyFont="1" applyFill="1" applyBorder="1" applyAlignment="1">
      <alignment horizontal="right" vertical="center"/>
    </xf>
    <xf numFmtId="179" fontId="12" fillId="0" borderId="5" xfId="1" applyNumberFormat="1" applyFont="1" applyFill="1" applyBorder="1" applyAlignment="1">
      <alignment horizontal="right" vertical="center"/>
    </xf>
    <xf numFmtId="179" fontId="10" fillId="0" borderId="24" xfId="1" applyNumberFormat="1" applyFont="1" applyFill="1" applyBorder="1" applyAlignment="1">
      <alignment horizontal="right" vertical="center"/>
    </xf>
    <xf numFmtId="176" fontId="10" fillId="10" borderId="5" xfId="2" applyNumberFormat="1" applyFont="1" applyFill="1" applyBorder="1" applyAlignment="1">
      <alignment horizontal="right" vertical="center"/>
    </xf>
    <xf numFmtId="176" fontId="12" fillId="10" borderId="0" xfId="2" quotePrefix="1" applyNumberFormat="1" applyFont="1" applyFill="1" applyBorder="1" applyAlignment="1">
      <alignment horizontal="right" vertical="center"/>
    </xf>
    <xf numFmtId="41" fontId="50" fillId="12" borderId="5" xfId="0" applyNumberFormat="1" applyFont="1" applyFill="1" applyBorder="1" applyAlignment="1">
      <alignment horizontal="right" vertical="center"/>
    </xf>
    <xf numFmtId="41" fontId="49" fillId="12" borderId="0" xfId="0" applyNumberFormat="1" applyFont="1" applyFill="1" applyAlignment="1">
      <alignment horizontal="right" vertical="center"/>
    </xf>
    <xf numFmtId="0" fontId="46" fillId="12" borderId="0" xfId="0" applyFont="1" applyFill="1" applyAlignment="1">
      <alignment vertical="center"/>
    </xf>
    <xf numFmtId="41" fontId="50" fillId="12" borderId="7" xfId="0" applyNumberFormat="1" applyFont="1" applyFill="1" applyBorder="1" applyAlignment="1">
      <alignment horizontal="right" vertical="center"/>
    </xf>
    <xf numFmtId="176" fontId="12" fillId="0" borderId="0" xfId="0" quotePrefix="1" applyNumberFormat="1" applyFont="1" applyFill="1" applyBorder="1" applyAlignment="1">
      <alignment horizontal="right" vertical="center"/>
    </xf>
    <xf numFmtId="176" fontId="12" fillId="0" borderId="0" xfId="2" applyNumberFormat="1" applyFont="1" applyFill="1" applyBorder="1" applyAlignment="1">
      <alignment vertical="center"/>
    </xf>
    <xf numFmtId="180" fontId="20" fillId="0" borderId="0" xfId="0" applyNumberFormat="1" applyFont="1" applyBorder="1" applyAlignment="1">
      <alignment vertical="center"/>
    </xf>
    <xf numFmtId="176" fontId="20" fillId="0" borderId="0" xfId="0" applyNumberFormat="1" applyFont="1" applyBorder="1" applyAlignment="1">
      <alignment horizontal="right" vertical="center"/>
    </xf>
    <xf numFmtId="41" fontId="12" fillId="0" borderId="0" xfId="0" applyNumberFormat="1" applyFont="1" applyBorder="1" applyAlignment="1">
      <alignment vertical="center"/>
    </xf>
    <xf numFmtId="176" fontId="12" fillId="0" borderId="0" xfId="2" applyNumberFormat="1" applyFont="1" applyFill="1" applyBorder="1" applyAlignment="1">
      <alignment horizontal="right" vertical="center"/>
    </xf>
    <xf numFmtId="41" fontId="17" fillId="0" borderId="0" xfId="0" applyNumberFormat="1" applyFont="1" applyFill="1" applyAlignment="1">
      <alignment horizontal="right" vertical="center"/>
    </xf>
    <xf numFmtId="0" fontId="20" fillId="0" borderId="13" xfId="0" applyFont="1" applyFill="1" applyBorder="1" applyAlignment="1">
      <alignment vertical="center"/>
    </xf>
    <xf numFmtId="0" fontId="20" fillId="0" borderId="24" xfId="0" applyFont="1" applyFill="1" applyBorder="1" applyAlignment="1">
      <alignment vertical="center"/>
    </xf>
    <xf numFmtId="0" fontId="13" fillId="8" borderId="0" xfId="0" applyFont="1" applyFill="1" applyAlignment="1">
      <alignment horizontal="center" vertical="center"/>
    </xf>
    <xf numFmtId="41" fontId="10" fillId="9" borderId="15" xfId="0" applyNumberFormat="1" applyFont="1" applyFill="1" applyBorder="1" applyAlignment="1">
      <alignment horizontal="right" vertical="center"/>
    </xf>
    <xf numFmtId="41" fontId="17" fillId="0" borderId="7" xfId="0" applyNumberFormat="1" applyFont="1" applyFill="1" applyBorder="1" applyAlignment="1">
      <alignment horizontal="right" vertical="center"/>
    </xf>
    <xf numFmtId="10" fontId="10" fillId="0" borderId="13" xfId="0" applyNumberFormat="1" applyFont="1" applyFill="1" applyBorder="1" applyAlignment="1">
      <alignment vertical="center"/>
    </xf>
    <xf numFmtId="1" fontId="10" fillId="0" borderId="5" xfId="0" applyNumberFormat="1" applyFont="1" applyFill="1" applyBorder="1" applyAlignment="1">
      <alignment horizontal="right" vertical="center"/>
    </xf>
    <xf numFmtId="1" fontId="12" fillId="0" borderId="0" xfId="0" applyNumberFormat="1" applyFont="1" applyFill="1" applyBorder="1" applyAlignment="1">
      <alignment horizontal="right" vertical="center"/>
    </xf>
    <xf numFmtId="1" fontId="12" fillId="0" borderId="3" xfId="0" applyNumberFormat="1" applyFont="1" applyFill="1" applyBorder="1" applyAlignment="1">
      <alignment horizontal="right" vertical="center"/>
    </xf>
    <xf numFmtId="41" fontId="37" fillId="0" borderId="12" xfId="0" applyNumberFormat="1" applyFont="1" applyFill="1" applyBorder="1" applyAlignment="1">
      <alignment horizontal="right" vertical="center"/>
    </xf>
    <xf numFmtId="41" fontId="10" fillId="0" borderId="5" xfId="1" applyFont="1" applyFill="1" applyBorder="1" applyAlignment="1">
      <alignment horizontal="right" vertical="center"/>
    </xf>
    <xf numFmtId="41" fontId="10" fillId="0" borderId="0" xfId="1" applyFont="1" applyFill="1" applyBorder="1" applyAlignment="1">
      <alignment horizontal="right" vertical="center"/>
    </xf>
    <xf numFmtId="41" fontId="10" fillId="0" borderId="0" xfId="1" quotePrefix="1" applyFont="1" applyFill="1" applyBorder="1" applyAlignment="1">
      <alignment horizontal="right" vertical="center"/>
    </xf>
    <xf numFmtId="41" fontId="12" fillId="0" borderId="3" xfId="1" quotePrefix="1" applyFont="1" applyFill="1" applyBorder="1" applyAlignment="1">
      <alignment horizontal="right" vertical="center"/>
    </xf>
    <xf numFmtId="41" fontId="21" fillId="0" borderId="9" xfId="1" applyFont="1" applyFill="1" applyBorder="1" applyAlignment="1">
      <alignment vertical="center"/>
    </xf>
    <xf numFmtId="41" fontId="10" fillId="0" borderId="14" xfId="1" applyFont="1" applyFill="1" applyBorder="1" applyAlignment="1">
      <alignment horizontal="right" vertical="center"/>
    </xf>
    <xf numFmtId="176" fontId="10" fillId="0" borderId="8" xfId="2" quotePrefix="1" applyNumberFormat="1" applyFont="1" applyFill="1" applyBorder="1" applyAlignment="1">
      <alignment horizontal="right" vertical="center"/>
    </xf>
    <xf numFmtId="176" fontId="10" fillId="0" borderId="0" xfId="2" quotePrefix="1" applyNumberFormat="1" applyFont="1" applyFill="1" applyBorder="1" applyAlignment="1">
      <alignment horizontal="right" vertical="center"/>
    </xf>
    <xf numFmtId="176" fontId="10" fillId="0" borderId="12" xfId="2" quotePrefix="1" applyNumberFormat="1" applyFont="1" applyFill="1" applyBorder="1" applyAlignment="1">
      <alignment horizontal="right" vertical="center"/>
    </xf>
    <xf numFmtId="41" fontId="10" fillId="0" borderId="5" xfId="1" applyFont="1" applyFill="1" applyBorder="1" applyAlignment="1">
      <alignment vertical="center"/>
    </xf>
    <xf numFmtId="41" fontId="12" fillId="0" borderId="0" xfId="1" applyFont="1" applyFill="1" applyBorder="1" applyAlignment="1">
      <alignment vertical="center"/>
    </xf>
    <xf numFmtId="41" fontId="20" fillId="0" borderId="0" xfId="1" quotePrefix="1" applyFont="1" applyFill="1" applyBorder="1" applyAlignment="1">
      <alignment horizontal="right" vertical="center"/>
    </xf>
    <xf numFmtId="179" fontId="20" fillId="0" borderId="0" xfId="1" applyNumberFormat="1" applyFont="1" applyFill="1" applyBorder="1" applyAlignment="1">
      <alignment vertical="center"/>
    </xf>
    <xf numFmtId="179" fontId="20" fillId="0" borderId="0" xfId="1" quotePrefix="1" applyNumberFormat="1" applyFont="1" applyFill="1" applyBorder="1" applyAlignment="1">
      <alignment horizontal="right" vertical="center"/>
    </xf>
    <xf numFmtId="179" fontId="10" fillId="0" borderId="0" xfId="1" applyNumberFormat="1" applyFont="1" applyFill="1" applyBorder="1" applyAlignment="1">
      <alignment horizontal="right" vertical="center"/>
    </xf>
    <xf numFmtId="41" fontId="10" fillId="0" borderId="5" xfId="0" applyNumberFormat="1" applyFont="1" applyFill="1" applyBorder="1" applyAlignment="1">
      <alignment vertical="center"/>
    </xf>
    <xf numFmtId="1" fontId="12" fillId="0" borderId="8" xfId="0" applyNumberFormat="1" applyFont="1" applyFill="1" applyBorder="1" applyAlignment="1">
      <alignment vertical="center"/>
    </xf>
    <xf numFmtId="1" fontId="12" fillId="0" borderId="0" xfId="0" applyNumberFormat="1" applyFont="1" applyFill="1" applyBorder="1" applyAlignment="1">
      <alignment vertical="center"/>
    </xf>
    <xf numFmtId="1" fontId="20" fillId="0" borderId="12" xfId="0" quotePrefix="1" applyNumberFormat="1" applyFont="1" applyFill="1" applyBorder="1" applyAlignment="1">
      <alignment horizontal="right" vertical="center"/>
    </xf>
    <xf numFmtId="41" fontId="20" fillId="0" borderId="12" xfId="0" applyNumberFormat="1" applyFont="1" applyFill="1" applyBorder="1" applyAlignment="1">
      <alignment vertical="center"/>
    </xf>
    <xf numFmtId="176" fontId="20" fillId="0" borderId="12" xfId="0" applyNumberFormat="1" applyFont="1" applyFill="1" applyBorder="1" applyAlignment="1">
      <alignment vertical="center"/>
    </xf>
    <xf numFmtId="176" fontId="12" fillId="0" borderId="12" xfId="2" applyNumberFormat="1" applyFont="1" applyFill="1" applyBorder="1" applyAlignment="1">
      <alignment horizontal="right" vertical="center"/>
    </xf>
    <xf numFmtId="0" fontId="13" fillId="0" borderId="0" xfId="0" applyFont="1" applyFill="1" applyAlignment="1">
      <alignment vertical="center"/>
    </xf>
    <xf numFmtId="0" fontId="26" fillId="0" borderId="0" xfId="0" applyFont="1" applyFill="1" applyAlignment="1">
      <alignment horizontal="center" vertical="center"/>
    </xf>
    <xf numFmtId="176" fontId="20" fillId="0" borderId="0" xfId="0" applyNumberFormat="1" applyFont="1" applyFill="1" applyAlignment="1">
      <alignment vertical="center"/>
    </xf>
    <xf numFmtId="41" fontId="12" fillId="0" borderId="3" xfId="1" applyFont="1" applyFill="1" applyBorder="1" applyAlignment="1">
      <alignment horizontal="right" vertical="center"/>
    </xf>
    <xf numFmtId="179" fontId="12" fillId="0" borderId="7" xfId="0" applyNumberFormat="1" applyFont="1" applyFill="1" applyBorder="1" applyAlignment="1">
      <alignment vertical="center"/>
    </xf>
    <xf numFmtId="41" fontId="12" fillId="9" borderId="24" xfId="0" applyNumberFormat="1" applyFont="1" applyFill="1" applyBorder="1" applyAlignment="1">
      <alignment horizontal="right" vertical="center"/>
    </xf>
    <xf numFmtId="41" fontId="21" fillId="0" borderId="5" xfId="0" applyNumberFormat="1" applyFont="1" applyFill="1" applyBorder="1" applyAlignment="1">
      <alignment horizontal="right" vertical="center"/>
    </xf>
    <xf numFmtId="41" fontId="12" fillId="10" borderId="0" xfId="1" quotePrefix="1" applyFont="1" applyFill="1" applyBorder="1" applyAlignment="1">
      <alignment horizontal="right" vertical="center"/>
    </xf>
    <xf numFmtId="176" fontId="12" fillId="0" borderId="13" xfId="2" quotePrefix="1" applyNumberFormat="1" applyFont="1" applyFill="1" applyBorder="1" applyAlignment="1">
      <alignment horizontal="right" vertical="center"/>
    </xf>
    <xf numFmtId="41" fontId="12" fillId="0" borderId="15" xfId="1" applyFont="1" applyFill="1" applyBorder="1" applyAlignment="1">
      <alignment horizontal="right" vertical="center"/>
    </xf>
    <xf numFmtId="176" fontId="12" fillId="0" borderId="12" xfId="0" applyNumberFormat="1" applyFont="1" applyFill="1" applyBorder="1" applyAlignment="1">
      <alignment horizontal="right" vertical="center"/>
    </xf>
    <xf numFmtId="176" fontId="10" fillId="10" borderId="24" xfId="2" applyNumberFormat="1" applyFont="1" applyFill="1" applyBorder="1" applyAlignment="1">
      <alignment horizontal="right" vertical="center"/>
    </xf>
    <xf numFmtId="0" fontId="13" fillId="8" borderId="0" xfId="0" applyFont="1" applyFill="1" applyAlignment="1">
      <alignment horizontal="center" vertical="center"/>
    </xf>
    <xf numFmtId="0" fontId="13" fillId="8" borderId="0" xfId="0" applyFont="1" applyFill="1" applyAlignment="1">
      <alignment horizontal="center" vertical="center"/>
    </xf>
    <xf numFmtId="0" fontId="18" fillId="0" borderId="0" xfId="0" applyFont="1" applyAlignment="1">
      <alignment vertical="center"/>
    </xf>
    <xf numFmtId="41" fontId="11" fillId="0" borderId="13" xfId="0" applyNumberFormat="1" applyFont="1" applyFill="1" applyBorder="1" applyAlignment="1">
      <alignment horizontal="right" vertical="center"/>
    </xf>
    <xf numFmtId="0" fontId="32" fillId="0" borderId="0" xfId="0" applyFont="1" applyFill="1" applyAlignment="1">
      <alignment horizontal="right" vertical="center"/>
    </xf>
    <xf numFmtId="0" fontId="20" fillId="0" borderId="0" xfId="0" applyFont="1" applyFill="1" applyAlignment="1">
      <alignment vertical="center"/>
    </xf>
    <xf numFmtId="0" fontId="32" fillId="0" borderId="0" xfId="0" applyFont="1" applyFill="1" applyAlignment="1">
      <alignment horizontal="center" vertical="center"/>
    </xf>
    <xf numFmtId="0" fontId="20" fillId="0" borderId="0" xfId="0" applyFont="1" applyFill="1" applyAlignment="1">
      <alignment horizontal="right" vertical="center" indent="1"/>
    </xf>
    <xf numFmtId="0" fontId="20" fillId="0" borderId="0" xfId="0" applyFont="1" applyAlignment="1">
      <alignment horizontal="right" vertical="center"/>
    </xf>
    <xf numFmtId="9" fontId="12" fillId="0" borderId="0" xfId="0" applyNumberFormat="1" applyFont="1" applyFill="1" applyBorder="1" applyAlignment="1">
      <alignment horizontal="right" vertical="center"/>
    </xf>
    <xf numFmtId="0" fontId="12" fillId="0" borderId="0" xfId="0" applyFont="1" applyFill="1" applyBorder="1" applyAlignment="1">
      <alignment vertical="center"/>
    </xf>
    <xf numFmtId="0" fontId="20" fillId="0" borderId="0" xfId="0" applyFont="1" applyFill="1" applyAlignment="1">
      <alignment horizontal="center" vertical="center"/>
    </xf>
    <xf numFmtId="41" fontId="10" fillId="0" borderId="5" xfId="0" applyNumberFormat="1" applyFont="1" applyFill="1" applyBorder="1" applyAlignment="1">
      <alignment horizontal="right" vertical="center"/>
    </xf>
    <xf numFmtId="41" fontId="12" fillId="0" borderId="0" xfId="0" applyNumberFormat="1" applyFont="1" applyFill="1" applyAlignment="1">
      <alignment horizontal="right" vertical="center"/>
    </xf>
    <xf numFmtId="41" fontId="12" fillId="0" borderId="0" xfId="0" applyNumberFormat="1" applyFont="1" applyFill="1" applyBorder="1" applyAlignment="1">
      <alignment horizontal="right" vertical="center"/>
    </xf>
    <xf numFmtId="41" fontId="12" fillId="0" borderId="10" xfId="0" applyNumberFormat="1" applyFont="1" applyFill="1" applyBorder="1" applyAlignment="1">
      <alignment horizontal="right" vertical="center"/>
    </xf>
    <xf numFmtId="41" fontId="12" fillId="0" borderId="3" xfId="0" applyNumberFormat="1" applyFont="1" applyFill="1" applyBorder="1" applyAlignment="1">
      <alignment horizontal="right" vertical="center"/>
    </xf>
    <xf numFmtId="41" fontId="10" fillId="0" borderId="0" xfId="0" applyNumberFormat="1" applyFont="1" applyFill="1" applyBorder="1" applyAlignment="1">
      <alignment horizontal="right" vertical="center"/>
    </xf>
    <xf numFmtId="41" fontId="20" fillId="0" borderId="0" xfId="0" applyNumberFormat="1" applyFont="1" applyAlignment="1">
      <alignment horizontal="center" vertical="center"/>
    </xf>
    <xf numFmtId="41" fontId="10" fillId="0" borderId="13" xfId="0" applyNumberFormat="1" applyFont="1" applyFill="1" applyBorder="1" applyAlignment="1">
      <alignment horizontal="right" vertical="center"/>
    </xf>
    <xf numFmtId="41" fontId="20" fillId="0" borderId="0" xfId="0" applyNumberFormat="1" applyFont="1" applyBorder="1" applyAlignment="1">
      <alignment horizontal="center" vertical="center"/>
    </xf>
    <xf numFmtId="0" fontId="13" fillId="8" borderId="0" xfId="0" quotePrefix="1" applyFont="1" applyFill="1" applyAlignment="1">
      <alignment horizontal="center" vertical="center" wrapText="1"/>
    </xf>
    <xf numFmtId="0" fontId="32" fillId="11" borderId="0" xfId="0" applyFont="1" applyFill="1" applyAlignment="1">
      <alignment horizontal="center" vertical="center"/>
    </xf>
    <xf numFmtId="176" fontId="12" fillId="0" borderId="0" xfId="0" applyNumberFormat="1" applyFont="1" applyFill="1" applyBorder="1" applyAlignment="1">
      <alignment horizontal="right" vertical="center"/>
    </xf>
    <xf numFmtId="176" fontId="10" fillId="0" borderId="5" xfId="0" applyNumberFormat="1" applyFont="1" applyFill="1" applyBorder="1" applyAlignment="1">
      <alignment horizontal="right" vertical="center"/>
    </xf>
    <xf numFmtId="41" fontId="10" fillId="0" borderId="3" xfId="0" applyNumberFormat="1" applyFont="1" applyFill="1" applyBorder="1" applyAlignment="1">
      <alignment horizontal="right" vertical="center"/>
    </xf>
    <xf numFmtId="41" fontId="10" fillId="0" borderId="0" xfId="0" applyNumberFormat="1" applyFont="1" applyFill="1" applyAlignment="1">
      <alignment horizontal="right" vertical="center"/>
    </xf>
    <xf numFmtId="176" fontId="12" fillId="0" borderId="0" xfId="0" applyNumberFormat="1" applyFont="1" applyFill="1" applyAlignment="1">
      <alignment horizontal="right" vertical="center"/>
    </xf>
    <xf numFmtId="176" fontId="12" fillId="0" borderId="10" xfId="0" applyNumberFormat="1" applyFont="1" applyFill="1" applyBorder="1" applyAlignment="1">
      <alignment horizontal="right" vertical="center"/>
    </xf>
    <xf numFmtId="176" fontId="12" fillId="0" borderId="3" xfId="0" applyNumberFormat="1" applyFont="1" applyFill="1" applyBorder="1" applyAlignment="1">
      <alignment horizontal="right" vertical="center"/>
    </xf>
    <xf numFmtId="41" fontId="12" fillId="9" borderId="0" xfId="0" applyNumberFormat="1" applyFont="1" applyFill="1" applyAlignment="1">
      <alignment horizontal="right" vertical="center"/>
    </xf>
    <xf numFmtId="41" fontId="10" fillId="9" borderId="3" xfId="0" applyNumberFormat="1" applyFont="1" applyFill="1" applyBorder="1" applyAlignment="1">
      <alignment horizontal="right" vertical="center"/>
    </xf>
    <xf numFmtId="0" fontId="20" fillId="0" borderId="0" xfId="0" applyFont="1" applyAlignment="1">
      <alignment vertical="center"/>
    </xf>
    <xf numFmtId="10" fontId="12" fillId="0" borderId="0" xfId="0" applyNumberFormat="1" applyFont="1" applyFill="1" applyBorder="1" applyAlignment="1">
      <alignment horizontal="right" vertical="center"/>
    </xf>
    <xf numFmtId="0" fontId="20" fillId="0" borderId="0" xfId="0" applyNumberFormat="1" applyFont="1" applyFill="1" applyBorder="1" applyAlignment="1">
      <alignment horizontal="right" vertical="center"/>
    </xf>
    <xf numFmtId="0" fontId="45" fillId="0" borderId="0" xfId="0" applyFont="1" applyFill="1" applyAlignment="1">
      <alignment horizontal="right" vertical="center"/>
    </xf>
    <xf numFmtId="0" fontId="46" fillId="0" borderId="0" xfId="0" applyFont="1" applyAlignment="1">
      <alignment vertical="center"/>
    </xf>
    <xf numFmtId="0" fontId="46" fillId="0" borderId="0" xfId="0" applyFont="1" applyFill="1" applyAlignment="1">
      <alignment vertical="center"/>
    </xf>
    <xf numFmtId="0" fontId="45" fillId="0" borderId="0" xfId="0" applyFont="1" applyFill="1" applyAlignment="1">
      <alignment horizontal="center" vertical="center"/>
    </xf>
    <xf numFmtId="0" fontId="46" fillId="0" borderId="0" xfId="0" applyFont="1" applyFill="1" applyAlignment="1">
      <alignment horizontal="right" vertical="center" indent="1"/>
    </xf>
    <xf numFmtId="0" fontId="46" fillId="0" borderId="0" xfId="0" applyFont="1" applyAlignment="1">
      <alignment horizontal="right" vertical="center"/>
    </xf>
    <xf numFmtId="41" fontId="10" fillId="0" borderId="5" xfId="0" applyNumberFormat="1" applyFont="1" applyFill="1" applyBorder="1" applyAlignment="1">
      <alignment horizontal="right" vertical="center"/>
    </xf>
    <xf numFmtId="41" fontId="12" fillId="0" borderId="0" xfId="0" applyNumberFormat="1" applyFont="1" applyFill="1" applyBorder="1" applyAlignment="1">
      <alignment horizontal="right" vertical="center"/>
    </xf>
    <xf numFmtId="0" fontId="46" fillId="0" borderId="0" xfId="0" applyFont="1" applyFill="1" applyBorder="1" applyAlignment="1">
      <alignment vertical="center"/>
    </xf>
    <xf numFmtId="41" fontId="12" fillId="0" borderId="12" xfId="0" applyNumberFormat="1" applyFont="1" applyFill="1" applyBorder="1" applyAlignment="1">
      <alignment horizontal="right" vertical="center"/>
    </xf>
    <xf numFmtId="10" fontId="46" fillId="0" borderId="0" xfId="0" applyNumberFormat="1" applyFont="1" applyFill="1" applyBorder="1" applyAlignment="1">
      <alignment vertical="center"/>
    </xf>
    <xf numFmtId="41" fontId="12" fillId="0" borderId="3" xfId="0" applyNumberFormat="1" applyFont="1" applyFill="1" applyBorder="1" applyAlignment="1">
      <alignment horizontal="right" vertical="center"/>
    </xf>
    <xf numFmtId="41" fontId="12" fillId="0" borderId="5" xfId="0" applyNumberFormat="1" applyFont="1" applyFill="1" applyBorder="1" applyAlignment="1">
      <alignment vertical="center"/>
    </xf>
    <xf numFmtId="0" fontId="13" fillId="0" borderId="0" xfId="0" applyFont="1" applyFill="1" applyBorder="1" applyAlignment="1">
      <alignment horizontal="right" vertical="center" indent="1"/>
    </xf>
    <xf numFmtId="10" fontId="12" fillId="0" borderId="3" xfId="0" applyNumberFormat="1" applyFont="1" applyFill="1" applyBorder="1" applyAlignment="1">
      <alignment horizontal="right" vertical="center"/>
    </xf>
    <xf numFmtId="41" fontId="12" fillId="0" borderId="13" xfId="0" applyNumberFormat="1" applyFont="1" applyFill="1" applyBorder="1" applyAlignment="1">
      <alignment horizontal="right" vertical="center"/>
    </xf>
    <xf numFmtId="41" fontId="20" fillId="0" borderId="0" xfId="0" applyNumberFormat="1" applyFont="1" applyFill="1" applyBorder="1" applyAlignment="1">
      <alignment horizontal="right" vertical="center"/>
    </xf>
    <xf numFmtId="0" fontId="45" fillId="11" borderId="0" xfId="0" applyFont="1" applyFill="1" applyAlignment="1">
      <alignment horizontal="center" vertical="center"/>
    </xf>
    <xf numFmtId="176" fontId="12" fillId="0" borderId="0" xfId="0" applyNumberFormat="1" applyFont="1" applyFill="1" applyBorder="1" applyAlignment="1">
      <alignment horizontal="right" vertical="center"/>
    </xf>
    <xf numFmtId="41" fontId="10" fillId="0" borderId="24" xfId="0" applyNumberFormat="1" applyFont="1" applyFill="1" applyBorder="1" applyAlignment="1">
      <alignment horizontal="right" vertical="center"/>
    </xf>
    <xf numFmtId="0" fontId="32" fillId="0" borderId="0" xfId="0" applyNumberFormat="1" applyFont="1" applyFill="1" applyAlignment="1">
      <alignment horizontal="right" vertical="center"/>
    </xf>
    <xf numFmtId="0" fontId="32" fillId="0" borderId="0" xfId="0" applyNumberFormat="1" applyFont="1" applyFill="1" applyAlignment="1">
      <alignment horizontal="center" vertical="center"/>
    </xf>
    <xf numFmtId="0" fontId="32" fillId="11" borderId="0" xfId="0" applyNumberFormat="1" applyFont="1" applyFill="1" applyAlignment="1">
      <alignment horizontal="center" vertical="center"/>
    </xf>
    <xf numFmtId="0" fontId="13" fillId="8" borderId="0" xfId="0" quotePrefix="1" applyNumberFormat="1" applyFont="1" applyFill="1" applyAlignment="1">
      <alignment horizontal="center" vertical="center" wrapText="1"/>
    </xf>
    <xf numFmtId="0" fontId="20" fillId="0" borderId="0" xfId="0" applyNumberFormat="1" applyFont="1" applyFill="1" applyAlignment="1">
      <alignment horizontal="right" vertical="center" indent="1"/>
    </xf>
    <xf numFmtId="0" fontId="20" fillId="0" borderId="0" xfId="0" applyNumberFormat="1" applyFont="1" applyAlignment="1">
      <alignment vertical="center"/>
    </xf>
    <xf numFmtId="0" fontId="12" fillId="0" borderId="0" xfId="0" applyNumberFormat="1" applyFont="1" applyFill="1" applyBorder="1" applyAlignment="1">
      <alignment horizontal="right" vertical="center"/>
    </xf>
    <xf numFmtId="0" fontId="12" fillId="0" borderId="0" xfId="0" applyNumberFormat="1" applyFont="1" applyFill="1" applyBorder="1" applyAlignment="1">
      <alignment vertical="center"/>
    </xf>
    <xf numFmtId="0" fontId="12" fillId="0" borderId="0" xfId="0" applyNumberFormat="1" applyFont="1" applyFill="1" applyBorder="1" applyAlignment="1">
      <alignment horizontal="center" vertical="center"/>
    </xf>
    <xf numFmtId="0" fontId="12" fillId="0" borderId="5" xfId="0" applyNumberFormat="1" applyFont="1" applyFill="1" applyBorder="1" applyAlignment="1">
      <alignment vertical="center"/>
    </xf>
    <xf numFmtId="0" fontId="20" fillId="0" borderId="0" xfId="0" applyNumberFormat="1" applyFont="1" applyFill="1" applyBorder="1" applyAlignment="1">
      <alignment vertical="center"/>
    </xf>
    <xf numFmtId="0" fontId="20" fillId="0" borderId="0" xfId="0" applyNumberFormat="1" applyFont="1" applyFill="1" applyAlignment="1">
      <alignment horizontal="center" vertical="center"/>
    </xf>
    <xf numFmtId="0" fontId="10" fillId="0" borderId="0" xfId="0" applyNumberFormat="1" applyFont="1" applyFill="1" applyBorder="1" applyAlignment="1">
      <alignment horizontal="right" vertical="center"/>
    </xf>
    <xf numFmtId="0" fontId="13" fillId="0" borderId="0" xfId="0" quotePrefix="1" applyNumberFormat="1" applyFont="1" applyFill="1" applyAlignment="1">
      <alignment horizontal="center" vertical="center" wrapText="1"/>
    </xf>
    <xf numFmtId="0" fontId="20" fillId="0" borderId="0" xfId="0" applyNumberFormat="1" applyFont="1" applyAlignment="1">
      <alignment horizontal="right" vertical="center"/>
    </xf>
    <xf numFmtId="41" fontId="12" fillId="9" borderId="3" xfId="0" applyNumberFormat="1" applyFont="1" applyFill="1" applyBorder="1" applyAlignment="1">
      <alignment horizontal="right" vertical="center"/>
    </xf>
    <xf numFmtId="41" fontId="20" fillId="0" borderId="0" xfId="0" applyNumberFormat="1" applyFont="1" applyFill="1" applyAlignment="1">
      <alignment vertical="center"/>
    </xf>
    <xf numFmtId="0" fontId="10" fillId="0" borderId="13" xfId="0" applyNumberFormat="1" applyFont="1" applyFill="1" applyBorder="1" applyAlignment="1">
      <alignment horizontal="right" vertical="center"/>
    </xf>
    <xf numFmtId="41" fontId="20" fillId="0" borderId="13" xfId="0" applyNumberFormat="1" applyFont="1" applyFill="1" applyBorder="1" applyAlignment="1">
      <alignment horizontal="right" vertical="center"/>
    </xf>
    <xf numFmtId="0" fontId="13" fillId="8" borderId="0" xfId="0" quotePrefix="1" applyFont="1" applyFill="1" applyAlignment="1">
      <alignment horizontal="center" vertical="center" wrapText="1"/>
    </xf>
    <xf numFmtId="0" fontId="32" fillId="0" borderId="0" xfId="0" applyFont="1" applyFill="1" applyAlignment="1">
      <alignment horizontal="right" vertical="center"/>
    </xf>
    <xf numFmtId="0" fontId="20" fillId="0" borderId="0" xfId="0" applyFont="1" applyAlignment="1">
      <alignment vertical="center"/>
    </xf>
    <xf numFmtId="0" fontId="32" fillId="0" borderId="0" xfId="0" applyFont="1" applyFill="1" applyAlignment="1">
      <alignment horizontal="center" vertical="center"/>
    </xf>
    <xf numFmtId="0" fontId="20" fillId="0" borderId="0" xfId="0" applyFont="1" applyFill="1" applyAlignment="1">
      <alignment horizontal="right" vertical="center" indent="1"/>
    </xf>
    <xf numFmtId="0" fontId="20" fillId="0" borderId="0" xfId="0" applyFont="1" applyAlignment="1">
      <alignment horizontal="right" vertical="center"/>
    </xf>
    <xf numFmtId="10" fontId="12" fillId="0" borderId="0" xfId="0" applyNumberFormat="1" applyFont="1" applyFill="1" applyBorder="1" applyAlignment="1">
      <alignment horizontal="right" vertical="center"/>
    </xf>
    <xf numFmtId="0" fontId="12" fillId="0" borderId="0" xfId="0" applyFont="1" applyFill="1" applyBorder="1" applyAlignment="1">
      <alignment vertical="center"/>
    </xf>
    <xf numFmtId="41" fontId="10" fillId="0" borderId="5" xfId="0" applyNumberFormat="1" applyFont="1" applyFill="1" applyBorder="1" applyAlignment="1">
      <alignment horizontal="right" vertical="center"/>
    </xf>
    <xf numFmtId="41" fontId="12" fillId="0" borderId="0" xfId="0" applyNumberFormat="1" applyFont="1" applyFill="1" applyBorder="1" applyAlignment="1">
      <alignment horizontal="right" vertical="center"/>
    </xf>
    <xf numFmtId="41" fontId="12" fillId="0" borderId="12" xfId="0" applyNumberFormat="1" applyFont="1" applyFill="1" applyBorder="1" applyAlignment="1">
      <alignment horizontal="right" vertical="center"/>
    </xf>
    <xf numFmtId="10" fontId="10" fillId="0" borderId="5" xfId="0" applyNumberFormat="1" applyFont="1" applyFill="1" applyBorder="1" applyAlignment="1">
      <alignment horizontal="right" vertical="center"/>
    </xf>
    <xf numFmtId="10" fontId="12" fillId="0" borderId="12" xfId="0" applyNumberFormat="1" applyFont="1" applyFill="1" applyBorder="1" applyAlignment="1">
      <alignment horizontal="right" vertical="center"/>
    </xf>
    <xf numFmtId="41" fontId="56" fillId="0" borderId="0" xfId="0" applyNumberFormat="1" applyFont="1" applyFill="1" applyBorder="1" applyAlignment="1">
      <alignment horizontal="right" vertical="center" indent="1"/>
    </xf>
    <xf numFmtId="10" fontId="12" fillId="0" borderId="16" xfId="0" applyNumberFormat="1" applyFont="1" applyFill="1" applyBorder="1" applyAlignment="1">
      <alignment horizontal="right" vertical="center"/>
    </xf>
    <xf numFmtId="0" fontId="65" fillId="0" borderId="0" xfId="0" applyFont="1" applyAlignment="1">
      <alignment vertical="center"/>
    </xf>
    <xf numFmtId="0" fontId="13" fillId="8" borderId="0" xfId="0" quotePrefix="1" applyFont="1" applyFill="1" applyAlignment="1">
      <alignment horizontal="center" vertical="center" wrapText="1"/>
    </xf>
    <xf numFmtId="0" fontId="32" fillId="11" borderId="0" xfId="0" applyFont="1" applyFill="1" applyAlignment="1">
      <alignment horizontal="center" vertical="center"/>
    </xf>
    <xf numFmtId="10" fontId="12" fillId="0" borderId="5" xfId="0" applyNumberFormat="1" applyFont="1" applyFill="1" applyBorder="1" applyAlignment="1">
      <alignment horizontal="right" vertical="center"/>
    </xf>
    <xf numFmtId="176" fontId="12" fillId="0" borderId="0" xfId="0" quotePrefix="1" applyNumberFormat="1" applyFont="1" applyFill="1" applyBorder="1" applyAlignment="1">
      <alignment horizontal="right" vertical="center"/>
    </xf>
    <xf numFmtId="0" fontId="21" fillId="0" borderId="0" xfId="0" applyFont="1" applyFill="1" applyAlignment="1">
      <alignment vertical="center"/>
    </xf>
    <xf numFmtId="0" fontId="32" fillId="0" borderId="0" xfId="0" applyFont="1" applyFill="1" applyAlignment="1">
      <alignment horizontal="right" vertical="center"/>
    </xf>
    <xf numFmtId="0" fontId="20" fillId="0" borderId="0" xfId="0" applyFont="1" applyAlignment="1">
      <alignment vertical="center"/>
    </xf>
    <xf numFmtId="0" fontId="20" fillId="0" borderId="0" xfId="0" applyFont="1" applyFill="1" applyAlignment="1">
      <alignment vertical="center"/>
    </xf>
    <xf numFmtId="0" fontId="32" fillId="0" borderId="0" xfId="0" applyFont="1" applyFill="1" applyAlignment="1">
      <alignment horizontal="center" vertical="center"/>
    </xf>
    <xf numFmtId="0" fontId="20" fillId="0" borderId="0" xfId="0" applyFont="1" applyAlignment="1">
      <alignment horizontal="right" vertical="center"/>
    </xf>
    <xf numFmtId="0" fontId="21" fillId="0" borderId="0" xfId="0" applyFont="1" applyAlignment="1">
      <alignment vertical="center"/>
    </xf>
    <xf numFmtId="0" fontId="21" fillId="0" borderId="0" xfId="0" applyFont="1" applyFill="1" applyAlignment="1">
      <alignment horizontal="center" vertical="center"/>
    </xf>
    <xf numFmtId="0" fontId="20" fillId="11" borderId="0" xfId="0" applyFont="1" applyFill="1" applyAlignment="1">
      <alignment vertical="center"/>
    </xf>
    <xf numFmtId="0" fontId="32" fillId="11" borderId="0" xfId="0" applyFont="1" applyFill="1" applyAlignment="1">
      <alignment horizontal="center" vertical="center"/>
    </xf>
    <xf numFmtId="0" fontId="21" fillId="8" borderId="0" xfId="0" applyFont="1" applyFill="1" applyAlignment="1">
      <alignment vertical="center"/>
    </xf>
    <xf numFmtId="0" fontId="13" fillId="8" borderId="0" xfId="0" applyFont="1" applyFill="1" applyBorder="1" applyAlignment="1">
      <alignment horizontal="center" vertical="center"/>
    </xf>
    <xf numFmtId="41" fontId="12" fillId="9" borderId="0" xfId="1" applyFont="1" applyFill="1" applyBorder="1" applyAlignment="1">
      <alignment horizontal="right" vertical="center"/>
    </xf>
    <xf numFmtId="41" fontId="20" fillId="0" borderId="0" xfId="1" applyFont="1" applyFill="1" applyBorder="1" applyAlignment="1">
      <alignment vertical="center"/>
    </xf>
    <xf numFmtId="41" fontId="12" fillId="0" borderId="0" xfId="1" applyFont="1" applyFill="1" applyBorder="1" applyAlignment="1">
      <alignment horizontal="right" vertical="center"/>
    </xf>
    <xf numFmtId="41" fontId="12" fillId="0" borderId="0" xfId="1" quotePrefix="1" applyFont="1" applyFill="1" applyBorder="1" applyAlignment="1">
      <alignment horizontal="right" vertical="center"/>
    </xf>
    <xf numFmtId="41" fontId="10" fillId="9" borderId="5" xfId="1" applyFont="1" applyFill="1" applyBorder="1" applyAlignment="1">
      <alignment horizontal="right" vertical="center"/>
    </xf>
    <xf numFmtId="179" fontId="12" fillId="0" borderId="0" xfId="1" quotePrefix="1" applyNumberFormat="1" applyFont="1" applyFill="1" applyBorder="1" applyAlignment="1">
      <alignment horizontal="right" vertical="center"/>
    </xf>
    <xf numFmtId="41" fontId="10" fillId="9" borderId="15" xfId="1" applyFont="1" applyFill="1" applyBorder="1" applyAlignment="1">
      <alignment horizontal="right" vertical="center"/>
    </xf>
    <xf numFmtId="41" fontId="10" fillId="0" borderId="5" xfId="1" applyFont="1" applyFill="1" applyBorder="1" applyAlignment="1">
      <alignment horizontal="right" vertical="center"/>
    </xf>
    <xf numFmtId="41" fontId="10" fillId="0" borderId="0" xfId="1" applyFont="1" applyFill="1" applyBorder="1" applyAlignment="1">
      <alignment horizontal="right" vertical="center"/>
    </xf>
    <xf numFmtId="41" fontId="10" fillId="0" borderId="0" xfId="1" quotePrefix="1" applyFont="1" applyFill="1" applyBorder="1" applyAlignment="1">
      <alignment horizontal="right" vertical="center"/>
    </xf>
    <xf numFmtId="41" fontId="12" fillId="0" borderId="3" xfId="1" quotePrefix="1" applyFont="1" applyFill="1" applyBorder="1" applyAlignment="1">
      <alignment horizontal="right" vertical="center"/>
    </xf>
    <xf numFmtId="41" fontId="21" fillId="0" borderId="9" xfId="1" applyFont="1" applyFill="1" applyBorder="1" applyAlignment="1">
      <alignment vertical="center"/>
    </xf>
    <xf numFmtId="176" fontId="10" fillId="0" borderId="0" xfId="2" quotePrefix="1" applyNumberFormat="1" applyFont="1" applyFill="1" applyBorder="1" applyAlignment="1">
      <alignment horizontal="right" vertical="center"/>
    </xf>
    <xf numFmtId="176" fontId="10" fillId="0" borderId="12" xfId="2" quotePrefix="1" applyNumberFormat="1" applyFont="1" applyFill="1" applyBorder="1" applyAlignment="1">
      <alignment horizontal="right" vertical="center"/>
    </xf>
    <xf numFmtId="0" fontId="18" fillId="6" borderId="0" xfId="0" applyFont="1" applyFill="1" applyAlignment="1" applyProtection="1">
      <alignment vertical="center"/>
    </xf>
    <xf numFmtId="0" fontId="32" fillId="0" borderId="0" xfId="0" applyFont="1" applyFill="1" applyAlignment="1">
      <alignment vertical="center"/>
    </xf>
    <xf numFmtId="0" fontId="32" fillId="0" borderId="0" xfId="0" applyFont="1" applyFill="1" applyAlignment="1">
      <alignment horizontal="right" vertical="center"/>
    </xf>
    <xf numFmtId="0" fontId="20" fillId="0" borderId="0" xfId="0" applyFont="1" applyAlignment="1">
      <alignment vertical="center"/>
    </xf>
    <xf numFmtId="0" fontId="20" fillId="0" borderId="0" xfId="0" applyFont="1" applyFill="1" applyAlignment="1">
      <alignment vertical="center"/>
    </xf>
    <xf numFmtId="0" fontId="32" fillId="0" borderId="0" xfId="0" applyFont="1" applyFill="1" applyAlignment="1">
      <alignment horizontal="center" vertical="center"/>
    </xf>
    <xf numFmtId="0" fontId="16" fillId="0" borderId="0" xfId="0" applyFont="1" applyFill="1" applyAlignment="1">
      <alignment horizontal="right" vertical="center"/>
    </xf>
    <xf numFmtId="0" fontId="20" fillId="0" borderId="0" xfId="0" applyFont="1" applyFill="1" applyBorder="1" applyAlignment="1">
      <alignment vertical="center"/>
    </xf>
    <xf numFmtId="0" fontId="20" fillId="0" borderId="0" xfId="0" quotePrefix="1" applyFont="1" applyFill="1" applyBorder="1" applyAlignment="1">
      <alignment horizontal="right" vertical="center"/>
    </xf>
    <xf numFmtId="41" fontId="20" fillId="0" borderId="0" xfId="0" applyNumberFormat="1" applyFont="1" applyFill="1" applyBorder="1" applyAlignment="1">
      <alignment vertical="center"/>
    </xf>
    <xf numFmtId="0" fontId="20" fillId="0" borderId="0" xfId="0" applyFont="1" applyBorder="1" applyAlignment="1">
      <alignment vertical="center"/>
    </xf>
    <xf numFmtId="9" fontId="20" fillId="0" borderId="0" xfId="0" applyNumberFormat="1" applyFont="1" applyFill="1" applyBorder="1" applyAlignment="1">
      <alignment horizontal="right" vertical="center"/>
    </xf>
    <xf numFmtId="0" fontId="20" fillId="0" borderId="0" xfId="0" applyFont="1" applyAlignment="1">
      <alignment horizontal="right" vertical="center"/>
    </xf>
    <xf numFmtId="0" fontId="20" fillId="0" borderId="0" xfId="0" applyFont="1" applyFill="1" applyBorder="1" applyAlignment="1">
      <alignment horizontal="right" vertical="center"/>
    </xf>
    <xf numFmtId="10" fontId="12" fillId="0" borderId="0" xfId="0" applyNumberFormat="1" applyFont="1" applyFill="1" applyBorder="1" applyAlignment="1">
      <alignment horizontal="center" vertical="center"/>
    </xf>
    <xf numFmtId="10" fontId="12" fillId="0" borderId="0" xfId="0" applyNumberFormat="1" applyFont="1" applyFill="1" applyBorder="1" applyAlignment="1">
      <alignment horizontal="right" vertical="center"/>
    </xf>
    <xf numFmtId="0" fontId="12" fillId="0" borderId="0" xfId="0" applyFont="1" applyFill="1" applyBorder="1" applyAlignment="1">
      <alignment horizontal="center" vertical="center"/>
    </xf>
    <xf numFmtId="9" fontId="12" fillId="0" borderId="0" xfId="0" applyNumberFormat="1" applyFont="1" applyFill="1" applyBorder="1" applyAlignment="1">
      <alignment horizontal="right" vertical="center"/>
    </xf>
    <xf numFmtId="0" fontId="12" fillId="0" borderId="0" xfId="0" applyFont="1" applyFill="1" applyBorder="1" applyAlignment="1">
      <alignment vertical="center"/>
    </xf>
    <xf numFmtId="0" fontId="28" fillId="0" borderId="0" xfId="0" applyFont="1" applyFill="1" applyBorder="1" applyAlignment="1">
      <alignment horizontal="center" vertical="center"/>
    </xf>
    <xf numFmtId="0" fontId="20" fillId="0" borderId="0" xfId="0" applyNumberFormat="1" applyFont="1" applyFill="1" applyBorder="1" applyAlignment="1">
      <alignment horizontal="right" vertical="center"/>
    </xf>
    <xf numFmtId="0" fontId="12" fillId="0" borderId="0" xfId="0" applyFont="1" applyFill="1" applyAlignment="1">
      <alignment vertical="center"/>
    </xf>
    <xf numFmtId="41" fontId="10" fillId="0" borderId="5" xfId="0" applyNumberFormat="1" applyFont="1" applyFill="1" applyBorder="1" applyAlignment="1">
      <alignment horizontal="right" vertical="center"/>
    </xf>
    <xf numFmtId="41" fontId="12" fillId="0" borderId="0" xfId="0" applyNumberFormat="1" applyFont="1" applyFill="1" applyBorder="1" applyAlignment="1">
      <alignment horizontal="right" vertical="center"/>
    </xf>
    <xf numFmtId="41" fontId="12" fillId="0" borderId="12" xfId="0" applyNumberFormat="1" applyFont="1" applyFill="1" applyBorder="1" applyAlignment="1">
      <alignment horizontal="right" vertical="center"/>
    </xf>
    <xf numFmtId="41" fontId="10" fillId="0" borderId="0" xfId="0" applyNumberFormat="1" applyFont="1" applyFill="1" applyBorder="1" applyAlignment="1">
      <alignment horizontal="right" vertical="center"/>
    </xf>
    <xf numFmtId="41" fontId="12" fillId="0" borderId="0" xfId="0" applyNumberFormat="1" applyFont="1" applyFill="1" applyBorder="1" applyAlignment="1">
      <alignment vertical="center"/>
    </xf>
    <xf numFmtId="10" fontId="12" fillId="0" borderId="12" xfId="0" applyNumberFormat="1" applyFont="1" applyFill="1" applyBorder="1" applyAlignment="1">
      <alignment horizontal="right" vertical="center"/>
    </xf>
    <xf numFmtId="0" fontId="21" fillId="0" borderId="0" xfId="0" applyFont="1" applyFill="1" applyAlignment="1">
      <alignment horizontal="center" vertical="center"/>
    </xf>
    <xf numFmtId="41" fontId="12" fillId="0" borderId="5" xfId="0" applyNumberFormat="1" applyFont="1" applyFill="1" applyBorder="1" applyAlignment="1">
      <alignment vertical="center"/>
    </xf>
    <xf numFmtId="10" fontId="12" fillId="0" borderId="0" xfId="0" applyNumberFormat="1" applyFont="1" applyFill="1" applyBorder="1" applyAlignment="1">
      <alignment vertical="center"/>
    </xf>
    <xf numFmtId="0" fontId="12" fillId="0" borderId="3" xfId="0" applyFont="1" applyFill="1" applyBorder="1" applyAlignment="1">
      <alignment horizontal="center" vertical="center"/>
    </xf>
    <xf numFmtId="0" fontId="20" fillId="0" borderId="0" xfId="0" applyFont="1" applyBorder="1" applyAlignment="1">
      <alignment horizontal="right" vertical="center"/>
    </xf>
    <xf numFmtId="0" fontId="12" fillId="0" borderId="12" xfId="0" applyFont="1" applyFill="1" applyBorder="1" applyAlignment="1">
      <alignment horizontal="center" vertical="center"/>
    </xf>
    <xf numFmtId="0" fontId="13" fillId="0" borderId="0" xfId="0" quotePrefix="1" applyFont="1" applyFill="1" applyAlignment="1">
      <alignment horizontal="center" vertical="center" wrapText="1"/>
    </xf>
    <xf numFmtId="41" fontId="12" fillId="0" borderId="0" xfId="0" quotePrefix="1" applyNumberFormat="1" applyFont="1" applyFill="1" applyBorder="1" applyAlignment="1">
      <alignment horizontal="right" vertical="center"/>
    </xf>
    <xf numFmtId="0" fontId="12" fillId="0" borderId="0" xfId="0" quotePrefix="1" applyNumberFormat="1" applyFont="1" applyFill="1" applyBorder="1" applyAlignment="1">
      <alignment horizontal="right" vertical="center"/>
    </xf>
    <xf numFmtId="0" fontId="13" fillId="8" borderId="0" xfId="0" quotePrefix="1" applyFont="1" applyFill="1" applyAlignment="1">
      <alignment horizontal="center" vertical="center" wrapText="1"/>
    </xf>
    <xf numFmtId="0" fontId="32" fillId="11" borderId="0" xfId="0" applyFont="1" applyFill="1" applyAlignment="1">
      <alignment horizontal="center" vertical="center"/>
    </xf>
    <xf numFmtId="0" fontId="15" fillId="0" borderId="0" xfId="0" quotePrefix="1" applyFont="1" applyFill="1" applyBorder="1" applyAlignment="1">
      <alignment horizontal="right" vertical="center"/>
    </xf>
    <xf numFmtId="0" fontId="13" fillId="8" borderId="0" xfId="0" applyFont="1" applyFill="1" applyBorder="1" applyAlignment="1">
      <alignment horizontal="center" vertical="center"/>
    </xf>
    <xf numFmtId="0" fontId="67" fillId="11" borderId="0" xfId="0" applyFont="1" applyFill="1" applyAlignment="1">
      <alignment vertical="center"/>
    </xf>
    <xf numFmtId="0" fontId="32" fillId="11" borderId="0" xfId="0" applyFont="1" applyFill="1" applyAlignment="1">
      <alignment vertical="center"/>
    </xf>
    <xf numFmtId="0" fontId="12" fillId="9" borderId="3" xfId="0" applyFont="1" applyFill="1" applyBorder="1" applyAlignment="1">
      <alignment horizontal="center" vertical="center"/>
    </xf>
    <xf numFmtId="0" fontId="12" fillId="9" borderId="0" xfId="0" applyFont="1" applyFill="1" applyBorder="1" applyAlignment="1">
      <alignment horizontal="center" vertical="center"/>
    </xf>
    <xf numFmtId="0" fontId="12" fillId="9" borderId="12" xfId="0" applyFont="1" applyFill="1" applyBorder="1" applyAlignment="1">
      <alignment horizontal="center" vertical="center"/>
    </xf>
    <xf numFmtId="0" fontId="28" fillId="9" borderId="0" xfId="0" applyFont="1" applyFill="1" applyBorder="1" applyAlignment="1">
      <alignment horizontal="center" vertical="center"/>
    </xf>
    <xf numFmtId="41" fontId="11" fillId="0" borderId="0" xfId="0" applyNumberFormat="1" applyFont="1" applyFill="1" applyBorder="1" applyAlignment="1">
      <alignment horizontal="right" vertical="center"/>
    </xf>
    <xf numFmtId="41" fontId="10" fillId="0" borderId="0" xfId="0" quotePrefix="1" applyNumberFormat="1" applyFont="1" applyFill="1" applyBorder="1" applyAlignment="1">
      <alignment horizontal="right" vertical="center"/>
    </xf>
    <xf numFmtId="41" fontId="10" fillId="9" borderId="5" xfId="0" applyNumberFormat="1" applyFont="1" applyFill="1" applyBorder="1" applyAlignment="1">
      <alignment horizontal="right" vertical="center"/>
    </xf>
    <xf numFmtId="41" fontId="10" fillId="9" borderId="0" xfId="0" applyNumberFormat="1" applyFont="1" applyFill="1" applyBorder="1" applyAlignment="1">
      <alignment horizontal="right" vertical="center"/>
    </xf>
    <xf numFmtId="41" fontId="12" fillId="9" borderId="0" xfId="0" applyNumberFormat="1" applyFont="1" applyFill="1" applyBorder="1" applyAlignment="1">
      <alignment horizontal="right" vertical="center"/>
    </xf>
    <xf numFmtId="41" fontId="12" fillId="0" borderId="3" xfId="0" quotePrefix="1" applyNumberFormat="1" applyFont="1" applyFill="1" applyBorder="1" applyAlignment="1">
      <alignment horizontal="right" vertical="center"/>
    </xf>
    <xf numFmtId="41" fontId="21" fillId="0" borderId="9" xfId="0" applyNumberFormat="1" applyFont="1" applyFill="1" applyBorder="1" applyAlignment="1">
      <alignment vertical="center"/>
    </xf>
    <xf numFmtId="179" fontId="12" fillId="0" borderId="0" xfId="0" quotePrefix="1" applyNumberFormat="1" applyFont="1" applyFill="1" applyBorder="1" applyAlignment="1">
      <alignment horizontal="right" vertical="center"/>
    </xf>
    <xf numFmtId="10" fontId="12" fillId="0" borderId="5" xfId="0" applyNumberFormat="1" applyFont="1" applyFill="1" applyBorder="1" applyAlignment="1">
      <alignment vertical="center"/>
    </xf>
    <xf numFmtId="41" fontId="20" fillId="0" borderId="12" xfId="0" quotePrefix="1" applyNumberFormat="1" applyFont="1" applyFill="1" applyBorder="1" applyAlignment="1">
      <alignment horizontal="right" vertical="center"/>
    </xf>
    <xf numFmtId="10" fontId="20" fillId="0" borderId="3" xfId="0" applyNumberFormat="1" applyFont="1" applyFill="1" applyBorder="1" applyAlignment="1">
      <alignment horizontal="right" vertical="center"/>
    </xf>
    <xf numFmtId="176" fontId="12" fillId="0" borderId="13" xfId="2" quotePrefix="1" applyNumberFormat="1" applyFont="1" applyFill="1" applyBorder="1" applyAlignment="1">
      <alignment horizontal="right" vertical="center"/>
    </xf>
    <xf numFmtId="176" fontId="12" fillId="0" borderId="0" xfId="2" quotePrefix="1" applyNumberFormat="1" applyFont="1" applyFill="1" applyBorder="1" applyAlignment="1">
      <alignment horizontal="right" vertical="center"/>
    </xf>
    <xf numFmtId="176" fontId="12" fillId="0" borderId="12" xfId="2" quotePrefix="1" applyNumberFormat="1" applyFont="1" applyFill="1" applyBorder="1" applyAlignment="1">
      <alignment horizontal="right" vertical="center"/>
    </xf>
    <xf numFmtId="179" fontId="10" fillId="0" borderId="5" xfId="1" applyNumberFormat="1" applyFont="1" applyFill="1" applyBorder="1" applyAlignment="1">
      <alignment vertical="center"/>
    </xf>
    <xf numFmtId="179" fontId="12" fillId="0" borderId="0" xfId="1" applyNumberFormat="1" applyFont="1" applyFill="1" applyBorder="1" applyAlignment="1">
      <alignment vertical="center"/>
    </xf>
    <xf numFmtId="179" fontId="12" fillId="0" borderId="0" xfId="1" applyNumberFormat="1" applyFont="1" applyFill="1" applyAlignment="1">
      <alignment vertical="center"/>
    </xf>
    <xf numFmtId="179" fontId="12" fillId="0" borderId="0" xfId="1" applyNumberFormat="1" applyFont="1" applyFill="1" applyBorder="1" applyAlignment="1">
      <alignment horizontal="right" vertical="center"/>
    </xf>
    <xf numFmtId="179" fontId="12" fillId="0" borderId="3" xfId="1" applyNumberFormat="1" applyFont="1" applyFill="1" applyBorder="1" applyAlignment="1">
      <alignment horizontal="right" vertical="center"/>
    </xf>
    <xf numFmtId="179" fontId="10" fillId="0" borderId="5" xfId="1" applyNumberFormat="1" applyFont="1" applyFill="1" applyBorder="1" applyAlignment="1">
      <alignment horizontal="right" vertical="center"/>
    </xf>
    <xf numFmtId="179" fontId="10" fillId="0" borderId="24" xfId="1" applyNumberFormat="1" applyFont="1" applyFill="1" applyBorder="1" applyAlignment="1">
      <alignment horizontal="right" vertical="center"/>
    </xf>
    <xf numFmtId="179" fontId="10" fillId="9" borderId="24" xfId="1" applyNumberFormat="1" applyFont="1" applyFill="1" applyBorder="1" applyAlignment="1">
      <alignment horizontal="right" vertical="center"/>
    </xf>
    <xf numFmtId="41" fontId="12" fillId="0" borderId="15" xfId="1" applyFont="1" applyFill="1" applyBorder="1" applyAlignment="1">
      <alignment horizontal="right" vertical="center"/>
    </xf>
    <xf numFmtId="41" fontId="10" fillId="0" borderId="5" xfId="1" applyFont="1" applyFill="1" applyBorder="1" applyAlignment="1">
      <alignment vertical="center"/>
    </xf>
    <xf numFmtId="41" fontId="12" fillId="0" borderId="0" xfId="1" applyFont="1" applyFill="1" applyBorder="1" applyAlignment="1">
      <alignment vertical="center"/>
    </xf>
    <xf numFmtId="41" fontId="20" fillId="0" borderId="0" xfId="1" quotePrefix="1" applyFont="1" applyFill="1" applyBorder="1" applyAlignment="1">
      <alignment horizontal="right" vertical="center"/>
    </xf>
    <xf numFmtId="41" fontId="10" fillId="0" borderId="24" xfId="1" applyFont="1" applyFill="1" applyBorder="1" applyAlignment="1">
      <alignment vertical="center"/>
    </xf>
    <xf numFmtId="179" fontId="20" fillId="0" borderId="0" xfId="1" applyNumberFormat="1" applyFont="1" applyFill="1" applyBorder="1" applyAlignment="1">
      <alignment vertical="center"/>
    </xf>
    <xf numFmtId="179" fontId="20" fillId="0" borderId="0" xfId="1" quotePrefix="1" applyNumberFormat="1" applyFont="1" applyFill="1" applyBorder="1" applyAlignment="1">
      <alignment horizontal="right" vertical="center"/>
    </xf>
    <xf numFmtId="179" fontId="10" fillId="0" borderId="0" xfId="1" applyNumberFormat="1" applyFont="1" applyFill="1" applyBorder="1" applyAlignment="1">
      <alignment horizontal="right" vertical="center"/>
    </xf>
    <xf numFmtId="41" fontId="10" fillId="0" borderId="5" xfId="0" applyNumberFormat="1" applyFont="1" applyFill="1" applyBorder="1" applyAlignment="1">
      <alignment vertical="center"/>
    </xf>
    <xf numFmtId="1" fontId="12" fillId="0" borderId="0" xfId="0" applyNumberFormat="1" applyFont="1" applyFill="1" applyBorder="1" applyAlignment="1">
      <alignment vertical="center"/>
    </xf>
    <xf numFmtId="1" fontId="20" fillId="0" borderId="12" xfId="0" quotePrefix="1" applyNumberFormat="1" applyFont="1" applyFill="1" applyBorder="1" applyAlignment="1">
      <alignment horizontal="right" vertical="center"/>
    </xf>
    <xf numFmtId="41" fontId="20" fillId="0" borderId="12" xfId="0" applyNumberFormat="1" applyFont="1" applyFill="1" applyBorder="1" applyAlignment="1">
      <alignment vertical="center"/>
    </xf>
    <xf numFmtId="176" fontId="20" fillId="0" borderId="12" xfId="0" applyNumberFormat="1" applyFont="1" applyFill="1" applyBorder="1" applyAlignment="1">
      <alignment vertical="center"/>
    </xf>
    <xf numFmtId="0" fontId="18" fillId="6" borderId="0" xfId="0" applyFont="1" applyFill="1" applyBorder="1" applyAlignment="1" applyProtection="1">
      <alignment vertical="center"/>
    </xf>
    <xf numFmtId="9" fontId="18" fillId="6" borderId="0" xfId="0" applyNumberFormat="1" applyFont="1" applyFill="1" applyBorder="1" applyAlignment="1" applyProtection="1">
      <alignment vertical="center"/>
    </xf>
    <xf numFmtId="10" fontId="18" fillId="6" borderId="0" xfId="0" applyNumberFormat="1" applyFont="1" applyFill="1" applyBorder="1" applyAlignment="1" applyProtection="1">
      <alignment vertical="center"/>
    </xf>
    <xf numFmtId="0" fontId="18" fillId="6" borderId="0" xfId="0" applyFont="1" applyFill="1" applyBorder="1" applyAlignment="1" applyProtection="1">
      <alignment horizontal="right" vertical="center" indent="1"/>
    </xf>
    <xf numFmtId="0" fontId="54" fillId="6" borderId="0" xfId="0" applyFont="1" applyFill="1" applyAlignment="1" applyProtection="1">
      <alignment vertical="center"/>
    </xf>
    <xf numFmtId="0" fontId="13" fillId="8" borderId="0" xfId="0" applyFont="1" applyFill="1" applyAlignment="1">
      <alignment horizontal="center" vertical="center"/>
    </xf>
    <xf numFmtId="0" fontId="21" fillId="0" borderId="3" xfId="0" applyFont="1" applyBorder="1" applyAlignment="1">
      <alignment vertical="center"/>
    </xf>
    <xf numFmtId="179" fontId="20" fillId="0" borderId="0" xfId="0" applyNumberFormat="1" applyFont="1" applyAlignment="1">
      <alignment horizontal="right" vertical="center"/>
    </xf>
    <xf numFmtId="41" fontId="17" fillId="0" borderId="0" xfId="0" applyNumberFormat="1" applyFont="1" applyFill="1" applyBorder="1" applyAlignment="1">
      <alignment horizontal="right" vertical="center"/>
    </xf>
    <xf numFmtId="176" fontId="10" fillId="0" borderId="0" xfId="2" applyNumberFormat="1" applyFont="1" applyFill="1" applyBorder="1" applyAlignment="1">
      <alignment horizontal="right" vertical="center"/>
    </xf>
    <xf numFmtId="0" fontId="26" fillId="0" borderId="0" xfId="0" applyFont="1" applyFill="1" applyAlignment="1">
      <alignment vertical="center"/>
    </xf>
    <xf numFmtId="0" fontId="159" fillId="8" borderId="0" xfId="0" applyFont="1" applyFill="1" applyAlignment="1">
      <alignment horizontal="center" vertical="center"/>
    </xf>
    <xf numFmtId="0" fontId="71" fillId="0" borderId="0" xfId="0" applyFont="1" applyFill="1" applyBorder="1"/>
    <xf numFmtId="0" fontId="10" fillId="0" borderId="5" xfId="0" applyFont="1" applyFill="1" applyBorder="1"/>
    <xf numFmtId="0" fontId="10" fillId="0" borderId="0" xfId="0" applyFont="1" applyFill="1" applyBorder="1"/>
    <xf numFmtId="0" fontId="12" fillId="0" borderId="12" xfId="0" applyFont="1" applyBorder="1" applyAlignment="1">
      <alignment vertical="center"/>
    </xf>
    <xf numFmtId="0" fontId="12" fillId="0" borderId="12" xfId="0" applyFont="1" applyFill="1" applyBorder="1"/>
    <xf numFmtId="0" fontId="12" fillId="0" borderId="12" xfId="0" applyFont="1" applyFill="1" applyBorder="1" applyAlignment="1">
      <alignment horizontal="right" vertical="center"/>
    </xf>
    <xf numFmtId="0" fontId="15" fillId="0" borderId="0" xfId="0" applyFont="1" applyAlignment="1">
      <alignment horizontal="right" vertical="center"/>
    </xf>
    <xf numFmtId="176" fontId="12" fillId="10" borderId="0" xfId="0" quotePrefix="1" applyNumberFormat="1" applyFont="1" applyFill="1" applyBorder="1" applyAlignment="1">
      <alignment horizontal="center" vertical="center"/>
    </xf>
    <xf numFmtId="0" fontId="10" fillId="0" borderId="15" xfId="0" applyFont="1" applyBorder="1" applyAlignment="1">
      <alignment vertical="center"/>
    </xf>
    <xf numFmtId="0" fontId="10" fillId="0" borderId="15" xfId="0" applyFont="1" applyFill="1" applyBorder="1" applyAlignment="1">
      <alignment vertical="center"/>
    </xf>
    <xf numFmtId="0" fontId="12" fillId="0" borderId="15" xfId="0" applyFont="1" applyFill="1" applyBorder="1" applyAlignment="1">
      <alignment horizontal="right" vertical="center"/>
    </xf>
    <xf numFmtId="0" fontId="10" fillId="0" borderId="24" xfId="0" applyFont="1" applyBorder="1" applyAlignment="1">
      <alignment vertical="center"/>
    </xf>
    <xf numFmtId="0" fontId="12" fillId="0" borderId="24" xfId="0" applyFont="1" applyFill="1" applyBorder="1"/>
    <xf numFmtId="0" fontId="12" fillId="0" borderId="24" xfId="0" applyFont="1" applyFill="1" applyBorder="1" applyAlignment="1">
      <alignment horizontal="right" vertical="center"/>
    </xf>
    <xf numFmtId="179" fontId="10" fillId="0" borderId="24" xfId="0" applyNumberFormat="1" applyFont="1" applyFill="1" applyBorder="1" applyAlignment="1">
      <alignment horizontal="right" vertical="center"/>
    </xf>
    <xf numFmtId="0" fontId="66" fillId="0" borderId="0" xfId="0" applyFont="1" applyFill="1" applyBorder="1"/>
    <xf numFmtId="9" fontId="10" fillId="0" borderId="5" xfId="0" quotePrefix="1" applyNumberFormat="1" applyFont="1" applyFill="1" applyBorder="1" applyAlignment="1">
      <alignment horizontal="right" vertical="center"/>
    </xf>
    <xf numFmtId="41" fontId="12" fillId="0" borderId="5" xfId="0" quotePrefix="1" applyNumberFormat="1" applyFont="1" applyFill="1" applyBorder="1" applyAlignment="1">
      <alignment horizontal="right" vertical="center"/>
    </xf>
    <xf numFmtId="9" fontId="10" fillId="10" borderId="5" xfId="0" quotePrefix="1" applyNumberFormat="1" applyFont="1" applyFill="1" applyBorder="1" applyAlignment="1">
      <alignment horizontal="center" vertical="center"/>
    </xf>
    <xf numFmtId="41" fontId="12" fillId="0" borderId="12" xfId="0" quotePrefix="1" applyNumberFormat="1" applyFont="1" applyFill="1" applyBorder="1" applyAlignment="1">
      <alignment horizontal="right" vertical="center"/>
    </xf>
    <xf numFmtId="0" fontId="12" fillId="10" borderId="12" xfId="0" quotePrefix="1" applyFont="1" applyFill="1" applyBorder="1" applyAlignment="1">
      <alignment horizontal="center" vertical="center"/>
    </xf>
    <xf numFmtId="0" fontId="12" fillId="0" borderId="0" xfId="0" quotePrefix="1" applyFont="1" applyFill="1" applyBorder="1" applyAlignment="1">
      <alignment horizontal="center" vertical="center"/>
    </xf>
    <xf numFmtId="49" fontId="12" fillId="0" borderId="0" xfId="0" applyNumberFormat="1" applyFont="1" applyFill="1" applyBorder="1" applyAlignment="1">
      <alignment vertical="center"/>
    </xf>
    <xf numFmtId="0" fontId="11" fillId="0" borderId="0" xfId="0" applyFont="1" applyFill="1" applyBorder="1"/>
    <xf numFmtId="41" fontId="21" fillId="0" borderId="5" xfId="1" applyFont="1" applyFill="1" applyBorder="1" applyAlignment="1">
      <alignment horizontal="right" vertical="center"/>
    </xf>
    <xf numFmtId="41" fontId="20" fillId="0" borderId="0" xfId="1" applyFont="1" applyFill="1" applyBorder="1" applyAlignment="1">
      <alignment horizontal="right" vertical="center"/>
    </xf>
    <xf numFmtId="41" fontId="20" fillId="0" borderId="13" xfId="1" applyFont="1" applyFill="1" applyBorder="1" applyAlignment="1">
      <alignment horizontal="right" vertical="center"/>
    </xf>
    <xf numFmtId="10" fontId="20" fillId="0" borderId="3" xfId="2" applyNumberFormat="1" applyFont="1" applyFill="1" applyBorder="1" applyAlignment="1">
      <alignment horizontal="right" vertical="center"/>
    </xf>
    <xf numFmtId="0" fontId="13" fillId="8" borderId="0" xfId="0" applyFont="1" applyFill="1" applyAlignment="1">
      <alignment horizontal="center" vertical="center"/>
    </xf>
    <xf numFmtId="10" fontId="10" fillId="12" borderId="13" xfId="0" quotePrefix="1" applyNumberFormat="1" applyFont="1" applyFill="1" applyBorder="1" applyAlignment="1">
      <alignment horizontal="center" vertical="center"/>
    </xf>
    <xf numFmtId="10" fontId="10" fillId="12" borderId="8" xfId="0" quotePrefix="1" applyNumberFormat="1" applyFont="1" applyFill="1" applyBorder="1" applyAlignment="1">
      <alignment horizontal="center" vertical="center"/>
    </xf>
    <xf numFmtId="41" fontId="12" fillId="12" borderId="0" xfId="0" applyNumberFormat="1" applyFont="1" applyFill="1" applyBorder="1" applyAlignment="1">
      <alignment horizontal="center" vertical="center"/>
    </xf>
    <xf numFmtId="41" fontId="12" fillId="12" borderId="3" xfId="0" applyNumberFormat="1" applyFont="1" applyFill="1" applyBorder="1" applyAlignment="1">
      <alignment horizontal="center" vertical="center"/>
    </xf>
    <xf numFmtId="0" fontId="74" fillId="5" borderId="0" xfId="0" applyFont="1" applyFill="1" applyAlignment="1" applyProtection="1">
      <alignment horizontal="left" vertical="center"/>
    </xf>
    <xf numFmtId="41" fontId="63" fillId="0" borderId="0" xfId="0" applyNumberFormat="1" applyFont="1" applyFill="1" applyAlignment="1">
      <alignment horizontal="right" vertical="center"/>
    </xf>
    <xf numFmtId="176" fontId="11" fillId="0" borderId="0" xfId="2" applyNumberFormat="1" applyFont="1" applyFill="1" applyBorder="1" applyAlignment="1">
      <alignment horizontal="right" vertical="center"/>
    </xf>
    <xf numFmtId="9" fontId="12" fillId="0" borderId="0" xfId="0" quotePrefix="1" applyNumberFormat="1" applyFont="1" applyFill="1" applyBorder="1" applyAlignment="1">
      <alignment horizontal="center" vertical="center"/>
    </xf>
    <xf numFmtId="41" fontId="12" fillId="0" borderId="0" xfId="0" applyNumberFormat="1" applyFont="1" applyFill="1" applyBorder="1" applyAlignment="1">
      <alignment horizontal="center" vertical="center"/>
    </xf>
    <xf numFmtId="41" fontId="28" fillId="0" borderId="0" xfId="0" applyNumberFormat="1" applyFont="1" applyFill="1" applyBorder="1" applyAlignment="1">
      <alignment vertical="center"/>
    </xf>
    <xf numFmtId="179" fontId="28" fillId="0" borderId="0" xfId="0" applyNumberFormat="1" applyFont="1" applyFill="1" applyBorder="1" applyAlignment="1">
      <alignment vertical="center"/>
    </xf>
    <xf numFmtId="41" fontId="10" fillId="0" borderId="0" xfId="1" applyNumberFormat="1" applyFont="1" applyFill="1" applyBorder="1" applyAlignment="1">
      <alignment horizontal="right" vertical="center"/>
    </xf>
    <xf numFmtId="176" fontId="20" fillId="0" borderId="0" xfId="2" applyNumberFormat="1" applyFont="1" applyFill="1" applyBorder="1" applyAlignment="1">
      <alignment horizontal="right" vertical="center"/>
    </xf>
    <xf numFmtId="41" fontId="12" fillId="0" borderId="0" xfId="1" applyNumberFormat="1" applyFont="1" applyFill="1" applyBorder="1" applyAlignment="1">
      <alignment horizontal="right" vertical="center"/>
    </xf>
    <xf numFmtId="176" fontId="37" fillId="0" borderId="0" xfId="2" applyNumberFormat="1" applyFont="1" applyFill="1" applyBorder="1" applyAlignment="1">
      <alignment horizontal="right" vertical="center"/>
    </xf>
    <xf numFmtId="179" fontId="10" fillId="0" borderId="0" xfId="0" applyNumberFormat="1" applyFont="1" applyFill="1" applyBorder="1" applyAlignment="1">
      <alignment vertical="center"/>
    </xf>
    <xf numFmtId="0" fontId="76" fillId="0" borderId="0" xfId="0" applyFont="1" applyFill="1" applyBorder="1" applyAlignment="1">
      <alignment vertical="center"/>
    </xf>
    <xf numFmtId="0" fontId="15" fillId="0" borderId="0" xfId="0" applyFont="1" applyFill="1" applyBorder="1" applyAlignment="1">
      <alignment vertical="center"/>
    </xf>
    <xf numFmtId="176" fontId="17" fillId="0" borderId="0" xfId="2" applyNumberFormat="1" applyFont="1" applyFill="1" applyBorder="1" applyAlignment="1">
      <alignment horizontal="right" vertical="center"/>
    </xf>
    <xf numFmtId="41" fontId="77" fillId="0" borderId="0" xfId="0" applyNumberFormat="1" applyFont="1" applyFill="1" applyBorder="1" applyAlignment="1">
      <alignment horizontal="right" vertical="center"/>
    </xf>
    <xf numFmtId="0" fontId="14" fillId="5" borderId="0" xfId="0" applyFont="1" applyFill="1" applyAlignment="1">
      <alignment vertical="center"/>
    </xf>
    <xf numFmtId="0" fontId="45" fillId="5" borderId="0" xfId="0" applyFont="1" applyFill="1" applyAlignment="1">
      <alignment horizontal="left" vertical="center"/>
    </xf>
    <xf numFmtId="177" fontId="12" fillId="0" borderId="0" xfId="0" applyNumberFormat="1" applyFont="1" applyFill="1" applyBorder="1" applyAlignment="1">
      <alignment horizontal="right" vertical="center"/>
    </xf>
    <xf numFmtId="1" fontId="10" fillId="0" borderId="0" xfId="0" applyNumberFormat="1" applyFont="1" applyFill="1" applyBorder="1" applyAlignment="1">
      <alignment horizontal="right" vertical="center"/>
    </xf>
    <xf numFmtId="1" fontId="10" fillId="0" borderId="14" xfId="0" applyNumberFormat="1" applyFont="1" applyFill="1" applyBorder="1" applyAlignment="1">
      <alignment horizontal="right" vertical="center"/>
    </xf>
    <xf numFmtId="41" fontId="27" fillId="0" borderId="14" xfId="0" applyNumberFormat="1" applyFont="1" applyFill="1" applyBorder="1" applyAlignment="1">
      <alignment vertical="center"/>
    </xf>
    <xf numFmtId="179" fontId="27" fillId="0" borderId="7" xfId="0" applyNumberFormat="1" applyFont="1" applyFill="1" applyBorder="1" applyAlignment="1">
      <alignment vertical="center"/>
    </xf>
    <xf numFmtId="179" fontId="10" fillId="0" borderId="7" xfId="0" applyNumberFormat="1" applyFont="1" applyFill="1" applyBorder="1" applyAlignment="1">
      <alignment horizontal="right" vertical="center"/>
    </xf>
    <xf numFmtId="176" fontId="10" fillId="10" borderId="15" xfId="2" applyNumberFormat="1" applyFont="1" applyFill="1" applyBorder="1" applyAlignment="1">
      <alignment horizontal="right" vertical="center"/>
    </xf>
    <xf numFmtId="0" fontId="46" fillId="5" borderId="0" xfId="0" applyFont="1" applyFill="1" applyAlignment="1">
      <alignment vertical="center"/>
    </xf>
    <xf numFmtId="41" fontId="12" fillId="0" borderId="13" xfId="0" applyNumberFormat="1" applyFont="1" applyFill="1" applyBorder="1" applyAlignment="1">
      <alignment vertical="center"/>
    </xf>
    <xf numFmtId="10" fontId="12" fillId="0" borderId="13" xfId="0" applyNumberFormat="1" applyFont="1" applyFill="1" applyBorder="1" applyAlignment="1">
      <alignment vertical="center"/>
    </xf>
    <xf numFmtId="10" fontId="12" fillId="0" borderId="13" xfId="0" applyNumberFormat="1" applyFont="1" applyFill="1" applyBorder="1" applyAlignment="1">
      <alignment horizontal="right" vertical="center"/>
    </xf>
    <xf numFmtId="41" fontId="12" fillId="0" borderId="13" xfId="1" applyFont="1" applyFill="1" applyBorder="1" applyAlignment="1">
      <alignment vertical="center"/>
    </xf>
    <xf numFmtId="0" fontId="11" fillId="0" borderId="0" xfId="0" applyFont="1" applyBorder="1" applyAlignment="1">
      <alignment vertical="center"/>
    </xf>
    <xf numFmtId="0" fontId="37" fillId="0" borderId="0" xfId="0" applyNumberFormat="1" applyFont="1" applyFill="1" applyBorder="1" applyAlignment="1">
      <alignment horizontal="right" vertical="center"/>
    </xf>
    <xf numFmtId="0" fontId="21" fillId="0" borderId="0" xfId="0" applyFont="1" applyFill="1" applyBorder="1" applyAlignment="1">
      <alignment horizontal="right" vertical="center"/>
    </xf>
    <xf numFmtId="0" fontId="12" fillId="12" borderId="2" xfId="0" applyFont="1" applyFill="1" applyBorder="1" applyAlignment="1">
      <alignment horizontal="center" vertical="center"/>
    </xf>
    <xf numFmtId="0" fontId="28" fillId="12" borderId="0" xfId="0" applyFont="1" applyFill="1" applyBorder="1" applyAlignment="1">
      <alignment horizontal="center" vertical="center"/>
    </xf>
    <xf numFmtId="0" fontId="12" fillId="12" borderId="12" xfId="0" applyFont="1" applyFill="1" applyBorder="1" applyAlignment="1">
      <alignment horizontal="center" vertical="center"/>
    </xf>
    <xf numFmtId="176" fontId="10" fillId="10" borderId="0" xfId="2" applyNumberFormat="1" applyFont="1" applyFill="1" applyBorder="1" applyAlignment="1">
      <alignment horizontal="right" vertical="center"/>
    </xf>
    <xf numFmtId="41" fontId="20" fillId="0" borderId="0" xfId="1" applyFont="1" applyFill="1" applyAlignment="1">
      <alignment vertical="center"/>
    </xf>
    <xf numFmtId="0" fontId="13" fillId="8" borderId="0" xfId="0" applyFont="1" applyFill="1" applyAlignment="1">
      <alignment horizontal="center" vertical="center"/>
    </xf>
    <xf numFmtId="179" fontId="12" fillId="9" borderId="34" xfId="0" applyNumberFormat="1" applyFont="1" applyFill="1" applyBorder="1" applyAlignment="1">
      <alignment horizontal="right" vertical="center"/>
    </xf>
    <xf numFmtId="41" fontId="10" fillId="0" borderId="15" xfId="0" applyNumberFormat="1" applyFont="1" applyFill="1" applyBorder="1" applyAlignment="1">
      <alignment horizontal="right" vertical="center"/>
    </xf>
    <xf numFmtId="41" fontId="12" fillId="0" borderId="24" xfId="0" applyNumberFormat="1" applyFont="1" applyFill="1" applyBorder="1" applyAlignment="1">
      <alignment horizontal="right" vertical="center"/>
    </xf>
    <xf numFmtId="179" fontId="12" fillId="0" borderId="13" xfId="0" applyNumberFormat="1" applyFont="1" applyFill="1" applyBorder="1" applyAlignment="1">
      <alignment horizontal="right" vertical="center"/>
    </xf>
    <xf numFmtId="10" fontId="10" fillId="12" borderId="34" xfId="0" quotePrefix="1" applyNumberFormat="1" applyFont="1" applyFill="1" applyBorder="1" applyAlignment="1">
      <alignment horizontal="center" vertical="center"/>
    </xf>
    <xf numFmtId="10" fontId="10" fillId="0" borderId="34" xfId="0" applyNumberFormat="1" applyFont="1" applyFill="1" applyBorder="1" applyAlignment="1">
      <alignment vertical="center"/>
    </xf>
    <xf numFmtId="41" fontId="11" fillId="0" borderId="34" xfId="0" applyNumberFormat="1" applyFont="1" applyFill="1" applyBorder="1" applyAlignment="1">
      <alignment horizontal="right" vertical="center"/>
    </xf>
    <xf numFmtId="181" fontId="11" fillId="0" borderId="35" xfId="0" applyNumberFormat="1" applyFont="1" applyFill="1" applyBorder="1" applyAlignment="1">
      <alignment horizontal="right" vertical="center"/>
    </xf>
    <xf numFmtId="1" fontId="10" fillId="0" borderId="15" xfId="0" applyNumberFormat="1" applyFont="1" applyFill="1" applyBorder="1" applyAlignment="1">
      <alignment horizontal="right" vertical="center"/>
    </xf>
    <xf numFmtId="177" fontId="10" fillId="0" borderId="24" xfId="0" applyNumberFormat="1" applyFont="1" applyFill="1" applyBorder="1" applyAlignment="1">
      <alignment horizontal="right" vertical="center"/>
    </xf>
    <xf numFmtId="41" fontId="10" fillId="0" borderId="5" xfId="1" applyNumberFormat="1" applyFont="1" applyFill="1" applyBorder="1" applyAlignment="1">
      <alignment horizontal="right" vertical="center"/>
    </xf>
    <xf numFmtId="41" fontId="10" fillId="0" borderId="15" xfId="1" applyNumberFormat="1" applyFont="1" applyFill="1" applyBorder="1" applyAlignment="1">
      <alignment horizontal="right" vertical="center"/>
    </xf>
    <xf numFmtId="179" fontId="10" fillId="0" borderId="24" xfId="0" quotePrefix="1" applyNumberFormat="1" applyFont="1" applyFill="1" applyBorder="1" applyAlignment="1">
      <alignment horizontal="right" vertical="center"/>
    </xf>
    <xf numFmtId="41" fontId="37" fillId="0" borderId="3" xfId="0" applyNumberFormat="1" applyFont="1" applyFill="1" applyBorder="1" applyAlignment="1">
      <alignment horizontal="right" vertical="center"/>
    </xf>
    <xf numFmtId="41" fontId="10" fillId="0" borderId="34" xfId="0" applyNumberFormat="1" applyFont="1" applyFill="1" applyBorder="1" applyAlignment="1">
      <alignment horizontal="right" vertical="center"/>
    </xf>
    <xf numFmtId="176" fontId="10" fillId="0" borderId="15" xfId="2" applyNumberFormat="1" applyFont="1" applyFill="1" applyBorder="1" applyAlignment="1">
      <alignment horizontal="right" vertical="center"/>
    </xf>
    <xf numFmtId="41" fontId="12" fillId="0" borderId="12" xfId="1" applyFont="1" applyFill="1" applyBorder="1" applyAlignment="1">
      <alignment horizontal="right" vertical="center"/>
    </xf>
    <xf numFmtId="0" fontId="12" fillId="0" borderId="10" xfId="0" applyFont="1" applyFill="1" applyBorder="1" applyAlignment="1">
      <alignment horizontal="center" vertical="center"/>
    </xf>
    <xf numFmtId="179" fontId="10" fillId="0" borderId="0" xfId="0" applyNumberFormat="1" applyFont="1" applyFill="1" applyBorder="1" applyAlignment="1">
      <alignment horizontal="right" vertical="center"/>
    </xf>
    <xf numFmtId="179" fontId="10" fillId="0" borderId="3" xfId="0" applyNumberFormat="1" applyFont="1" applyFill="1" applyBorder="1" applyAlignment="1">
      <alignment horizontal="right" vertical="center"/>
    </xf>
    <xf numFmtId="179" fontId="10" fillId="19" borderId="15" xfId="0" applyNumberFormat="1" applyFont="1" applyFill="1" applyBorder="1" applyAlignment="1">
      <alignment horizontal="right" vertical="center"/>
    </xf>
    <xf numFmtId="179" fontId="12" fillId="19" borderId="0" xfId="0" applyNumberFormat="1" applyFont="1" applyFill="1" applyBorder="1" applyAlignment="1">
      <alignment horizontal="right" vertical="center"/>
    </xf>
    <xf numFmtId="179" fontId="12" fillId="19" borderId="0" xfId="0" applyNumberFormat="1" applyFont="1" applyFill="1" applyAlignment="1">
      <alignment horizontal="right" vertical="center"/>
    </xf>
    <xf numFmtId="179" fontId="12" fillId="19" borderId="3" xfId="0" applyNumberFormat="1" applyFont="1" applyFill="1" applyBorder="1" applyAlignment="1">
      <alignment horizontal="right" vertical="center"/>
    </xf>
    <xf numFmtId="179" fontId="10" fillId="19" borderId="0" xfId="0" applyNumberFormat="1" applyFont="1" applyFill="1" applyBorder="1" applyAlignment="1">
      <alignment horizontal="right" vertical="center"/>
    </xf>
    <xf numFmtId="179" fontId="12" fillId="19" borderId="8" xfId="0" applyNumberFormat="1" applyFont="1" applyFill="1" applyBorder="1" applyAlignment="1">
      <alignment horizontal="right" vertical="center"/>
    </xf>
    <xf numFmtId="179" fontId="10" fillId="19" borderId="3" xfId="0" applyNumberFormat="1" applyFont="1" applyFill="1" applyBorder="1" applyAlignment="1">
      <alignment horizontal="right" vertical="center"/>
    </xf>
    <xf numFmtId="179" fontId="12" fillId="19" borderId="7" xfId="0" applyNumberFormat="1" applyFont="1" applyFill="1" applyBorder="1" applyAlignment="1">
      <alignment horizontal="right" vertical="center"/>
    </xf>
    <xf numFmtId="41" fontId="10" fillId="19" borderId="15" xfId="0" applyNumberFormat="1" applyFont="1" applyFill="1" applyBorder="1" applyAlignment="1">
      <alignment horizontal="right" vertical="center"/>
    </xf>
    <xf numFmtId="41" fontId="12" fillId="19" borderId="0" xfId="0" applyNumberFormat="1" applyFont="1" applyFill="1" applyBorder="1" applyAlignment="1">
      <alignment horizontal="right" vertical="center"/>
    </xf>
    <xf numFmtId="41" fontId="12" fillId="19" borderId="0" xfId="0" applyNumberFormat="1" applyFont="1" applyFill="1" applyAlignment="1">
      <alignment horizontal="right" vertical="center"/>
    </xf>
    <xf numFmtId="41" fontId="10" fillId="19" borderId="0" xfId="0" applyNumberFormat="1" applyFont="1" applyFill="1" applyBorder="1" applyAlignment="1">
      <alignment horizontal="right" vertical="center"/>
    </xf>
    <xf numFmtId="179" fontId="12" fillId="19" borderId="34" xfId="0" applyNumberFormat="1" applyFont="1" applyFill="1" applyBorder="1" applyAlignment="1">
      <alignment horizontal="right" vertical="center"/>
    </xf>
    <xf numFmtId="41" fontId="12" fillId="19" borderId="3" xfId="0" applyNumberFormat="1" applyFont="1" applyFill="1" applyBorder="1" applyAlignment="1">
      <alignment horizontal="right" vertical="center"/>
    </xf>
    <xf numFmtId="41" fontId="10" fillId="19" borderId="3" xfId="0" applyNumberFormat="1" applyFont="1" applyFill="1" applyBorder="1" applyAlignment="1">
      <alignment horizontal="right" vertical="center"/>
    </xf>
    <xf numFmtId="41" fontId="12" fillId="19" borderId="24" xfId="0" applyNumberFormat="1" applyFont="1" applyFill="1" applyBorder="1" applyAlignment="1">
      <alignment horizontal="right" vertical="center"/>
    </xf>
    <xf numFmtId="41" fontId="10" fillId="19" borderId="5" xfId="0" applyNumberFormat="1" applyFont="1" applyFill="1" applyBorder="1" applyAlignment="1">
      <alignment horizontal="right" vertical="center"/>
    </xf>
    <xf numFmtId="41" fontId="10" fillId="19" borderId="0" xfId="0" applyNumberFormat="1" applyFont="1" applyFill="1" applyAlignment="1">
      <alignment horizontal="right" vertical="center"/>
    </xf>
    <xf numFmtId="41" fontId="12" fillId="19" borderId="8" xfId="0" applyNumberFormat="1" applyFont="1" applyFill="1" applyBorder="1" applyAlignment="1">
      <alignment horizontal="right" vertical="center"/>
    </xf>
    <xf numFmtId="41" fontId="10" fillId="19" borderId="7" xfId="0" applyNumberFormat="1" applyFont="1" applyFill="1" applyBorder="1" applyAlignment="1">
      <alignment horizontal="right" vertical="center"/>
    </xf>
    <xf numFmtId="176" fontId="10" fillId="19" borderId="5" xfId="0" applyNumberFormat="1" applyFont="1" applyFill="1" applyBorder="1" applyAlignment="1">
      <alignment horizontal="right" vertical="center"/>
    </xf>
    <xf numFmtId="176" fontId="12" fillId="19" borderId="0" xfId="0" applyNumberFormat="1" applyFont="1" applyFill="1" applyAlignment="1">
      <alignment horizontal="right" vertical="center"/>
    </xf>
    <xf numFmtId="176" fontId="10" fillId="19" borderId="14" xfId="0" applyNumberFormat="1" applyFont="1" applyFill="1" applyBorder="1" applyAlignment="1">
      <alignment horizontal="right" vertical="center"/>
    </xf>
    <xf numFmtId="41" fontId="12" fillId="19" borderId="13" xfId="0" applyNumberFormat="1" applyFont="1" applyFill="1" applyBorder="1" applyAlignment="1">
      <alignment horizontal="right" vertical="center"/>
    </xf>
    <xf numFmtId="41" fontId="12" fillId="12" borderId="15" xfId="1" applyFont="1" applyFill="1" applyBorder="1" applyAlignment="1">
      <alignment horizontal="right" vertical="center"/>
    </xf>
    <xf numFmtId="41" fontId="12" fillId="12" borderId="0" xfId="1" applyFont="1" applyFill="1" applyBorder="1" applyAlignment="1">
      <alignment horizontal="right" vertical="center"/>
    </xf>
    <xf numFmtId="41" fontId="12" fillId="12" borderId="0" xfId="1" applyFont="1" applyFill="1" applyAlignment="1">
      <alignment horizontal="right" vertical="center"/>
    </xf>
    <xf numFmtId="41" fontId="10" fillId="12" borderId="3" xfId="1" applyFont="1" applyFill="1" applyBorder="1" applyAlignment="1">
      <alignment horizontal="right" vertical="center"/>
    </xf>
    <xf numFmtId="41" fontId="12" fillId="12" borderId="8" xfId="1" applyFont="1" applyFill="1" applyBorder="1" applyAlignment="1">
      <alignment horizontal="right" vertical="center"/>
    </xf>
    <xf numFmtId="41" fontId="12" fillId="12" borderId="3" xfId="1" applyFont="1" applyFill="1" applyBorder="1" applyAlignment="1">
      <alignment horizontal="right" vertical="center"/>
    </xf>
    <xf numFmtId="41" fontId="12" fillId="12" borderId="7" xfId="1" applyFont="1" applyFill="1" applyBorder="1" applyAlignment="1">
      <alignment horizontal="right" vertical="center"/>
    </xf>
    <xf numFmtId="41" fontId="17" fillId="0" borderId="24" xfId="0" applyNumberFormat="1" applyFont="1" applyFill="1" applyBorder="1" applyAlignment="1">
      <alignment horizontal="right" vertical="center"/>
    </xf>
    <xf numFmtId="179" fontId="20" fillId="0" borderId="0" xfId="0" applyNumberFormat="1" applyFont="1" applyAlignment="1">
      <alignment vertical="center"/>
    </xf>
    <xf numFmtId="41" fontId="20" fillId="19" borderId="8" xfId="0" applyNumberFormat="1" applyFont="1" applyFill="1" applyBorder="1" applyAlignment="1">
      <alignment vertical="center"/>
    </xf>
    <xf numFmtId="41" fontId="20" fillId="19" borderId="0" xfId="0" applyNumberFormat="1" applyFont="1" applyFill="1" applyBorder="1" applyAlignment="1">
      <alignment vertical="center"/>
    </xf>
    <xf numFmtId="41" fontId="20" fillId="19" borderId="0" xfId="0" applyNumberFormat="1" applyFont="1" applyFill="1" applyBorder="1" applyAlignment="1">
      <alignment horizontal="right" vertical="center"/>
    </xf>
    <xf numFmtId="41" fontId="20" fillId="19" borderId="0" xfId="0" applyNumberFormat="1" applyFont="1" applyFill="1" applyBorder="1" applyAlignment="1">
      <alignment horizontal="center" vertical="center"/>
    </xf>
    <xf numFmtId="41" fontId="20" fillId="19" borderId="12" xfId="0" applyNumberFormat="1" applyFont="1" applyFill="1" applyBorder="1" applyAlignment="1">
      <alignment horizontal="right" vertical="center"/>
    </xf>
    <xf numFmtId="10" fontId="20" fillId="19" borderId="0" xfId="0" applyNumberFormat="1" applyFont="1" applyFill="1" applyBorder="1" applyAlignment="1">
      <alignment horizontal="right" vertical="center"/>
    </xf>
    <xf numFmtId="10" fontId="20" fillId="19" borderId="12" xfId="0" applyNumberFormat="1" applyFont="1" applyFill="1" applyBorder="1" applyAlignment="1">
      <alignment horizontal="right" vertical="center"/>
    </xf>
    <xf numFmtId="10" fontId="20" fillId="19" borderId="0" xfId="0" applyNumberFormat="1" applyFont="1" applyFill="1" applyBorder="1" applyAlignment="1">
      <alignment vertical="center"/>
    </xf>
    <xf numFmtId="176" fontId="20" fillId="19" borderId="12" xfId="0" applyNumberFormat="1" applyFont="1" applyFill="1" applyBorder="1" applyAlignment="1">
      <alignment horizontal="right" vertical="center"/>
    </xf>
    <xf numFmtId="176" fontId="20" fillId="19" borderId="0" xfId="0" applyNumberFormat="1" applyFont="1" applyFill="1" applyBorder="1" applyAlignment="1">
      <alignment vertical="center"/>
    </xf>
    <xf numFmtId="41" fontId="10" fillId="19" borderId="14" xfId="0" applyNumberFormat="1" applyFont="1" applyFill="1" applyBorder="1" applyAlignment="1">
      <alignment horizontal="right" vertical="center"/>
    </xf>
    <xf numFmtId="179" fontId="10" fillId="19" borderId="7" xfId="0" applyNumberFormat="1" applyFont="1" applyFill="1" applyBorder="1" applyAlignment="1">
      <alignment horizontal="right" vertical="center"/>
    </xf>
    <xf numFmtId="41" fontId="10" fillId="19" borderId="5" xfId="1" applyNumberFormat="1" applyFont="1" applyFill="1" applyBorder="1" applyAlignment="1">
      <alignment horizontal="right" vertical="center"/>
    </xf>
    <xf numFmtId="41" fontId="10" fillId="19" borderId="0" xfId="1" applyNumberFormat="1" applyFont="1" applyFill="1" applyBorder="1" applyAlignment="1">
      <alignment horizontal="right" vertical="center"/>
    </xf>
    <xf numFmtId="41" fontId="12" fillId="19" borderId="0" xfId="1" applyFont="1" applyFill="1" applyBorder="1" applyAlignment="1">
      <alignment horizontal="right" vertical="center"/>
    </xf>
    <xf numFmtId="41" fontId="12" fillId="19" borderId="0" xfId="1" applyNumberFormat="1" applyFont="1" applyFill="1" applyBorder="1" applyAlignment="1">
      <alignment horizontal="right" vertical="center"/>
    </xf>
    <xf numFmtId="41" fontId="12" fillId="19" borderId="3" xfId="1" applyFont="1" applyFill="1" applyBorder="1" applyAlignment="1">
      <alignment horizontal="right" vertical="center"/>
    </xf>
    <xf numFmtId="41" fontId="10" fillId="19" borderId="15" xfId="1" applyNumberFormat="1" applyFont="1" applyFill="1" applyBorder="1" applyAlignment="1">
      <alignment horizontal="right" vertical="center"/>
    </xf>
    <xf numFmtId="179" fontId="10" fillId="19" borderId="24" xfId="0" quotePrefix="1" applyNumberFormat="1" applyFont="1" applyFill="1" applyBorder="1" applyAlignment="1">
      <alignment horizontal="right" vertical="center"/>
    </xf>
    <xf numFmtId="41" fontId="17" fillId="19" borderId="5" xfId="0" applyNumberFormat="1" applyFont="1" applyFill="1" applyBorder="1" applyAlignment="1">
      <alignment horizontal="right" vertical="center"/>
    </xf>
    <xf numFmtId="41" fontId="17" fillId="19" borderId="0" xfId="0" applyNumberFormat="1" applyFont="1" applyFill="1" applyAlignment="1">
      <alignment horizontal="right" vertical="center"/>
    </xf>
    <xf numFmtId="41" fontId="11" fillId="19" borderId="0" xfId="0" applyNumberFormat="1" applyFont="1" applyFill="1" applyAlignment="1">
      <alignment horizontal="right" vertical="center"/>
    </xf>
    <xf numFmtId="41" fontId="63" fillId="19" borderId="0" xfId="0" applyNumberFormat="1" applyFont="1" applyFill="1" applyAlignment="1">
      <alignment horizontal="right" vertical="center"/>
    </xf>
    <xf numFmtId="179" fontId="11" fillId="19" borderId="0" xfId="0" applyNumberFormat="1" applyFont="1" applyFill="1" applyAlignment="1">
      <alignment horizontal="right" vertical="center"/>
    </xf>
    <xf numFmtId="41" fontId="17" fillId="19" borderId="24" xfId="0" applyNumberFormat="1" applyFont="1" applyFill="1" applyBorder="1" applyAlignment="1">
      <alignment horizontal="right" vertical="center"/>
    </xf>
    <xf numFmtId="176" fontId="20" fillId="19" borderId="0" xfId="0" applyNumberFormat="1" applyFont="1" applyFill="1" applyBorder="1" applyAlignment="1">
      <alignment horizontal="right" vertical="center"/>
    </xf>
    <xf numFmtId="41" fontId="37" fillId="0" borderId="3" xfId="0" applyNumberFormat="1" applyFont="1" applyFill="1" applyBorder="1" applyAlignment="1">
      <alignment horizontal="center" vertical="center"/>
    </xf>
    <xf numFmtId="41" fontId="10" fillId="0" borderId="15" xfId="1" applyFont="1" applyFill="1" applyBorder="1" applyAlignment="1">
      <alignment horizontal="right" vertical="center"/>
    </xf>
    <xf numFmtId="176" fontId="10" fillId="0" borderId="13" xfId="2" quotePrefix="1" applyNumberFormat="1" applyFont="1" applyFill="1" applyBorder="1" applyAlignment="1">
      <alignment horizontal="right" vertical="center"/>
    </xf>
    <xf numFmtId="176" fontId="21" fillId="10" borderId="9" xfId="2" applyNumberFormat="1" applyFont="1" applyFill="1" applyBorder="1" applyAlignment="1">
      <alignment horizontal="right" vertical="center"/>
    </xf>
    <xf numFmtId="41" fontId="12" fillId="19" borderId="0" xfId="0" quotePrefix="1" applyNumberFormat="1" applyFont="1" applyFill="1" applyBorder="1" applyAlignment="1">
      <alignment horizontal="right" vertical="center"/>
    </xf>
    <xf numFmtId="179" fontId="12" fillId="19" borderId="0" xfId="0" quotePrefix="1" applyNumberFormat="1" applyFont="1" applyFill="1" applyBorder="1" applyAlignment="1">
      <alignment horizontal="right" vertical="center"/>
    </xf>
    <xf numFmtId="41" fontId="10" fillId="19" borderId="0" xfId="0" quotePrefix="1" applyNumberFormat="1" applyFont="1" applyFill="1" applyBorder="1" applyAlignment="1">
      <alignment horizontal="right" vertical="center"/>
    </xf>
    <xf numFmtId="41" fontId="12" fillId="19" borderId="3" xfId="0" quotePrefix="1" applyNumberFormat="1" applyFont="1" applyFill="1" applyBorder="1" applyAlignment="1">
      <alignment horizontal="right" vertical="center"/>
    </xf>
    <xf numFmtId="41" fontId="21" fillId="19" borderId="9" xfId="0" applyNumberFormat="1" applyFont="1" applyFill="1" applyBorder="1" applyAlignment="1">
      <alignment vertical="center"/>
    </xf>
    <xf numFmtId="41" fontId="12" fillId="19" borderId="14" xfId="0" applyNumberFormat="1" applyFont="1" applyFill="1" applyBorder="1" applyAlignment="1">
      <alignment horizontal="right" vertical="center"/>
    </xf>
    <xf numFmtId="176" fontId="12" fillId="19" borderId="13" xfId="2" quotePrefix="1" applyNumberFormat="1" applyFont="1" applyFill="1" applyBorder="1" applyAlignment="1">
      <alignment horizontal="right" vertical="center"/>
    </xf>
    <xf numFmtId="176" fontId="12" fillId="19" borderId="0" xfId="2" quotePrefix="1" applyNumberFormat="1" applyFont="1" applyFill="1" applyBorder="1" applyAlignment="1">
      <alignment horizontal="right" vertical="center"/>
    </xf>
    <xf numFmtId="176" fontId="12" fillId="19" borderId="12" xfId="2" quotePrefix="1" applyNumberFormat="1" applyFont="1" applyFill="1" applyBorder="1" applyAlignment="1">
      <alignment horizontal="right" vertical="center"/>
    </xf>
    <xf numFmtId="10" fontId="10" fillId="19" borderId="8" xfId="0" applyNumberFormat="1" applyFont="1" applyFill="1" applyBorder="1" applyAlignment="1">
      <alignment vertical="center"/>
    </xf>
    <xf numFmtId="41" fontId="12" fillId="19" borderId="0" xfId="0" applyNumberFormat="1" applyFont="1" applyFill="1" applyBorder="1" applyAlignment="1">
      <alignment vertical="center"/>
    </xf>
    <xf numFmtId="41" fontId="12" fillId="19" borderId="3" xfId="0" applyNumberFormat="1" applyFont="1" applyFill="1" applyBorder="1" applyAlignment="1">
      <alignment vertical="center"/>
    </xf>
    <xf numFmtId="10" fontId="10" fillId="19" borderId="0" xfId="0" applyNumberFormat="1" applyFont="1" applyFill="1" applyBorder="1" applyAlignment="1">
      <alignment vertical="center"/>
    </xf>
    <xf numFmtId="41" fontId="12" fillId="19" borderId="0" xfId="0" applyNumberFormat="1" applyFont="1" applyFill="1" applyAlignment="1">
      <alignment vertical="center"/>
    </xf>
    <xf numFmtId="41" fontId="17" fillId="19" borderId="21" xfId="0" applyNumberFormat="1" applyFont="1" applyFill="1" applyBorder="1" applyAlignment="1">
      <alignment horizontal="right" vertical="center"/>
    </xf>
    <xf numFmtId="41" fontId="17" fillId="19" borderId="3" xfId="0" applyNumberFormat="1" applyFont="1" applyFill="1" applyBorder="1" applyAlignment="1">
      <alignment horizontal="right" vertical="center"/>
    </xf>
    <xf numFmtId="181" fontId="17" fillId="19" borderId="22" xfId="0" applyNumberFormat="1" applyFont="1" applyFill="1" applyBorder="1" applyAlignment="1">
      <alignment horizontal="right" vertical="center"/>
    </xf>
    <xf numFmtId="41" fontId="11" fillId="19" borderId="17" xfId="0" applyNumberFormat="1" applyFont="1" applyFill="1" applyBorder="1" applyAlignment="1">
      <alignment horizontal="right" vertical="center" indent="1"/>
    </xf>
    <xf numFmtId="41" fontId="11" fillId="19" borderId="0" xfId="0" applyNumberFormat="1" applyFont="1" applyFill="1" applyBorder="1" applyAlignment="1">
      <alignment horizontal="right" vertical="center" indent="1"/>
    </xf>
    <xf numFmtId="181" fontId="11" fillId="19" borderId="4" xfId="0" applyNumberFormat="1" applyFont="1" applyFill="1" applyBorder="1" applyAlignment="1">
      <alignment horizontal="right" vertical="center" indent="1"/>
    </xf>
    <xf numFmtId="41" fontId="17" fillId="19" borderId="19" xfId="0" applyNumberFormat="1" applyFont="1" applyFill="1" applyBorder="1" applyAlignment="1">
      <alignment horizontal="right" vertical="center"/>
    </xf>
    <xf numFmtId="41" fontId="17" fillId="19" borderId="15" xfId="0" applyNumberFormat="1" applyFont="1" applyFill="1" applyBorder="1" applyAlignment="1">
      <alignment horizontal="right" vertical="center"/>
    </xf>
    <xf numFmtId="181" fontId="17" fillId="19" borderId="20" xfId="0" applyNumberFormat="1" applyFont="1" applyFill="1" applyBorder="1" applyAlignment="1">
      <alignment horizontal="right" vertical="center"/>
    </xf>
    <xf numFmtId="41" fontId="11" fillId="19" borderId="18" xfId="0" applyNumberFormat="1" applyFont="1" applyFill="1" applyBorder="1" applyAlignment="1">
      <alignment horizontal="right" vertical="center"/>
    </xf>
    <xf numFmtId="41" fontId="11" fillId="19" borderId="8" xfId="0" applyNumberFormat="1" applyFont="1" applyFill="1" applyBorder="1" applyAlignment="1">
      <alignment horizontal="right" vertical="center"/>
    </xf>
    <xf numFmtId="181" fontId="11" fillId="19" borderId="23" xfId="0" applyNumberFormat="1" applyFont="1" applyFill="1" applyBorder="1" applyAlignment="1">
      <alignment horizontal="right" vertical="center"/>
    </xf>
    <xf numFmtId="41" fontId="11" fillId="19" borderId="17" xfId="0" applyNumberFormat="1" applyFont="1" applyFill="1" applyBorder="1" applyAlignment="1">
      <alignment horizontal="right" vertical="center"/>
    </xf>
    <xf numFmtId="41" fontId="11" fillId="19" borderId="0" xfId="0" applyNumberFormat="1" applyFont="1" applyFill="1" applyBorder="1" applyAlignment="1">
      <alignment horizontal="right" vertical="center"/>
    </xf>
    <xf numFmtId="181" fontId="11" fillId="19" borderId="4" xfId="0" applyNumberFormat="1" applyFont="1" applyFill="1" applyBorder="1" applyAlignment="1">
      <alignment horizontal="right" vertical="center"/>
    </xf>
    <xf numFmtId="41" fontId="11" fillId="19" borderId="21" xfId="0" applyNumberFormat="1" applyFont="1" applyFill="1" applyBorder="1" applyAlignment="1">
      <alignment horizontal="right" vertical="center"/>
    </xf>
    <xf numFmtId="41" fontId="11" fillId="19" borderId="3" xfId="0" applyNumberFormat="1" applyFont="1" applyFill="1" applyBorder="1" applyAlignment="1">
      <alignment horizontal="right" vertical="center"/>
    </xf>
    <xf numFmtId="181" fontId="11" fillId="19" borderId="22" xfId="0" applyNumberFormat="1" applyFont="1" applyFill="1" applyBorder="1" applyAlignment="1">
      <alignment horizontal="right" vertical="center"/>
    </xf>
    <xf numFmtId="41" fontId="10" fillId="19" borderId="5" xfId="1" applyFont="1" applyFill="1" applyBorder="1" applyAlignment="1">
      <alignment horizontal="right" vertical="center"/>
    </xf>
    <xf numFmtId="41" fontId="10" fillId="19" borderId="0" xfId="1" applyFont="1" applyFill="1" applyBorder="1" applyAlignment="1">
      <alignment horizontal="right" vertical="center"/>
    </xf>
    <xf numFmtId="41" fontId="10" fillId="19" borderId="15" xfId="1" applyFont="1" applyFill="1" applyBorder="1" applyAlignment="1">
      <alignment horizontal="right" vertical="center"/>
    </xf>
    <xf numFmtId="179" fontId="10" fillId="19" borderId="24" xfId="1" applyNumberFormat="1" applyFont="1" applyFill="1" applyBorder="1" applyAlignment="1">
      <alignment horizontal="right" vertical="center"/>
    </xf>
    <xf numFmtId="41" fontId="12" fillId="19" borderId="10" xfId="0" applyNumberFormat="1" applyFont="1" applyFill="1" applyBorder="1" applyAlignment="1">
      <alignment horizontal="right" vertical="center"/>
    </xf>
    <xf numFmtId="176" fontId="12" fillId="19" borderId="10" xfId="0" applyNumberFormat="1" applyFont="1" applyFill="1" applyBorder="1" applyAlignment="1">
      <alignment horizontal="right" vertical="center"/>
    </xf>
    <xf numFmtId="176" fontId="12" fillId="19" borderId="0" xfId="0" applyNumberFormat="1" applyFont="1" applyFill="1" applyBorder="1" applyAlignment="1">
      <alignment horizontal="right" vertical="center"/>
    </xf>
    <xf numFmtId="176" fontId="12" fillId="19" borderId="3" xfId="0" applyNumberFormat="1" applyFont="1" applyFill="1" applyBorder="1" applyAlignment="1">
      <alignment horizontal="right" vertical="center"/>
    </xf>
    <xf numFmtId="41" fontId="10" fillId="19" borderId="10" xfId="0" applyNumberFormat="1" applyFont="1" applyFill="1" applyBorder="1" applyAlignment="1">
      <alignment horizontal="right" vertical="center"/>
    </xf>
    <xf numFmtId="10" fontId="12" fillId="19" borderId="3" xfId="0" applyNumberFormat="1" applyFont="1" applyFill="1" applyBorder="1" applyAlignment="1">
      <alignment horizontal="right" vertical="center"/>
    </xf>
    <xf numFmtId="0" fontId="10" fillId="19" borderId="13" xfId="0" applyNumberFormat="1" applyFont="1" applyFill="1" applyBorder="1" applyAlignment="1">
      <alignment horizontal="right" vertical="center"/>
    </xf>
    <xf numFmtId="41" fontId="12" fillId="19" borderId="12" xfId="0" applyNumberFormat="1" applyFont="1" applyFill="1" applyBorder="1" applyAlignment="1">
      <alignment horizontal="right" vertical="center"/>
    </xf>
    <xf numFmtId="176" fontId="20" fillId="19" borderId="0" xfId="0" applyNumberFormat="1" applyFont="1" applyFill="1" applyAlignment="1">
      <alignment vertical="center"/>
    </xf>
    <xf numFmtId="41" fontId="21" fillId="19" borderId="5" xfId="0" applyNumberFormat="1" applyFont="1" applyFill="1" applyBorder="1" applyAlignment="1">
      <alignment horizontal="right" vertical="center"/>
    </xf>
    <xf numFmtId="41" fontId="20" fillId="19" borderId="13" xfId="0" applyNumberFormat="1" applyFont="1" applyFill="1" applyBorder="1" applyAlignment="1">
      <alignment horizontal="right" vertical="center"/>
    </xf>
    <xf numFmtId="10" fontId="20" fillId="19" borderId="3" xfId="0" applyNumberFormat="1" applyFont="1" applyFill="1" applyBorder="1" applyAlignment="1">
      <alignment horizontal="right" vertical="center"/>
    </xf>
    <xf numFmtId="179" fontId="10" fillId="19" borderId="24" xfId="0" applyNumberFormat="1" applyFont="1" applyFill="1" applyBorder="1" applyAlignment="1">
      <alignment horizontal="right" vertical="center"/>
    </xf>
    <xf numFmtId="41" fontId="12" fillId="19" borderId="5" xfId="0" quotePrefix="1" applyNumberFormat="1" applyFont="1" applyFill="1" applyBorder="1" applyAlignment="1">
      <alignment horizontal="right" vertical="center"/>
    </xf>
    <xf numFmtId="41" fontId="12" fillId="19" borderId="12" xfId="0" quotePrefix="1" applyNumberFormat="1" applyFont="1" applyFill="1" applyBorder="1" applyAlignment="1">
      <alignment horizontal="right" vertical="center"/>
    </xf>
    <xf numFmtId="10" fontId="10" fillId="19" borderId="5" xfId="0" applyNumberFormat="1" applyFont="1" applyFill="1" applyBorder="1" applyAlignment="1">
      <alignment horizontal="right" vertical="center"/>
    </xf>
    <xf numFmtId="10" fontId="12" fillId="19" borderId="0" xfId="0" applyNumberFormat="1" applyFont="1" applyFill="1" applyBorder="1" applyAlignment="1">
      <alignment horizontal="right" vertical="center"/>
    </xf>
    <xf numFmtId="41" fontId="12" fillId="19" borderId="1" xfId="0" applyNumberFormat="1" applyFont="1" applyFill="1" applyBorder="1" applyAlignment="1">
      <alignment horizontal="right" vertical="center"/>
    </xf>
    <xf numFmtId="10" fontId="12" fillId="19" borderId="7" xfId="0" applyNumberFormat="1" applyFont="1" applyFill="1" applyBorder="1" applyAlignment="1">
      <alignment horizontal="right" vertical="center"/>
    </xf>
    <xf numFmtId="179" fontId="10" fillId="19" borderId="5" xfId="1" applyNumberFormat="1" applyFont="1" applyFill="1" applyBorder="1" applyAlignment="1">
      <alignment vertical="center"/>
    </xf>
    <xf numFmtId="179" fontId="12" fillId="19" borderId="0" xfId="1" applyNumberFormat="1" applyFont="1" applyFill="1" applyBorder="1" applyAlignment="1">
      <alignment vertical="center"/>
    </xf>
    <xf numFmtId="41" fontId="12" fillId="19" borderId="0" xfId="1" applyFont="1" applyFill="1" applyBorder="1" applyAlignment="1">
      <alignment vertical="center"/>
    </xf>
    <xf numFmtId="179" fontId="12" fillId="19" borderId="3" xfId="1" applyNumberFormat="1" applyFont="1" applyFill="1" applyBorder="1" applyAlignment="1">
      <alignment vertical="center"/>
    </xf>
    <xf numFmtId="179" fontId="12" fillId="19" borderId="0" xfId="1" quotePrefix="1" applyNumberFormat="1" applyFont="1" applyFill="1" applyBorder="1" applyAlignment="1">
      <alignment horizontal="right" vertical="center"/>
    </xf>
    <xf numFmtId="179" fontId="10" fillId="19" borderId="24" xfId="1" applyNumberFormat="1" applyFont="1" applyFill="1" applyBorder="1" applyAlignment="1">
      <alignment vertical="center"/>
    </xf>
    <xf numFmtId="179" fontId="12" fillId="19" borderId="0" xfId="1" applyNumberFormat="1" applyFont="1" applyFill="1" applyAlignment="1">
      <alignment vertical="center"/>
    </xf>
    <xf numFmtId="179" fontId="12" fillId="19" borderId="0" xfId="1" applyNumberFormat="1" applyFont="1" applyFill="1" applyBorder="1" applyAlignment="1">
      <alignment horizontal="right" vertical="center"/>
    </xf>
    <xf numFmtId="179" fontId="12" fillId="19" borderId="3" xfId="1" applyNumberFormat="1" applyFont="1" applyFill="1" applyBorder="1" applyAlignment="1">
      <alignment horizontal="right" vertical="center"/>
    </xf>
    <xf numFmtId="179" fontId="10" fillId="19" borderId="5" xfId="1" applyNumberFormat="1" applyFont="1" applyFill="1" applyBorder="1" applyAlignment="1">
      <alignment horizontal="right" vertical="center"/>
    </xf>
    <xf numFmtId="179" fontId="12" fillId="19" borderId="5" xfId="1" applyNumberFormat="1" applyFont="1" applyFill="1" applyBorder="1" applyAlignment="1">
      <alignment horizontal="right" vertical="center"/>
    </xf>
    <xf numFmtId="178" fontId="12" fillId="19" borderId="8" xfId="0" applyNumberFormat="1" applyFont="1" applyFill="1" applyBorder="1" applyAlignment="1">
      <alignment vertical="center"/>
    </xf>
    <xf numFmtId="10" fontId="12" fillId="19" borderId="12" xfId="0" applyNumberFormat="1" applyFont="1" applyFill="1" applyBorder="1" applyAlignment="1">
      <alignment horizontal="right" vertical="center"/>
    </xf>
    <xf numFmtId="180" fontId="10" fillId="19" borderId="0" xfId="0" applyNumberFormat="1" applyFont="1" applyFill="1" applyBorder="1" applyAlignment="1">
      <alignment horizontal="right" vertical="center"/>
    </xf>
    <xf numFmtId="41" fontId="12" fillId="19" borderId="8" xfId="0" applyNumberFormat="1" applyFont="1" applyFill="1" applyBorder="1" applyAlignment="1">
      <alignment vertical="center"/>
    </xf>
    <xf numFmtId="41" fontId="12" fillId="19" borderId="5" xfId="0" applyNumberFormat="1" applyFont="1" applyFill="1" applyBorder="1" applyAlignment="1">
      <alignment vertical="center"/>
    </xf>
    <xf numFmtId="41" fontId="20" fillId="19" borderId="12" xfId="0" quotePrefix="1" applyNumberFormat="1" applyFont="1" applyFill="1" applyBorder="1" applyAlignment="1">
      <alignment horizontal="right" vertical="center"/>
    </xf>
    <xf numFmtId="10" fontId="12" fillId="19" borderId="5" xfId="0" applyNumberFormat="1" applyFont="1" applyFill="1" applyBorder="1" applyAlignment="1">
      <alignment vertical="center"/>
    </xf>
    <xf numFmtId="180" fontId="20" fillId="19" borderId="0" xfId="0" applyNumberFormat="1" applyFont="1" applyFill="1" applyAlignment="1">
      <alignment vertical="center"/>
    </xf>
    <xf numFmtId="180" fontId="20" fillId="19" borderId="12" xfId="0" applyNumberFormat="1" applyFont="1" applyFill="1" applyBorder="1" applyAlignment="1">
      <alignment vertical="center"/>
    </xf>
    <xf numFmtId="41" fontId="20" fillId="19" borderId="12" xfId="0" applyNumberFormat="1" applyFont="1" applyFill="1" applyBorder="1" applyAlignment="1">
      <alignment vertical="center"/>
    </xf>
    <xf numFmtId="41" fontId="20" fillId="19" borderId="8" xfId="0" applyNumberFormat="1" applyFont="1" applyFill="1" applyBorder="1" applyAlignment="1">
      <alignment horizontal="right" vertical="center"/>
    </xf>
    <xf numFmtId="0" fontId="13" fillId="8" borderId="0" xfId="0" applyFont="1" applyFill="1" applyAlignment="1">
      <alignment horizontal="center" vertical="center"/>
    </xf>
    <xf numFmtId="41" fontId="37" fillId="19" borderId="12" xfId="0" applyNumberFormat="1" applyFont="1" applyFill="1" applyBorder="1" applyAlignment="1">
      <alignment horizontal="right" vertical="center"/>
    </xf>
    <xf numFmtId="10" fontId="12" fillId="19" borderId="0" xfId="0" applyNumberFormat="1" applyFont="1" applyFill="1" applyBorder="1" applyAlignment="1">
      <alignment vertical="center"/>
    </xf>
    <xf numFmtId="176" fontId="12" fillId="19" borderId="0" xfId="2" applyNumberFormat="1" applyFont="1" applyFill="1" applyBorder="1" applyAlignment="1">
      <alignment vertical="center"/>
    </xf>
    <xf numFmtId="176" fontId="12" fillId="19" borderId="12" xfId="2" applyNumberFormat="1" applyFont="1" applyFill="1" applyBorder="1" applyAlignment="1">
      <alignment horizontal="right" vertical="center"/>
    </xf>
    <xf numFmtId="179" fontId="12" fillId="0" borderId="34" xfId="0" applyNumberFormat="1" applyFont="1" applyFill="1" applyBorder="1" applyAlignment="1">
      <alignment horizontal="right" vertical="center"/>
    </xf>
    <xf numFmtId="10" fontId="10" fillId="19" borderId="8" xfId="0" quotePrefix="1" applyNumberFormat="1" applyFont="1" applyFill="1" applyBorder="1" applyAlignment="1">
      <alignment horizontal="center" vertical="center"/>
    </xf>
    <xf numFmtId="41" fontId="12" fillId="19" borderId="0" xfId="0" applyNumberFormat="1" applyFont="1" applyFill="1" applyBorder="1" applyAlignment="1">
      <alignment horizontal="center" vertical="center"/>
    </xf>
    <xf numFmtId="41" fontId="12" fillId="19" borderId="3" xfId="0" applyNumberFormat="1" applyFont="1" applyFill="1" applyBorder="1" applyAlignment="1">
      <alignment horizontal="center" vertical="center"/>
    </xf>
    <xf numFmtId="10" fontId="10" fillId="19" borderId="8" xfId="2" applyNumberFormat="1" applyFont="1" applyFill="1" applyBorder="1" applyAlignment="1">
      <alignment vertical="center"/>
    </xf>
    <xf numFmtId="41" fontId="10" fillId="19" borderId="5" xfId="1" applyFont="1" applyFill="1" applyBorder="1" applyAlignment="1">
      <alignment vertical="center"/>
    </xf>
    <xf numFmtId="41" fontId="20" fillId="19" borderId="0" xfId="1" quotePrefix="1" applyFont="1" applyFill="1" applyBorder="1" applyAlignment="1">
      <alignment horizontal="right" vertical="center"/>
    </xf>
    <xf numFmtId="41" fontId="10" fillId="19" borderId="24" xfId="1" applyFont="1" applyFill="1" applyBorder="1" applyAlignment="1">
      <alignment vertical="center"/>
    </xf>
    <xf numFmtId="179" fontId="20" fillId="19" borderId="0" xfId="1" applyNumberFormat="1" applyFont="1" applyFill="1" applyBorder="1" applyAlignment="1">
      <alignment vertical="center"/>
    </xf>
    <xf numFmtId="179" fontId="20" fillId="19" borderId="0" xfId="1" quotePrefix="1" applyNumberFormat="1" applyFont="1" applyFill="1" applyBorder="1" applyAlignment="1">
      <alignment horizontal="right" vertical="center"/>
    </xf>
    <xf numFmtId="179" fontId="10" fillId="19" borderId="0" xfId="1" applyNumberFormat="1" applyFont="1" applyFill="1" applyBorder="1" applyAlignment="1">
      <alignment horizontal="right" vertical="center"/>
    </xf>
    <xf numFmtId="41" fontId="10" fillId="19" borderId="5" xfId="0" applyNumberFormat="1" applyFont="1" applyFill="1" applyBorder="1" applyAlignment="1">
      <alignment vertical="center"/>
    </xf>
    <xf numFmtId="1" fontId="12" fillId="19" borderId="8" xfId="0" applyNumberFormat="1" applyFont="1" applyFill="1" applyBorder="1" applyAlignment="1">
      <alignment vertical="center"/>
    </xf>
    <xf numFmtId="1" fontId="12" fillId="19" borderId="0" xfId="0" applyNumberFormat="1" applyFont="1" applyFill="1" applyBorder="1" applyAlignment="1">
      <alignment vertical="center"/>
    </xf>
    <xf numFmtId="1" fontId="20" fillId="19" borderId="12" xfId="0" quotePrefix="1" applyNumberFormat="1" applyFont="1" applyFill="1" applyBorder="1" applyAlignment="1">
      <alignment horizontal="right" vertical="center"/>
    </xf>
    <xf numFmtId="176" fontId="20" fillId="19" borderId="12" xfId="0" applyNumberFormat="1" applyFont="1" applyFill="1" applyBorder="1" applyAlignment="1">
      <alignment vertical="center"/>
    </xf>
    <xf numFmtId="41" fontId="12" fillId="19" borderId="15" xfId="1" applyFont="1" applyFill="1" applyBorder="1" applyAlignment="1">
      <alignment horizontal="right" vertical="center"/>
    </xf>
    <xf numFmtId="176" fontId="12" fillId="19" borderId="34" xfId="2" quotePrefix="1" applyNumberFormat="1" applyFont="1" applyFill="1" applyBorder="1" applyAlignment="1">
      <alignment horizontal="right" vertical="center"/>
    </xf>
    <xf numFmtId="41" fontId="12" fillId="19" borderId="0" xfId="1" quotePrefix="1" applyFont="1" applyFill="1" applyBorder="1" applyAlignment="1">
      <alignment horizontal="right" vertical="center"/>
    </xf>
    <xf numFmtId="41" fontId="10" fillId="19" borderId="0" xfId="1" quotePrefix="1" applyFont="1" applyFill="1" applyBorder="1" applyAlignment="1">
      <alignment horizontal="right" vertical="center"/>
    </xf>
    <xf numFmtId="41" fontId="12" fillId="19" borderId="3" xfId="1" quotePrefix="1" applyFont="1" applyFill="1" applyBorder="1" applyAlignment="1">
      <alignment horizontal="right" vertical="center"/>
    </xf>
    <xf numFmtId="41" fontId="21" fillId="19" borderId="9" xfId="1" applyFont="1" applyFill="1" applyBorder="1" applyAlignment="1">
      <alignment vertical="center"/>
    </xf>
    <xf numFmtId="176" fontId="12" fillId="19" borderId="0" xfId="0" quotePrefix="1" applyNumberFormat="1" applyFont="1" applyFill="1" applyBorder="1" applyAlignment="1">
      <alignment horizontal="right" vertical="center"/>
    </xf>
    <xf numFmtId="41" fontId="20" fillId="19" borderId="0" xfId="1" applyFont="1" applyFill="1" applyAlignment="1">
      <alignment vertical="center"/>
    </xf>
    <xf numFmtId="0" fontId="10" fillId="19" borderId="34" xfId="0" applyNumberFormat="1" applyFont="1" applyFill="1" applyBorder="1" applyAlignment="1">
      <alignment horizontal="right" vertical="center"/>
    </xf>
    <xf numFmtId="41" fontId="12" fillId="19" borderId="12" xfId="1" applyFont="1" applyFill="1" applyBorder="1" applyAlignment="1">
      <alignment horizontal="right" vertical="center"/>
    </xf>
    <xf numFmtId="41" fontId="21" fillId="19" borderId="5" xfId="1" applyFont="1" applyFill="1" applyBorder="1" applyAlignment="1">
      <alignment horizontal="right" vertical="center"/>
    </xf>
    <xf numFmtId="41" fontId="20" fillId="19" borderId="0" xfId="1" applyFont="1" applyFill="1" applyBorder="1" applyAlignment="1">
      <alignment horizontal="right" vertical="center"/>
    </xf>
    <xf numFmtId="41" fontId="20" fillId="19" borderId="13" xfId="1" applyFont="1" applyFill="1" applyBorder="1" applyAlignment="1">
      <alignment horizontal="right" vertical="center"/>
    </xf>
    <xf numFmtId="10" fontId="20" fillId="19" borderId="3" xfId="2" applyNumberFormat="1" applyFont="1" applyFill="1" applyBorder="1" applyAlignment="1">
      <alignment horizontal="right" vertical="center"/>
    </xf>
    <xf numFmtId="41" fontId="10" fillId="19" borderId="24" xfId="0" applyNumberFormat="1" applyFont="1" applyFill="1" applyBorder="1" applyAlignment="1">
      <alignment horizontal="right" vertical="center"/>
    </xf>
    <xf numFmtId="176" fontId="12" fillId="19" borderId="12" xfId="0" applyNumberFormat="1" applyFont="1" applyFill="1" applyBorder="1" applyAlignment="1">
      <alignment horizontal="right" vertical="center"/>
    </xf>
    <xf numFmtId="41" fontId="12" fillId="19" borderId="34" xfId="0" applyNumberFormat="1" applyFont="1" applyFill="1" applyBorder="1" applyAlignment="1">
      <alignment horizontal="right" vertical="center"/>
    </xf>
    <xf numFmtId="41" fontId="11" fillId="19" borderId="34" xfId="0" applyNumberFormat="1" applyFont="1" applyFill="1" applyBorder="1" applyAlignment="1">
      <alignment horizontal="right" vertical="center"/>
    </xf>
    <xf numFmtId="181" fontId="11" fillId="19" borderId="35" xfId="0" applyNumberFormat="1" applyFont="1" applyFill="1" applyBorder="1" applyAlignment="1">
      <alignment horizontal="right" vertical="center"/>
    </xf>
    <xf numFmtId="248" fontId="10" fillId="0" borderId="0" xfId="1" applyNumberFormat="1" applyFont="1" applyFill="1" applyBorder="1" applyAlignment="1">
      <alignment horizontal="right" vertical="center"/>
    </xf>
    <xf numFmtId="10" fontId="12" fillId="0" borderId="0" xfId="2" applyNumberFormat="1" applyFont="1" applyFill="1" applyBorder="1" applyAlignment="1">
      <alignment horizontal="right" vertical="center"/>
    </xf>
    <xf numFmtId="41" fontId="12" fillId="9" borderId="0" xfId="0" applyNumberFormat="1" applyFont="1" applyFill="1" applyBorder="1" applyAlignment="1">
      <alignment horizontal="center" vertical="center"/>
    </xf>
    <xf numFmtId="0" fontId="13" fillId="8" borderId="0" xfId="0" applyFont="1" applyFill="1" applyAlignment="1">
      <alignment horizontal="center" vertical="center"/>
    </xf>
    <xf numFmtId="10" fontId="10" fillId="0" borderId="8" xfId="0" quotePrefix="1" applyNumberFormat="1" applyFont="1" applyFill="1" applyBorder="1" applyAlignment="1">
      <alignment horizontal="center" vertical="center"/>
    </xf>
    <xf numFmtId="41" fontId="12" fillId="0" borderId="3" xfId="0" applyNumberFormat="1" applyFont="1" applyFill="1" applyBorder="1" applyAlignment="1">
      <alignment horizontal="center" vertical="center"/>
    </xf>
    <xf numFmtId="10" fontId="10" fillId="0" borderId="8" xfId="2" applyNumberFormat="1" applyFont="1" applyFill="1" applyBorder="1" applyAlignment="1">
      <alignment vertical="center"/>
    </xf>
    <xf numFmtId="184" fontId="17" fillId="0" borderId="22" xfId="0" applyNumberFormat="1" applyFont="1" applyFill="1" applyBorder="1" applyAlignment="1">
      <alignment horizontal="right" vertical="center"/>
    </xf>
    <xf numFmtId="184" fontId="11" fillId="0" borderId="4" xfId="0" applyNumberFormat="1" applyFont="1" applyFill="1" applyBorder="1" applyAlignment="1">
      <alignment vertical="center"/>
    </xf>
    <xf numFmtId="184" fontId="17" fillId="0" borderId="20" xfId="0" applyNumberFormat="1" applyFont="1" applyFill="1" applyBorder="1" applyAlignment="1">
      <alignment horizontal="right" vertical="center"/>
    </xf>
    <xf numFmtId="184" fontId="11" fillId="0" borderId="23" xfId="0" applyNumberFormat="1" applyFont="1" applyFill="1" applyBorder="1" applyAlignment="1">
      <alignment horizontal="right" vertical="center"/>
    </xf>
    <xf numFmtId="184" fontId="11" fillId="0" borderId="4" xfId="0" applyNumberFormat="1" applyFont="1" applyFill="1" applyBorder="1" applyAlignment="1">
      <alignment horizontal="right" vertical="center"/>
    </xf>
    <xf numFmtId="184" fontId="11" fillId="0" borderId="22" xfId="0" applyNumberFormat="1" applyFont="1" applyFill="1" applyBorder="1" applyAlignment="1">
      <alignment horizontal="right" vertical="center"/>
    </xf>
    <xf numFmtId="41" fontId="17" fillId="0" borderId="19" xfId="0" applyNumberFormat="1" applyFont="1" applyFill="1" applyBorder="1" applyAlignment="1">
      <alignment vertical="center"/>
    </xf>
    <xf numFmtId="41" fontId="17" fillId="0" borderId="15" xfId="0" applyNumberFormat="1" applyFont="1" applyFill="1" applyBorder="1" applyAlignment="1">
      <alignment vertical="center"/>
    </xf>
    <xf numFmtId="184" fontId="17" fillId="0" borderId="20" xfId="0" applyNumberFormat="1" applyFont="1" applyFill="1" applyBorder="1" applyAlignment="1">
      <alignment vertical="center"/>
    </xf>
    <xf numFmtId="41" fontId="11" fillId="0" borderId="17" xfId="0" applyNumberFormat="1" applyFont="1" applyFill="1" applyBorder="1" applyAlignment="1">
      <alignment vertical="center"/>
    </xf>
    <xf numFmtId="41" fontId="11" fillId="0" borderId="0" xfId="0" applyNumberFormat="1" applyFont="1" applyFill="1" applyBorder="1" applyAlignment="1">
      <alignment vertical="center"/>
    </xf>
    <xf numFmtId="41" fontId="11" fillId="0" borderId="18" xfId="0" applyNumberFormat="1" applyFont="1" applyFill="1" applyBorder="1" applyAlignment="1">
      <alignment vertical="center"/>
    </xf>
    <xf numFmtId="41" fontId="11" fillId="0" borderId="8" xfId="0" applyNumberFormat="1" applyFont="1" applyFill="1" applyBorder="1" applyAlignment="1">
      <alignment vertical="center"/>
    </xf>
    <xf numFmtId="184" fontId="11" fillId="0" borderId="23" xfId="0" applyNumberFormat="1" applyFont="1" applyFill="1" applyBorder="1" applyAlignment="1">
      <alignment vertical="center"/>
    </xf>
    <xf numFmtId="41" fontId="11" fillId="0" borderId="21" xfId="0" applyNumberFormat="1" applyFont="1" applyFill="1" applyBorder="1" applyAlignment="1">
      <alignment vertical="center"/>
    </xf>
    <xf numFmtId="41" fontId="11" fillId="0" borderId="3" xfId="0" applyNumberFormat="1" applyFont="1" applyFill="1" applyBorder="1" applyAlignment="1">
      <alignment vertical="center"/>
    </xf>
    <xf numFmtId="184" fontId="11" fillId="0" borderId="22" xfId="0" applyNumberFormat="1" applyFont="1" applyFill="1" applyBorder="1" applyAlignment="1">
      <alignment vertical="center"/>
    </xf>
    <xf numFmtId="179" fontId="10" fillId="0" borderId="15" xfId="1" applyNumberFormat="1" applyFont="1" applyFill="1" applyBorder="1" applyAlignment="1">
      <alignment horizontal="right" vertical="center"/>
    </xf>
    <xf numFmtId="41" fontId="12" fillId="0" borderId="34" xfId="0" applyNumberFormat="1" applyFont="1" applyFill="1" applyBorder="1" applyAlignment="1">
      <alignment horizontal="right" vertical="center"/>
    </xf>
    <xf numFmtId="179" fontId="12" fillId="9" borderId="3" xfId="0" applyNumberFormat="1" applyFont="1" applyFill="1" applyBorder="1" applyAlignment="1">
      <alignment horizontal="right" vertical="center"/>
    </xf>
    <xf numFmtId="0" fontId="10" fillId="0" borderId="34" xfId="0" applyNumberFormat="1" applyFont="1" applyFill="1" applyBorder="1" applyAlignment="1">
      <alignment horizontal="right" vertical="center"/>
    </xf>
    <xf numFmtId="176" fontId="12" fillId="0" borderId="34" xfId="2" quotePrefix="1" applyNumberFormat="1" applyFont="1" applyFill="1" applyBorder="1" applyAlignment="1">
      <alignment horizontal="right" vertical="center"/>
    </xf>
    <xf numFmtId="182" fontId="20" fillId="0" borderId="0" xfId="0" applyNumberFormat="1" applyFont="1" applyAlignment="1">
      <alignment horizontal="right" vertical="center"/>
    </xf>
    <xf numFmtId="0" fontId="13" fillId="8" borderId="0" xfId="0" applyFont="1" applyFill="1" applyAlignment="1">
      <alignment horizontal="center" vertical="center"/>
    </xf>
    <xf numFmtId="183" fontId="12" fillId="0" borderId="0" xfId="0" applyNumberFormat="1" applyFont="1" applyFill="1" applyBorder="1" applyAlignment="1">
      <alignment vertical="center"/>
    </xf>
    <xf numFmtId="248" fontId="12" fillId="0" borderId="0" xfId="0" applyNumberFormat="1" applyFont="1" applyFill="1" applyBorder="1" applyAlignment="1">
      <alignment vertical="center"/>
    </xf>
    <xf numFmtId="0" fontId="13" fillId="8" borderId="0" xfId="0" applyFont="1" applyFill="1" applyAlignment="1">
      <alignment horizontal="center" vertical="center"/>
    </xf>
    <xf numFmtId="9" fontId="12" fillId="10" borderId="0" xfId="0" quotePrefix="1" applyNumberFormat="1" applyFont="1" applyFill="1" applyBorder="1" applyAlignment="1">
      <alignment horizontal="right" vertical="center"/>
    </xf>
    <xf numFmtId="9" fontId="20" fillId="0" borderId="13" xfId="0" applyNumberFormat="1" applyFont="1" applyFill="1" applyBorder="1" applyAlignment="1">
      <alignment vertical="center"/>
    </xf>
    <xf numFmtId="9" fontId="20" fillId="12" borderId="13" xfId="0" applyNumberFormat="1" applyFont="1" applyFill="1" applyBorder="1" applyAlignment="1">
      <alignment vertical="center"/>
    </xf>
    <xf numFmtId="41" fontId="12" fillId="19" borderId="13" xfId="0" applyNumberFormat="1" applyFont="1" applyFill="1" applyBorder="1" applyAlignment="1">
      <alignment vertical="center"/>
    </xf>
    <xf numFmtId="0" fontId="20" fillId="0" borderId="12" xfId="0" applyFont="1" applyFill="1" applyBorder="1" applyAlignment="1">
      <alignment vertical="center"/>
    </xf>
    <xf numFmtId="0" fontId="20" fillId="0" borderId="12" xfId="0" applyNumberFormat="1" applyFont="1" applyFill="1" applyBorder="1" applyAlignment="1">
      <alignment horizontal="right" vertical="center"/>
    </xf>
    <xf numFmtId="41" fontId="20" fillId="0" borderId="13" xfId="0" applyNumberFormat="1" applyFont="1" applyFill="1" applyBorder="1" applyAlignment="1">
      <alignment vertical="center"/>
    </xf>
    <xf numFmtId="41" fontId="20" fillId="19" borderId="13" xfId="0" applyNumberFormat="1" applyFont="1" applyFill="1" applyBorder="1" applyAlignment="1">
      <alignment vertical="center"/>
    </xf>
    <xf numFmtId="41" fontId="20" fillId="0" borderId="12" xfId="0" applyNumberFormat="1" applyFont="1" applyFill="1" applyBorder="1" applyAlignment="1">
      <alignment horizontal="right" vertical="center"/>
    </xf>
    <xf numFmtId="10" fontId="12" fillId="19" borderId="13" xfId="0" applyNumberFormat="1" applyFont="1" applyFill="1" applyBorder="1" applyAlignment="1">
      <alignment vertical="center"/>
    </xf>
    <xf numFmtId="10" fontId="20" fillId="0" borderId="13" xfId="0" applyNumberFormat="1" applyFont="1" applyFill="1" applyBorder="1" applyAlignment="1">
      <alignment horizontal="right" vertical="center"/>
    </xf>
    <xf numFmtId="10" fontId="20" fillId="19" borderId="13" xfId="0" applyNumberFormat="1" applyFont="1" applyFill="1" applyBorder="1" applyAlignment="1">
      <alignment horizontal="right" vertical="center"/>
    </xf>
    <xf numFmtId="10" fontId="12" fillId="19" borderId="13" xfId="0" applyNumberFormat="1" applyFont="1" applyFill="1" applyBorder="1" applyAlignment="1">
      <alignment horizontal="right" vertical="center"/>
    </xf>
    <xf numFmtId="10" fontId="20" fillId="0" borderId="12" xfId="0" applyNumberFormat="1" applyFont="1" applyFill="1" applyBorder="1" applyAlignment="1">
      <alignment horizontal="right" vertical="center"/>
    </xf>
    <xf numFmtId="10" fontId="20" fillId="0" borderId="13" xfId="0" applyNumberFormat="1" applyFont="1" applyFill="1" applyBorder="1" applyAlignment="1">
      <alignment vertical="center"/>
    </xf>
    <xf numFmtId="10" fontId="20" fillId="19" borderId="13" xfId="0" applyNumberFormat="1" applyFont="1" applyFill="1" applyBorder="1" applyAlignment="1">
      <alignment vertical="center"/>
    </xf>
    <xf numFmtId="176" fontId="20" fillId="0" borderId="12" xfId="0" applyNumberFormat="1" applyFont="1" applyFill="1" applyBorder="1" applyAlignment="1">
      <alignment horizontal="right" vertical="center"/>
    </xf>
    <xf numFmtId="41" fontId="12" fillId="19" borderId="13" xfId="1" applyFont="1" applyFill="1" applyBorder="1" applyAlignment="1">
      <alignment vertical="center"/>
    </xf>
    <xf numFmtId="0" fontId="13" fillId="8" borderId="0" xfId="0" applyFont="1" applyFill="1" applyAlignment="1">
      <alignment horizontal="center" vertical="center"/>
    </xf>
    <xf numFmtId="0" fontId="65" fillId="0" borderId="0" xfId="0" applyFont="1" applyFill="1" applyAlignment="1">
      <alignment vertical="center"/>
    </xf>
    <xf numFmtId="0" fontId="13" fillId="8" borderId="0" xfId="0" applyFont="1" applyFill="1" applyAlignment="1">
      <alignment horizontal="center" vertical="center"/>
    </xf>
    <xf numFmtId="184" fontId="17" fillId="0" borderId="20" xfId="0" quotePrefix="1" applyNumberFormat="1" applyFont="1" applyFill="1" applyBorder="1" applyAlignment="1">
      <alignment horizontal="right" vertical="center"/>
    </xf>
    <xf numFmtId="184" fontId="11" fillId="0" borderId="4" xfId="0" quotePrefix="1" applyNumberFormat="1" applyFont="1" applyFill="1" applyBorder="1" applyAlignment="1">
      <alignment horizontal="right" vertical="center"/>
    </xf>
    <xf numFmtId="184" fontId="17" fillId="19" borderId="22" xfId="0" applyNumberFormat="1" applyFont="1" applyFill="1" applyBorder="1" applyAlignment="1">
      <alignment horizontal="right" vertical="center"/>
    </xf>
    <xf numFmtId="184" fontId="11" fillId="19" borderId="4" xfId="0" applyNumberFormat="1" applyFont="1" applyFill="1" applyBorder="1" applyAlignment="1">
      <alignment vertical="center"/>
    </xf>
    <xf numFmtId="184" fontId="17" fillId="19" borderId="20" xfId="0" applyNumberFormat="1" applyFont="1" applyFill="1" applyBorder="1" applyAlignment="1">
      <alignment horizontal="right" vertical="center"/>
    </xf>
    <xf numFmtId="184" fontId="11" fillId="19" borderId="23" xfId="0" applyNumberFormat="1" applyFont="1" applyFill="1" applyBorder="1" applyAlignment="1">
      <alignment horizontal="right" vertical="center"/>
    </xf>
    <xf numFmtId="184" fontId="11" fillId="19" borderId="4" xfId="0" applyNumberFormat="1" applyFont="1" applyFill="1" applyBorder="1" applyAlignment="1">
      <alignment horizontal="right" vertical="center"/>
    </xf>
    <xf numFmtId="184" fontId="17" fillId="19" borderId="20" xfId="0" quotePrefix="1" applyNumberFormat="1" applyFont="1" applyFill="1" applyBorder="1" applyAlignment="1">
      <alignment horizontal="right" vertical="center"/>
    </xf>
    <xf numFmtId="184" fontId="11" fillId="19" borderId="4" xfId="0" quotePrefix="1" applyNumberFormat="1" applyFont="1" applyFill="1" applyBorder="1" applyAlignment="1">
      <alignment horizontal="right" vertical="center"/>
    </xf>
    <xf numFmtId="184" fontId="11" fillId="19" borderId="22" xfId="0" applyNumberFormat="1" applyFont="1" applyFill="1" applyBorder="1" applyAlignment="1">
      <alignment horizontal="right" vertical="center"/>
    </xf>
    <xf numFmtId="41" fontId="17" fillId="19" borderId="19" xfId="0" applyNumberFormat="1" applyFont="1" applyFill="1" applyBorder="1" applyAlignment="1">
      <alignment vertical="center"/>
    </xf>
    <xf numFmtId="41" fontId="17" fillId="19" borderId="15" xfId="0" applyNumberFormat="1" applyFont="1" applyFill="1" applyBorder="1" applyAlignment="1">
      <alignment vertical="center"/>
    </xf>
    <xf numFmtId="184" fontId="17" fillId="19" borderId="20" xfId="0" applyNumberFormat="1" applyFont="1" applyFill="1" applyBorder="1" applyAlignment="1">
      <alignment vertical="center"/>
    </xf>
    <xf numFmtId="41" fontId="11" fillId="19" borderId="17" xfId="0" applyNumberFormat="1" applyFont="1" applyFill="1" applyBorder="1" applyAlignment="1">
      <alignment vertical="center"/>
    </xf>
    <xf numFmtId="41" fontId="11" fillId="19" borderId="0" xfId="0" applyNumberFormat="1" applyFont="1" applyFill="1" applyBorder="1" applyAlignment="1">
      <alignment vertical="center"/>
    </xf>
    <xf numFmtId="41" fontId="11" fillId="19" borderId="18" xfId="0" applyNumberFormat="1" applyFont="1" applyFill="1" applyBorder="1" applyAlignment="1">
      <alignment vertical="center"/>
    </xf>
    <xf numFmtId="41" fontId="11" fillId="19" borderId="8" xfId="0" applyNumberFormat="1" applyFont="1" applyFill="1" applyBorder="1" applyAlignment="1">
      <alignment vertical="center"/>
    </xf>
    <xf numFmtId="184" fontId="11" fillId="19" borderId="23" xfId="0" applyNumberFormat="1" applyFont="1" applyFill="1" applyBorder="1" applyAlignment="1">
      <alignment vertical="center"/>
    </xf>
    <xf numFmtId="41" fontId="11" fillId="19" borderId="21" xfId="0" applyNumberFormat="1" applyFont="1" applyFill="1" applyBorder="1" applyAlignment="1">
      <alignment vertical="center"/>
    </xf>
    <xf numFmtId="41" fontId="11" fillId="19" borderId="3" xfId="0" applyNumberFormat="1" applyFont="1" applyFill="1" applyBorder="1" applyAlignment="1">
      <alignment vertical="center"/>
    </xf>
    <xf numFmtId="184" fontId="11" fillId="19" borderId="22" xfId="0" applyNumberFormat="1" applyFont="1" applyFill="1" applyBorder="1" applyAlignment="1">
      <alignment vertical="center"/>
    </xf>
    <xf numFmtId="176" fontId="10" fillId="19" borderId="15" xfId="2" applyNumberFormat="1" applyFont="1" applyFill="1" applyBorder="1" applyAlignment="1">
      <alignment horizontal="right" vertical="center"/>
    </xf>
    <xf numFmtId="41" fontId="12" fillId="0" borderId="0" xfId="1" applyFont="1" applyFill="1" applyAlignment="1">
      <alignment horizontal="right" vertical="center"/>
    </xf>
    <xf numFmtId="0" fontId="12" fillId="0" borderId="13" xfId="0" applyFont="1" applyFill="1" applyBorder="1" applyAlignment="1">
      <alignment vertical="center"/>
    </xf>
    <xf numFmtId="0" fontId="37" fillId="0" borderId="16" xfId="0" applyFont="1" applyBorder="1" applyAlignment="1">
      <alignment vertical="center"/>
    </xf>
    <xf numFmtId="41" fontId="10" fillId="0" borderId="16" xfId="0" applyNumberFormat="1" applyFont="1" applyFill="1" applyBorder="1" applyAlignment="1">
      <alignment horizontal="right" vertical="center"/>
    </xf>
    <xf numFmtId="179" fontId="12" fillId="0" borderId="16" xfId="1" applyNumberFormat="1" applyFont="1" applyFill="1" applyBorder="1" applyAlignment="1">
      <alignment horizontal="right" vertical="center"/>
    </xf>
    <xf numFmtId="179" fontId="10" fillId="0" borderId="16" xfId="1" applyNumberFormat="1" applyFont="1" applyFill="1" applyBorder="1" applyAlignment="1">
      <alignment horizontal="right" vertical="center"/>
    </xf>
    <xf numFmtId="176" fontId="12" fillId="0" borderId="16" xfId="2" applyNumberFormat="1" applyFont="1" applyFill="1" applyBorder="1" applyAlignment="1">
      <alignment horizontal="right" vertical="center"/>
    </xf>
    <xf numFmtId="0" fontId="21" fillId="0" borderId="15" xfId="0" applyFont="1" applyFill="1" applyBorder="1" applyAlignment="1">
      <alignment vertical="center"/>
    </xf>
    <xf numFmtId="41" fontId="12" fillId="0" borderId="0" xfId="1" applyFont="1" applyFill="1" applyAlignment="1">
      <alignment vertical="center"/>
    </xf>
    <xf numFmtId="41" fontId="12" fillId="19" borderId="0" xfId="1" applyFont="1" applyFill="1" applyAlignment="1">
      <alignment vertical="center"/>
    </xf>
    <xf numFmtId="41" fontId="12" fillId="19" borderId="0" xfId="1" applyFont="1" applyFill="1" applyAlignment="1">
      <alignment horizontal="right" vertical="center"/>
    </xf>
    <xf numFmtId="41" fontId="10" fillId="0" borderId="0" xfId="1" applyFont="1" applyFill="1" applyBorder="1" applyAlignment="1">
      <alignment vertical="center"/>
    </xf>
    <xf numFmtId="41" fontId="10" fillId="19" borderId="0" xfId="1" applyFont="1" applyFill="1" applyBorder="1" applyAlignment="1">
      <alignment vertical="center"/>
    </xf>
    <xf numFmtId="41" fontId="12" fillId="0" borderId="3" xfId="1" applyFont="1" applyFill="1" applyBorder="1" applyAlignment="1">
      <alignment vertical="center"/>
    </xf>
    <xf numFmtId="41" fontId="12" fillId="19" borderId="3" xfId="1" applyFont="1" applyFill="1" applyBorder="1" applyAlignment="1">
      <alignment vertical="center"/>
    </xf>
    <xf numFmtId="179" fontId="12" fillId="0" borderId="13" xfId="1" applyNumberFormat="1" applyFont="1" applyFill="1" applyBorder="1" applyAlignment="1">
      <alignment horizontal="right" vertical="center"/>
    </xf>
    <xf numFmtId="177" fontId="10" fillId="0" borderId="15" xfId="1" applyNumberFormat="1" applyFont="1" applyFill="1" applyBorder="1" applyAlignment="1">
      <alignment vertical="center"/>
    </xf>
    <xf numFmtId="177" fontId="10" fillId="19" borderId="15" xfId="0" applyNumberFormat="1" applyFont="1" applyFill="1" applyBorder="1" applyAlignment="1">
      <alignment horizontal="right" vertical="center"/>
    </xf>
    <xf numFmtId="177" fontId="10" fillId="0" borderId="15" xfId="1" applyNumberFormat="1" applyFont="1" applyFill="1" applyBorder="1" applyAlignment="1">
      <alignment horizontal="right" vertical="center"/>
    </xf>
    <xf numFmtId="177" fontId="12" fillId="0" borderId="0" xfId="1" applyNumberFormat="1" applyFont="1" applyFill="1" applyBorder="1" applyAlignment="1">
      <alignment vertical="center"/>
    </xf>
    <xf numFmtId="177" fontId="12" fillId="19" borderId="0" xfId="0" applyNumberFormat="1" applyFont="1" applyFill="1" applyBorder="1" applyAlignment="1">
      <alignment horizontal="right" vertical="center"/>
    </xf>
    <xf numFmtId="177" fontId="12" fillId="0" borderId="0" xfId="1" applyNumberFormat="1" applyFont="1" applyFill="1" applyBorder="1" applyAlignment="1">
      <alignment horizontal="right" vertical="center"/>
    </xf>
    <xf numFmtId="177" fontId="12" fillId="0" borderId="0" xfId="1" applyNumberFormat="1" applyFont="1" applyFill="1" applyAlignment="1">
      <alignment vertical="center"/>
    </xf>
    <xf numFmtId="177" fontId="12" fillId="19" borderId="0" xfId="0" applyNumberFormat="1" applyFont="1" applyFill="1" applyAlignment="1">
      <alignment horizontal="right" vertical="center"/>
    </xf>
    <xf numFmtId="177" fontId="12" fillId="0" borderId="0" xfId="1" applyNumberFormat="1" applyFont="1" applyFill="1" applyAlignment="1">
      <alignment horizontal="right" vertical="center"/>
    </xf>
    <xf numFmtId="177" fontId="12" fillId="0" borderId="0" xfId="0" applyNumberFormat="1" applyFont="1" applyFill="1" applyAlignment="1">
      <alignment vertical="center"/>
    </xf>
    <xf numFmtId="177" fontId="12" fillId="0" borderId="3" xfId="1" applyNumberFormat="1" applyFont="1" applyFill="1" applyBorder="1" applyAlignment="1">
      <alignment vertical="center"/>
    </xf>
    <xf numFmtId="177" fontId="12" fillId="19" borderId="3" xfId="0" applyNumberFormat="1" applyFont="1" applyFill="1" applyBorder="1" applyAlignment="1">
      <alignment horizontal="right" vertical="center"/>
    </xf>
    <xf numFmtId="177" fontId="12" fillId="0" borderId="3" xfId="1" applyNumberFormat="1" applyFont="1" applyFill="1" applyBorder="1" applyAlignment="1">
      <alignment horizontal="right" vertical="center"/>
    </xf>
    <xf numFmtId="177" fontId="12" fillId="0" borderId="0" xfId="0" applyNumberFormat="1" applyFont="1" applyFill="1" applyBorder="1" applyAlignment="1">
      <alignment vertical="center"/>
    </xf>
    <xf numFmtId="177" fontId="10" fillId="19" borderId="0" xfId="0" applyNumberFormat="1" applyFont="1" applyFill="1" applyBorder="1" applyAlignment="1">
      <alignment horizontal="right" vertical="center"/>
    </xf>
    <xf numFmtId="177" fontId="12" fillId="0" borderId="13" xfId="1" applyNumberFormat="1" applyFont="1" applyFill="1" applyBorder="1" applyAlignment="1">
      <alignment vertical="center"/>
    </xf>
    <xf numFmtId="177" fontId="12" fillId="19" borderId="13" xfId="0" applyNumberFormat="1" applyFont="1" applyFill="1" applyBorder="1" applyAlignment="1">
      <alignment horizontal="right" vertical="center"/>
    </xf>
    <xf numFmtId="177" fontId="12" fillId="0" borderId="13" xfId="1" applyNumberFormat="1" applyFont="1" applyFill="1" applyBorder="1" applyAlignment="1">
      <alignment horizontal="right" vertical="center"/>
    </xf>
    <xf numFmtId="0" fontId="20" fillId="0" borderId="24" xfId="0" applyFont="1" applyBorder="1" applyAlignment="1">
      <alignment vertical="center"/>
    </xf>
    <xf numFmtId="41" fontId="37" fillId="0" borderId="0" xfId="1" applyFont="1" applyFill="1" applyAlignment="1">
      <alignment vertical="center"/>
    </xf>
    <xf numFmtId="179" fontId="12" fillId="0" borderId="8" xfId="1" applyNumberFormat="1" applyFont="1" applyFill="1" applyBorder="1" applyAlignment="1">
      <alignment vertical="center"/>
    </xf>
    <xf numFmtId="179" fontId="12" fillId="19" borderId="8" xfId="1" applyNumberFormat="1" applyFont="1" applyFill="1" applyBorder="1" applyAlignment="1">
      <alignment vertical="center"/>
    </xf>
    <xf numFmtId="179" fontId="12" fillId="0" borderId="8" xfId="1" applyNumberFormat="1" applyFont="1" applyFill="1" applyBorder="1" applyAlignment="1">
      <alignment horizontal="right" vertical="center"/>
    </xf>
    <xf numFmtId="179" fontId="12" fillId="19" borderId="8" xfId="1" applyNumberFormat="1" applyFont="1" applyFill="1" applyBorder="1" applyAlignment="1">
      <alignment horizontal="right" vertical="center"/>
    </xf>
    <xf numFmtId="41" fontId="20" fillId="0" borderId="0" xfId="1" applyFont="1" applyAlignment="1">
      <alignment vertical="center"/>
    </xf>
    <xf numFmtId="179" fontId="12" fillId="9" borderId="3" xfId="1" applyNumberFormat="1" applyFont="1" applyFill="1" applyBorder="1" applyAlignment="1">
      <alignment horizontal="right" vertical="center"/>
    </xf>
    <xf numFmtId="179" fontId="10" fillId="19" borderId="15" xfId="1" applyNumberFormat="1" applyFont="1" applyFill="1" applyBorder="1" applyAlignment="1">
      <alignment horizontal="right" vertical="center"/>
    </xf>
    <xf numFmtId="41" fontId="12" fillId="19" borderId="34" xfId="0" applyNumberFormat="1" applyFont="1" applyFill="1" applyBorder="1" applyAlignment="1">
      <alignment vertical="center"/>
    </xf>
    <xf numFmtId="10" fontId="12" fillId="19" borderId="34" xfId="0" applyNumberFormat="1" applyFont="1" applyFill="1" applyBorder="1" applyAlignment="1">
      <alignment vertical="center"/>
    </xf>
    <xf numFmtId="41" fontId="38" fillId="0" borderId="5" xfId="1" applyFont="1" applyFill="1" applyBorder="1" applyAlignment="1">
      <alignment vertical="center"/>
    </xf>
    <xf numFmtId="41" fontId="38" fillId="19" borderId="5" xfId="1" applyFont="1" applyFill="1" applyBorder="1" applyAlignment="1">
      <alignment vertical="center"/>
    </xf>
    <xf numFmtId="41" fontId="37" fillId="0" borderId="0" xfId="1" applyFont="1" applyFill="1" applyBorder="1" applyAlignment="1">
      <alignment vertical="center"/>
    </xf>
    <xf numFmtId="41" fontId="37" fillId="19" borderId="0" xfId="1" applyFont="1" applyFill="1" applyBorder="1" applyAlignment="1">
      <alignment vertical="center"/>
    </xf>
    <xf numFmtId="41" fontId="37" fillId="0" borderId="0" xfId="1" quotePrefix="1" applyFont="1" applyFill="1" applyBorder="1" applyAlignment="1">
      <alignment horizontal="right" vertical="center"/>
    </xf>
    <xf numFmtId="41" fontId="37" fillId="19" borderId="0" xfId="1" quotePrefix="1" applyFont="1" applyFill="1" applyBorder="1" applyAlignment="1">
      <alignment horizontal="right" vertical="center"/>
    </xf>
    <xf numFmtId="179" fontId="37" fillId="0" borderId="0" xfId="1" applyNumberFormat="1" applyFont="1" applyFill="1" applyBorder="1" applyAlignment="1">
      <alignment vertical="center"/>
    </xf>
    <xf numFmtId="179" fontId="37" fillId="19" borderId="0" xfId="1" applyNumberFormat="1" applyFont="1" applyFill="1" applyBorder="1" applyAlignment="1">
      <alignment vertical="center"/>
    </xf>
    <xf numFmtId="179" fontId="38" fillId="0" borderId="24" xfId="1" applyNumberFormat="1" applyFont="1" applyFill="1" applyBorder="1" applyAlignment="1">
      <alignment vertical="center"/>
    </xf>
    <xf numFmtId="41" fontId="38" fillId="19" borderId="24" xfId="1" applyFont="1" applyFill="1" applyBorder="1" applyAlignment="1">
      <alignment vertical="center"/>
    </xf>
    <xf numFmtId="41" fontId="10" fillId="0" borderId="15" xfId="1" applyFont="1" applyFill="1" applyBorder="1" applyAlignment="1">
      <alignment vertical="center"/>
    </xf>
    <xf numFmtId="41" fontId="10" fillId="19" borderId="15" xfId="1" applyFont="1" applyFill="1" applyBorder="1" applyAlignment="1">
      <alignment vertical="center"/>
    </xf>
    <xf numFmtId="10" fontId="12" fillId="19" borderId="34" xfId="0" applyNumberFormat="1" applyFont="1" applyFill="1" applyBorder="1" applyAlignment="1">
      <alignment horizontal="right" vertical="center"/>
    </xf>
    <xf numFmtId="0" fontId="73" fillId="5" borderId="0" xfId="461" applyFont="1" applyFill="1" applyAlignment="1" applyProtection="1">
      <alignment horizontal="left" vertical="center"/>
    </xf>
    <xf numFmtId="0" fontId="161" fillId="0" borderId="0" xfId="0" applyFont="1" applyFill="1" applyBorder="1" applyAlignment="1" applyProtection="1">
      <alignment horizontal="center" vertical="center"/>
    </xf>
    <xf numFmtId="176" fontId="12" fillId="10" borderId="15" xfId="0" applyNumberFormat="1" applyFont="1" applyFill="1" applyBorder="1" applyAlignment="1">
      <alignment horizontal="right" vertical="center"/>
    </xf>
    <xf numFmtId="41" fontId="12" fillId="19" borderId="34" xfId="1" applyFont="1" applyFill="1" applyBorder="1" applyAlignment="1">
      <alignment vertical="center"/>
    </xf>
    <xf numFmtId="0" fontId="13" fillId="8" borderId="0" xfId="0" applyFont="1" applyFill="1" applyAlignment="1">
      <alignment horizontal="center" vertical="center"/>
    </xf>
    <xf numFmtId="10" fontId="10" fillId="9" borderId="5" xfId="0" applyNumberFormat="1" applyFont="1" applyFill="1" applyBorder="1" applyAlignment="1">
      <alignment horizontal="right" vertical="center"/>
    </xf>
    <xf numFmtId="10" fontId="12" fillId="9" borderId="0" xfId="0" applyNumberFormat="1" applyFont="1" applyFill="1" applyBorder="1" applyAlignment="1">
      <alignment horizontal="right" vertical="center"/>
    </xf>
    <xf numFmtId="10" fontId="12" fillId="9" borderId="12" xfId="0" applyNumberFormat="1" applyFont="1" applyFill="1" applyBorder="1" applyAlignment="1">
      <alignment horizontal="right" vertical="center"/>
    </xf>
    <xf numFmtId="41" fontId="12" fillId="9" borderId="12" xfId="0" applyNumberFormat="1" applyFont="1" applyFill="1" applyBorder="1" applyAlignment="1">
      <alignment horizontal="right" vertical="center"/>
    </xf>
    <xf numFmtId="176" fontId="12" fillId="9" borderId="0" xfId="0" quotePrefix="1" applyNumberFormat="1" applyFont="1" applyFill="1" applyBorder="1" applyAlignment="1">
      <alignment horizontal="right" vertical="center"/>
    </xf>
    <xf numFmtId="10" fontId="12" fillId="9" borderId="7" xfId="0" applyNumberFormat="1" applyFont="1" applyFill="1" applyBorder="1" applyAlignment="1">
      <alignment horizontal="right" vertical="center"/>
    </xf>
    <xf numFmtId="41" fontId="12" fillId="9" borderId="34" xfId="0" applyNumberFormat="1" applyFont="1" applyFill="1" applyBorder="1" applyAlignment="1">
      <alignment horizontal="right" vertical="center"/>
    </xf>
    <xf numFmtId="10" fontId="12" fillId="9" borderId="3" xfId="0" applyNumberFormat="1" applyFont="1" applyFill="1" applyBorder="1" applyAlignment="1">
      <alignment horizontal="right" vertical="center"/>
    </xf>
    <xf numFmtId="179" fontId="12" fillId="9" borderId="0" xfId="0" applyNumberFormat="1" applyFont="1" applyFill="1" applyBorder="1" applyAlignment="1">
      <alignment horizontal="right" vertical="center"/>
    </xf>
    <xf numFmtId="179" fontId="10" fillId="9" borderId="15" xfId="0" applyNumberFormat="1" applyFont="1" applyFill="1" applyBorder="1" applyAlignment="1">
      <alignment horizontal="right" vertical="center"/>
    </xf>
    <xf numFmtId="179" fontId="10" fillId="9" borderId="24" xfId="0" applyNumberFormat="1" applyFont="1" applyFill="1" applyBorder="1" applyAlignment="1">
      <alignment horizontal="right" vertical="center"/>
    </xf>
    <xf numFmtId="41" fontId="12" fillId="9" borderId="5" xfId="0" quotePrefix="1" applyNumberFormat="1" applyFont="1" applyFill="1" applyBorder="1" applyAlignment="1">
      <alignment horizontal="right" vertical="center"/>
    </xf>
    <xf numFmtId="41" fontId="12" fillId="9" borderId="0" xfId="0" quotePrefix="1" applyNumberFormat="1" applyFont="1" applyFill="1" applyBorder="1" applyAlignment="1">
      <alignment horizontal="right" vertical="center"/>
    </xf>
    <xf numFmtId="41" fontId="12" fillId="9" borderId="12" xfId="0" quotePrefix="1" applyNumberFormat="1" applyFont="1" applyFill="1" applyBorder="1" applyAlignment="1">
      <alignment horizontal="right" vertical="center"/>
    </xf>
    <xf numFmtId="41" fontId="10" fillId="9" borderId="24" xfId="0" applyNumberFormat="1" applyFont="1" applyFill="1" applyBorder="1" applyAlignment="1">
      <alignment horizontal="right" vertical="center"/>
    </xf>
    <xf numFmtId="176" fontId="12" fillId="9" borderId="0" xfId="0" applyNumberFormat="1" applyFont="1" applyFill="1" applyBorder="1" applyAlignment="1">
      <alignment horizontal="right" vertical="center"/>
    </xf>
    <xf numFmtId="176" fontId="12" fillId="9" borderId="12" xfId="0" applyNumberFormat="1" applyFont="1" applyFill="1" applyBorder="1" applyAlignment="1">
      <alignment horizontal="right" vertical="center"/>
    </xf>
    <xf numFmtId="41" fontId="10" fillId="9" borderId="5" xfId="1" applyFont="1" applyFill="1" applyBorder="1" applyAlignment="1">
      <alignment vertical="center"/>
    </xf>
    <xf numFmtId="41" fontId="12" fillId="9" borderId="0" xfId="1" applyFont="1" applyFill="1" applyBorder="1" applyAlignment="1">
      <alignment vertical="center"/>
    </xf>
    <xf numFmtId="179" fontId="12" fillId="9" borderId="0" xfId="1" applyNumberFormat="1" applyFont="1" applyFill="1" applyBorder="1" applyAlignment="1">
      <alignment vertical="center"/>
    </xf>
    <xf numFmtId="41" fontId="10" fillId="9" borderId="24" xfId="1" applyFont="1" applyFill="1" applyBorder="1" applyAlignment="1">
      <alignment vertical="center"/>
    </xf>
    <xf numFmtId="179" fontId="10" fillId="9" borderId="5" xfId="1" applyNumberFormat="1" applyFont="1" applyFill="1" applyBorder="1" applyAlignment="1">
      <alignment vertical="center"/>
    </xf>
    <xf numFmtId="179" fontId="12" fillId="9" borderId="0" xfId="1" applyNumberFormat="1" applyFont="1" applyFill="1" applyAlignment="1">
      <alignment vertical="center"/>
    </xf>
    <xf numFmtId="179" fontId="12" fillId="9" borderId="0" xfId="1" applyNumberFormat="1" applyFont="1" applyFill="1" applyBorder="1" applyAlignment="1">
      <alignment horizontal="right" vertical="center"/>
    </xf>
    <xf numFmtId="179" fontId="10" fillId="9" borderId="5" xfId="1" applyNumberFormat="1" applyFont="1" applyFill="1" applyBorder="1" applyAlignment="1">
      <alignment horizontal="right" vertical="center"/>
    </xf>
    <xf numFmtId="179" fontId="10" fillId="9" borderId="0" xfId="1" applyNumberFormat="1" applyFont="1" applyFill="1" applyBorder="1" applyAlignment="1">
      <alignment horizontal="right" vertical="center"/>
    </xf>
    <xf numFmtId="41" fontId="12" fillId="9" borderId="0" xfId="0" applyNumberFormat="1" applyFont="1" applyFill="1" applyBorder="1" applyAlignment="1">
      <alignment vertical="center"/>
    </xf>
    <xf numFmtId="1" fontId="12" fillId="9" borderId="0" xfId="0" applyNumberFormat="1" applyFont="1" applyFill="1" applyBorder="1" applyAlignment="1">
      <alignment vertical="center"/>
    </xf>
    <xf numFmtId="178" fontId="12" fillId="9" borderId="8" xfId="0" applyNumberFormat="1" applyFont="1" applyFill="1" applyBorder="1" applyAlignment="1">
      <alignment vertical="center"/>
    </xf>
    <xf numFmtId="41" fontId="12" fillId="9" borderId="8" xfId="0" applyNumberFormat="1" applyFont="1" applyFill="1" applyBorder="1" applyAlignment="1">
      <alignment horizontal="right" vertical="center"/>
    </xf>
    <xf numFmtId="41" fontId="10" fillId="9" borderId="5" xfId="0" applyNumberFormat="1" applyFont="1" applyFill="1" applyBorder="1" applyAlignment="1">
      <alignment vertical="center"/>
    </xf>
    <xf numFmtId="1" fontId="12" fillId="9" borderId="8" xfId="0" applyNumberFormat="1" applyFont="1" applyFill="1" applyBorder="1" applyAlignment="1">
      <alignment vertical="center"/>
    </xf>
    <xf numFmtId="41" fontId="12" fillId="9" borderId="5" xfId="0" applyNumberFormat="1" applyFont="1" applyFill="1" applyBorder="1" applyAlignment="1">
      <alignment vertical="center"/>
    </xf>
    <xf numFmtId="10" fontId="12" fillId="9" borderId="5" xfId="0" applyNumberFormat="1" applyFont="1" applyFill="1" applyBorder="1" applyAlignment="1">
      <alignment vertical="center"/>
    </xf>
    <xf numFmtId="41" fontId="12" fillId="9" borderId="8" xfId="0" applyNumberFormat="1" applyFont="1" applyFill="1" applyBorder="1" applyAlignment="1">
      <alignment vertical="center"/>
    </xf>
    <xf numFmtId="41" fontId="12" fillId="9" borderId="0" xfId="1" applyFont="1" applyFill="1" applyAlignment="1">
      <alignment horizontal="right" vertical="center"/>
    </xf>
    <xf numFmtId="41" fontId="12" fillId="9" borderId="34" xfId="0" applyNumberFormat="1" applyFont="1" applyFill="1" applyBorder="1" applyAlignment="1">
      <alignment vertical="center"/>
    </xf>
    <xf numFmtId="0" fontId="20" fillId="0" borderId="34" xfId="0" applyFont="1" applyFill="1" applyBorder="1" applyAlignment="1">
      <alignment vertical="center"/>
    </xf>
    <xf numFmtId="0" fontId="9" fillId="0" borderId="34" xfId="0" applyFont="1" applyFill="1" applyBorder="1" applyAlignment="1">
      <alignment vertical="center"/>
    </xf>
    <xf numFmtId="0" fontId="162" fillId="0" borderId="0" xfId="0" applyNumberFormat="1" applyFont="1" applyFill="1" applyBorder="1" applyAlignment="1" applyProtection="1">
      <alignment horizontal="left"/>
    </xf>
    <xf numFmtId="0" fontId="9" fillId="0" borderId="12" xfId="0" applyFont="1" applyFill="1" applyBorder="1" applyAlignment="1">
      <alignment vertical="center"/>
    </xf>
    <xf numFmtId="179" fontId="12" fillId="0" borderId="24" xfId="0" applyNumberFormat="1" applyFont="1" applyFill="1" applyBorder="1" applyAlignment="1">
      <alignment horizontal="right" vertical="center"/>
    </xf>
    <xf numFmtId="0" fontId="26" fillId="8" borderId="0" xfId="0" applyFont="1" applyFill="1" applyAlignment="1">
      <alignment vertical="center"/>
    </xf>
    <xf numFmtId="0" fontId="20" fillId="0" borderId="3" xfId="0" applyFont="1" applyBorder="1" applyAlignment="1">
      <alignment horizontal="center" vertical="center"/>
    </xf>
    <xf numFmtId="41" fontId="12" fillId="0" borderId="5" xfId="0" applyNumberFormat="1" applyFont="1" applyFill="1" applyBorder="1" applyAlignment="1">
      <alignment horizontal="center" vertical="center"/>
    </xf>
    <xf numFmtId="41" fontId="10" fillId="9" borderId="0" xfId="0" applyNumberFormat="1" applyFont="1" applyFill="1" applyAlignment="1">
      <alignment horizontal="right" vertical="center"/>
    </xf>
    <xf numFmtId="41" fontId="10" fillId="9" borderId="0" xfId="1" applyFont="1" applyFill="1" applyBorder="1" applyAlignment="1">
      <alignment horizontal="right" vertical="center"/>
    </xf>
    <xf numFmtId="41" fontId="12" fillId="9" borderId="3" xfId="1" applyFont="1" applyFill="1" applyBorder="1" applyAlignment="1">
      <alignment horizontal="right" vertical="center"/>
    </xf>
    <xf numFmtId="41" fontId="10" fillId="9" borderId="5" xfId="1" applyNumberFormat="1" applyFont="1" applyFill="1" applyBorder="1" applyAlignment="1">
      <alignment horizontal="right" vertical="center"/>
    </xf>
    <xf numFmtId="41" fontId="10" fillId="9" borderId="0" xfId="1" applyNumberFormat="1" applyFont="1" applyFill="1" applyBorder="1" applyAlignment="1">
      <alignment horizontal="right" vertical="center"/>
    </xf>
    <xf numFmtId="41" fontId="12" fillId="9" borderId="0" xfId="1" applyNumberFormat="1" applyFont="1" applyFill="1" applyBorder="1" applyAlignment="1">
      <alignment horizontal="right" vertical="center"/>
    </xf>
    <xf numFmtId="179" fontId="10" fillId="9" borderId="15" xfId="1" applyNumberFormat="1" applyFont="1" applyFill="1" applyBorder="1" applyAlignment="1">
      <alignment horizontal="right" vertical="center"/>
    </xf>
    <xf numFmtId="41" fontId="10" fillId="9" borderId="15" xfId="1" applyNumberFormat="1" applyFont="1" applyFill="1" applyBorder="1" applyAlignment="1">
      <alignment horizontal="right" vertical="center"/>
    </xf>
    <xf numFmtId="179" fontId="10" fillId="9" borderId="24" xfId="0" quotePrefix="1" applyNumberFormat="1" applyFont="1" applyFill="1" applyBorder="1" applyAlignment="1">
      <alignment horizontal="right" vertical="center"/>
    </xf>
    <xf numFmtId="176" fontId="10" fillId="9" borderId="5" xfId="0" applyNumberFormat="1" applyFont="1" applyFill="1" applyBorder="1" applyAlignment="1">
      <alignment horizontal="right" vertical="center"/>
    </xf>
    <xf numFmtId="41" fontId="10" fillId="10" borderId="5" xfId="0" applyNumberFormat="1" applyFont="1" applyFill="1" applyBorder="1" applyAlignment="1">
      <alignment horizontal="center" vertical="center"/>
    </xf>
    <xf numFmtId="41" fontId="10" fillId="10" borderId="0" xfId="0" applyNumberFormat="1" applyFont="1" applyFill="1" applyBorder="1" applyAlignment="1">
      <alignment horizontal="center" vertical="center"/>
    </xf>
    <xf numFmtId="179" fontId="12" fillId="10" borderId="0" xfId="0" applyNumberFormat="1" applyFont="1" applyFill="1" applyBorder="1" applyAlignment="1">
      <alignment horizontal="center" vertical="center"/>
    </xf>
    <xf numFmtId="179" fontId="10" fillId="10" borderId="15" xfId="0" applyNumberFormat="1" applyFont="1" applyFill="1" applyBorder="1" applyAlignment="1">
      <alignment horizontal="center" vertical="center"/>
    </xf>
    <xf numFmtId="179" fontId="10" fillId="10" borderId="24" xfId="0" applyNumberFormat="1" applyFont="1" applyFill="1" applyBorder="1" applyAlignment="1">
      <alignment horizontal="center" vertical="center"/>
    </xf>
    <xf numFmtId="0" fontId="12" fillId="10" borderId="5" xfId="0" quotePrefix="1" applyNumberFormat="1" applyFont="1" applyFill="1" applyBorder="1" applyAlignment="1">
      <alignment horizontal="center" vertical="center"/>
    </xf>
    <xf numFmtId="0" fontId="12" fillId="10" borderId="0" xfId="0" quotePrefix="1" applyNumberFormat="1" applyFont="1" applyFill="1" applyBorder="1" applyAlignment="1">
      <alignment horizontal="center" vertical="center"/>
    </xf>
    <xf numFmtId="0" fontId="12" fillId="10" borderId="0" xfId="0" applyNumberFormat="1" applyFont="1" applyFill="1" applyBorder="1" applyAlignment="1">
      <alignment horizontal="center" vertical="center"/>
    </xf>
    <xf numFmtId="0" fontId="12" fillId="10" borderId="11" xfId="0" quotePrefix="1" applyNumberFormat="1" applyFont="1" applyFill="1" applyBorder="1" applyAlignment="1">
      <alignment horizontal="center" vertical="center"/>
    </xf>
    <xf numFmtId="0" fontId="12" fillId="10" borderId="11" xfId="0" applyNumberFormat="1" applyFont="1" applyFill="1" applyBorder="1" applyAlignment="1">
      <alignment horizontal="center" vertical="center"/>
    </xf>
    <xf numFmtId="176" fontId="12" fillId="10" borderId="5" xfId="0" applyNumberFormat="1" applyFont="1" applyFill="1" applyBorder="1" applyAlignment="1">
      <alignment horizontal="center" vertical="center"/>
    </xf>
    <xf numFmtId="176" fontId="12" fillId="10" borderId="12" xfId="0" quotePrefix="1" applyNumberFormat="1" applyFont="1" applyFill="1" applyBorder="1" applyAlignment="1">
      <alignment horizontal="center" vertical="center"/>
    </xf>
    <xf numFmtId="0" fontId="163" fillId="0" borderId="0" xfId="0" applyFont="1" applyAlignment="1">
      <alignment vertical="center"/>
    </xf>
    <xf numFmtId="0" fontId="163" fillId="11" borderId="0" xfId="0" applyFont="1" applyFill="1" applyAlignment="1">
      <alignment vertical="center"/>
    </xf>
    <xf numFmtId="0" fontId="163" fillId="8" borderId="0" xfId="0" applyFont="1" applyFill="1" applyAlignment="1">
      <alignment vertical="center"/>
    </xf>
    <xf numFmtId="0" fontId="163" fillId="0" borderId="0" xfId="0" applyFont="1" applyFill="1" applyAlignment="1">
      <alignment vertical="center"/>
    </xf>
    <xf numFmtId="41" fontId="163" fillId="0" borderId="0" xfId="0" applyNumberFormat="1" applyFont="1" applyAlignment="1">
      <alignment vertical="center"/>
    </xf>
    <xf numFmtId="10" fontId="10" fillId="9" borderId="0" xfId="2" applyNumberFormat="1" applyFont="1" applyFill="1" applyBorder="1" applyAlignment="1">
      <alignment vertical="center"/>
    </xf>
    <xf numFmtId="41" fontId="12" fillId="9" borderId="0" xfId="0" applyNumberFormat="1" applyFont="1" applyFill="1" applyAlignment="1">
      <alignment vertical="center"/>
    </xf>
    <xf numFmtId="41" fontId="17" fillId="9" borderId="21" xfId="0" applyNumberFormat="1" applyFont="1" applyFill="1" applyBorder="1" applyAlignment="1">
      <alignment horizontal="right" vertical="center"/>
    </xf>
    <xf numFmtId="41" fontId="17" fillId="9" borderId="3" xfId="0" applyNumberFormat="1" applyFont="1" applyFill="1" applyBorder="1" applyAlignment="1">
      <alignment horizontal="right" vertical="center"/>
    </xf>
    <xf numFmtId="184" fontId="17" fillId="9" borderId="22" xfId="0" applyNumberFormat="1" applyFont="1" applyFill="1" applyBorder="1" applyAlignment="1">
      <alignment horizontal="right" vertical="center"/>
    </xf>
    <xf numFmtId="41" fontId="11" fillId="9" borderId="17" xfId="0" applyNumberFormat="1" applyFont="1" applyFill="1" applyBorder="1" applyAlignment="1">
      <alignment horizontal="right" vertical="center" indent="1"/>
    </xf>
    <xf numFmtId="41" fontId="11" fillId="9" borderId="0" xfId="0" applyNumberFormat="1" applyFont="1" applyFill="1" applyBorder="1" applyAlignment="1">
      <alignment horizontal="right" vertical="center" indent="1"/>
    </xf>
    <xf numFmtId="184" fontId="11" fillId="9" borderId="4" xfId="0" applyNumberFormat="1" applyFont="1" applyFill="1" applyBorder="1" applyAlignment="1">
      <alignment vertical="center"/>
    </xf>
    <xf numFmtId="41" fontId="17" fillId="9" borderId="19" xfId="0" applyNumberFormat="1" applyFont="1" applyFill="1" applyBorder="1" applyAlignment="1">
      <alignment horizontal="right" vertical="center"/>
    </xf>
    <xf numFmtId="41" fontId="17" fillId="9" borderId="15" xfId="0" applyNumberFormat="1" applyFont="1" applyFill="1" applyBorder="1" applyAlignment="1">
      <alignment horizontal="right" vertical="center"/>
    </xf>
    <xf numFmtId="184" fontId="17" fillId="9" borderId="20" xfId="0" applyNumberFormat="1" applyFont="1" applyFill="1" applyBorder="1" applyAlignment="1">
      <alignment horizontal="right" vertical="center"/>
    </xf>
    <xf numFmtId="41" fontId="11" fillId="9" borderId="18" xfId="0" applyNumberFormat="1" applyFont="1" applyFill="1" applyBorder="1" applyAlignment="1">
      <alignment horizontal="right" vertical="center"/>
    </xf>
    <xf numFmtId="41" fontId="11" fillId="9" borderId="8" xfId="0" applyNumberFormat="1" applyFont="1" applyFill="1" applyBorder="1" applyAlignment="1">
      <alignment horizontal="right" vertical="center"/>
    </xf>
    <xf numFmtId="184" fontId="11" fillId="9" borderId="23" xfId="0" applyNumberFormat="1" applyFont="1" applyFill="1" applyBorder="1" applyAlignment="1">
      <alignment horizontal="right" vertical="center"/>
    </xf>
    <xf numFmtId="41" fontId="11" fillId="9" borderId="17" xfId="0" applyNumberFormat="1" applyFont="1" applyFill="1" applyBorder="1" applyAlignment="1">
      <alignment horizontal="right" vertical="center"/>
    </xf>
    <xf numFmtId="41" fontId="11" fillId="9" borderId="0" xfId="0" applyNumberFormat="1" applyFont="1" applyFill="1" applyBorder="1" applyAlignment="1">
      <alignment horizontal="right" vertical="center"/>
    </xf>
    <xf numFmtId="184" fontId="11" fillId="9" borderId="4" xfId="0" applyNumberFormat="1" applyFont="1" applyFill="1" applyBorder="1" applyAlignment="1">
      <alignment horizontal="right" vertical="center"/>
    </xf>
    <xf numFmtId="184" fontId="17" fillId="9" borderId="20" xfId="0" quotePrefix="1" applyNumberFormat="1" applyFont="1" applyFill="1" applyBorder="1" applyAlignment="1">
      <alignment horizontal="right" vertical="center"/>
    </xf>
    <xf numFmtId="184" fontId="11" fillId="9" borderId="4" xfId="0" quotePrefix="1" applyNumberFormat="1" applyFont="1" applyFill="1" applyBorder="1" applyAlignment="1">
      <alignment horizontal="right" vertical="center"/>
    </xf>
    <xf numFmtId="41" fontId="11" fillId="9" borderId="21" xfId="0" applyNumberFormat="1" applyFont="1" applyFill="1" applyBorder="1" applyAlignment="1">
      <alignment horizontal="right" vertical="center"/>
    </xf>
    <xf numFmtId="41" fontId="11" fillId="9" borderId="3" xfId="0" applyNumberFormat="1" applyFont="1" applyFill="1" applyBorder="1" applyAlignment="1">
      <alignment horizontal="right" vertical="center"/>
    </xf>
    <xf numFmtId="184" fontId="11" fillId="9" borderId="22" xfId="0" applyNumberFormat="1" applyFont="1" applyFill="1" applyBorder="1" applyAlignment="1">
      <alignment horizontal="right" vertical="center"/>
    </xf>
    <xf numFmtId="41" fontId="17" fillId="9" borderId="19" xfId="0" applyNumberFormat="1" applyFont="1" applyFill="1" applyBorder="1" applyAlignment="1">
      <alignment vertical="center"/>
    </xf>
    <xf numFmtId="41" fontId="17" fillId="9" borderId="15" xfId="0" applyNumberFormat="1" applyFont="1" applyFill="1" applyBorder="1" applyAlignment="1">
      <alignment vertical="center"/>
    </xf>
    <xf numFmtId="184" fontId="17" fillId="9" borderId="20" xfId="0" applyNumberFormat="1" applyFont="1" applyFill="1" applyBorder="1" applyAlignment="1">
      <alignment vertical="center"/>
    </xf>
    <xf numFmtId="41" fontId="11" fillId="9" borderId="17" xfId="0" applyNumberFormat="1" applyFont="1" applyFill="1" applyBorder="1" applyAlignment="1">
      <alignment vertical="center"/>
    </xf>
    <xf numFmtId="41" fontId="11" fillId="9" borderId="0" xfId="0" applyNumberFormat="1" applyFont="1" applyFill="1" applyBorder="1" applyAlignment="1">
      <alignment vertical="center"/>
    </xf>
    <xf numFmtId="41" fontId="11" fillId="9" borderId="18" xfId="0" applyNumberFormat="1" applyFont="1" applyFill="1" applyBorder="1" applyAlignment="1">
      <alignment vertical="center"/>
    </xf>
    <xf numFmtId="41" fontId="11" fillId="9" borderId="8" xfId="0" applyNumberFormat="1" applyFont="1" applyFill="1" applyBorder="1" applyAlignment="1">
      <alignment vertical="center"/>
    </xf>
    <xf numFmtId="184" fontId="11" fillId="9" borderId="23" xfId="0" applyNumberFormat="1" applyFont="1" applyFill="1" applyBorder="1" applyAlignment="1">
      <alignment vertical="center"/>
    </xf>
    <xf numFmtId="41" fontId="11" fillId="9" borderId="21" xfId="0" applyNumberFormat="1" applyFont="1" applyFill="1" applyBorder="1" applyAlignment="1">
      <alignment vertical="center"/>
    </xf>
    <xf numFmtId="41" fontId="11" fillId="9" borderId="3" xfId="0" applyNumberFormat="1" applyFont="1" applyFill="1" applyBorder="1" applyAlignment="1">
      <alignment vertical="center"/>
    </xf>
    <xf numFmtId="184" fontId="11" fillId="9" borderId="22" xfId="0" applyNumberFormat="1" applyFont="1" applyFill="1" applyBorder="1" applyAlignment="1">
      <alignment vertical="center"/>
    </xf>
    <xf numFmtId="176" fontId="12" fillId="9" borderId="0" xfId="0" applyNumberFormat="1" applyFont="1" applyFill="1" applyAlignment="1">
      <alignment horizontal="right" vertical="center"/>
    </xf>
    <xf numFmtId="176" fontId="10" fillId="9" borderId="15" xfId="2" applyNumberFormat="1" applyFont="1" applyFill="1" applyBorder="1" applyAlignment="1">
      <alignment horizontal="right" vertical="center"/>
    </xf>
    <xf numFmtId="41" fontId="12" fillId="9" borderId="0" xfId="1" quotePrefix="1" applyFont="1" applyFill="1" applyBorder="1" applyAlignment="1">
      <alignment horizontal="right" vertical="center"/>
    </xf>
    <xf numFmtId="179" fontId="12" fillId="9" borderId="0" xfId="1" quotePrefix="1" applyNumberFormat="1" applyFont="1" applyFill="1" applyBorder="1" applyAlignment="1">
      <alignment horizontal="right" vertical="center"/>
    </xf>
    <xf numFmtId="41" fontId="10" fillId="9" borderId="0" xfId="1" quotePrefix="1" applyFont="1" applyFill="1" applyBorder="1" applyAlignment="1">
      <alignment horizontal="right" vertical="center"/>
    </xf>
    <xf numFmtId="41" fontId="12" fillId="9" borderId="3" xfId="1" quotePrefix="1" applyFont="1" applyFill="1" applyBorder="1" applyAlignment="1">
      <alignment horizontal="right" vertical="center"/>
    </xf>
    <xf numFmtId="179" fontId="12" fillId="9" borderId="0" xfId="0" quotePrefix="1" applyNumberFormat="1" applyFont="1" applyFill="1" applyBorder="1" applyAlignment="1">
      <alignment horizontal="right" vertical="center"/>
    </xf>
    <xf numFmtId="41" fontId="10" fillId="9" borderId="0" xfId="0" quotePrefix="1" applyNumberFormat="1" applyFont="1" applyFill="1" applyBorder="1" applyAlignment="1">
      <alignment horizontal="right" vertical="center"/>
    </xf>
    <xf numFmtId="41" fontId="12" fillId="9" borderId="3" xfId="0" quotePrefix="1" applyNumberFormat="1" applyFont="1" applyFill="1" applyBorder="1" applyAlignment="1">
      <alignment horizontal="right" vertical="center"/>
    </xf>
    <xf numFmtId="41" fontId="12" fillId="9" borderId="15" xfId="1" applyFont="1" applyFill="1" applyBorder="1" applyAlignment="1">
      <alignment horizontal="right" vertical="center"/>
    </xf>
    <xf numFmtId="176" fontId="12" fillId="9" borderId="34" xfId="2" quotePrefix="1" applyNumberFormat="1" applyFont="1" applyFill="1" applyBorder="1" applyAlignment="1">
      <alignment horizontal="right" vertical="center"/>
    </xf>
    <xf numFmtId="176" fontId="12" fillId="9" borderId="0" xfId="2" quotePrefix="1" applyNumberFormat="1" applyFont="1" applyFill="1" applyBorder="1" applyAlignment="1">
      <alignment horizontal="right" vertical="center"/>
    </xf>
    <xf numFmtId="176" fontId="12" fillId="9" borderId="12" xfId="2" quotePrefix="1" applyNumberFormat="1" applyFont="1" applyFill="1" applyBorder="1" applyAlignment="1">
      <alignment horizontal="right" vertical="center"/>
    </xf>
    <xf numFmtId="0" fontId="13" fillId="8" borderId="0" xfId="0" applyFont="1" applyFill="1" applyAlignment="1">
      <alignment horizontal="center" vertical="center"/>
    </xf>
    <xf numFmtId="10" fontId="10" fillId="0" borderId="0" xfId="2" applyNumberFormat="1" applyFont="1" applyFill="1" applyBorder="1" applyAlignment="1">
      <alignment vertical="center"/>
    </xf>
    <xf numFmtId="41" fontId="12" fillId="0" borderId="34" xfId="0" applyNumberFormat="1" applyFont="1" applyFill="1" applyBorder="1" applyAlignment="1">
      <alignment vertical="center"/>
    </xf>
    <xf numFmtId="10" fontId="12" fillId="0" borderId="34" xfId="0" applyNumberFormat="1" applyFont="1" applyFill="1" applyBorder="1" applyAlignment="1">
      <alignment vertical="center"/>
    </xf>
    <xf numFmtId="179" fontId="20" fillId="0" borderId="0" xfId="0" applyNumberFormat="1" applyFont="1" applyFill="1" applyAlignment="1">
      <alignment vertical="center"/>
    </xf>
    <xf numFmtId="41" fontId="38" fillId="0" borderId="24" xfId="1" applyFont="1" applyFill="1" applyBorder="1" applyAlignment="1">
      <alignment vertical="center"/>
    </xf>
    <xf numFmtId="177" fontId="10" fillId="0" borderId="15" xfId="0" applyNumberFormat="1" applyFont="1" applyFill="1" applyBorder="1" applyAlignment="1">
      <alignment horizontal="right" vertical="center"/>
    </xf>
    <xf numFmtId="177" fontId="12" fillId="0" borderId="0" xfId="0" applyNumberFormat="1" applyFont="1" applyFill="1" applyAlignment="1">
      <alignment horizontal="right" vertical="center"/>
    </xf>
    <xf numFmtId="177" fontId="12" fillId="0" borderId="3" xfId="0" applyNumberFormat="1" applyFont="1" applyFill="1" applyBorder="1" applyAlignment="1">
      <alignment horizontal="right" vertical="center"/>
    </xf>
    <xf numFmtId="177" fontId="10" fillId="0" borderId="0" xfId="0" applyNumberFormat="1" applyFont="1" applyFill="1" applyBorder="1" applyAlignment="1">
      <alignment horizontal="right" vertical="center"/>
    </xf>
    <xf numFmtId="177" fontId="12" fillId="0" borderId="34" xfId="0" applyNumberFormat="1" applyFont="1" applyFill="1" applyBorder="1" applyAlignment="1">
      <alignment horizontal="right" vertical="center"/>
    </xf>
    <xf numFmtId="177" fontId="10" fillId="9" borderId="15" xfId="0" applyNumberFormat="1" applyFont="1" applyFill="1" applyBorder="1" applyAlignment="1">
      <alignment horizontal="right" vertical="center"/>
    </xf>
    <xf numFmtId="177" fontId="12" fillId="9" borderId="0" xfId="0" applyNumberFormat="1" applyFont="1" applyFill="1" applyBorder="1" applyAlignment="1">
      <alignment horizontal="right" vertical="center"/>
    </xf>
    <xf numFmtId="177" fontId="12" fillId="9" borderId="0" xfId="0" applyNumberFormat="1" applyFont="1" applyFill="1" applyAlignment="1">
      <alignment horizontal="right" vertical="center"/>
    </xf>
    <xf numFmtId="177" fontId="12" fillId="9" borderId="3" xfId="0" applyNumberFormat="1" applyFont="1" applyFill="1" applyBorder="1" applyAlignment="1">
      <alignment horizontal="right" vertical="center"/>
    </xf>
    <xf numFmtId="177" fontId="10" fillId="9" borderId="0" xfId="0" applyNumberFormat="1" applyFont="1" applyFill="1" applyBorder="1" applyAlignment="1">
      <alignment horizontal="right" vertical="center"/>
    </xf>
    <xf numFmtId="177" fontId="12" fillId="9" borderId="34" xfId="0" applyNumberFormat="1" applyFont="1" applyFill="1" applyBorder="1" applyAlignment="1">
      <alignment horizontal="right" vertical="center"/>
    </xf>
    <xf numFmtId="0" fontId="11" fillId="0" borderId="0" xfId="0" applyNumberFormat="1" applyFont="1" applyFill="1" applyBorder="1" applyAlignment="1">
      <alignment horizontal="right" vertical="center"/>
    </xf>
    <xf numFmtId="10" fontId="12" fillId="0" borderId="34" xfId="0" applyNumberFormat="1" applyFont="1" applyFill="1" applyBorder="1" applyAlignment="1">
      <alignment horizontal="right" vertical="center"/>
    </xf>
    <xf numFmtId="10" fontId="12" fillId="0" borderId="12" xfId="2" applyNumberFormat="1" applyFont="1" applyFill="1" applyBorder="1" applyAlignment="1">
      <alignment horizontal="right" vertical="center"/>
    </xf>
    <xf numFmtId="178" fontId="17" fillId="0" borderId="0" xfId="0" applyNumberFormat="1" applyFont="1" applyFill="1" applyBorder="1" applyAlignment="1">
      <alignment horizontal="right" vertical="center"/>
    </xf>
    <xf numFmtId="177" fontId="20" fillId="0" borderId="0" xfId="0" applyNumberFormat="1" applyFont="1" applyFill="1" applyAlignment="1">
      <alignment vertical="center"/>
    </xf>
    <xf numFmtId="41" fontId="12" fillId="0" borderId="34" xfId="1" applyFont="1" applyFill="1" applyBorder="1" applyAlignment="1">
      <alignment vertical="center"/>
    </xf>
    <xf numFmtId="0" fontId="13" fillId="8" borderId="0" xfId="0" applyFont="1" applyFill="1" applyAlignment="1">
      <alignment horizontal="center" vertical="center"/>
    </xf>
    <xf numFmtId="10" fontId="10" fillId="0" borderId="34" xfId="2" applyNumberFormat="1" applyFont="1" applyFill="1" applyBorder="1" applyAlignment="1">
      <alignment vertical="center"/>
    </xf>
    <xf numFmtId="10" fontId="10" fillId="0" borderId="34" xfId="0" quotePrefix="1" applyNumberFormat="1" applyFont="1" applyFill="1" applyBorder="1" applyAlignment="1">
      <alignment horizontal="center" vertical="center"/>
    </xf>
    <xf numFmtId="10" fontId="10" fillId="9" borderId="8" xfId="2" applyNumberFormat="1" applyFont="1" applyFill="1" applyBorder="1" applyAlignment="1">
      <alignment vertical="center"/>
    </xf>
    <xf numFmtId="41" fontId="12" fillId="9" borderId="3" xfId="0" applyNumberFormat="1" applyFont="1" applyFill="1" applyBorder="1" applyAlignment="1">
      <alignment vertical="center"/>
    </xf>
    <xf numFmtId="10" fontId="10" fillId="9" borderId="8" xfId="0" quotePrefix="1" applyNumberFormat="1" applyFont="1" applyFill="1" applyBorder="1" applyAlignment="1">
      <alignment horizontal="center" vertical="center"/>
    </xf>
    <xf numFmtId="41" fontId="12" fillId="9" borderId="3" xfId="0" applyNumberFormat="1" applyFont="1" applyFill="1" applyBorder="1" applyAlignment="1">
      <alignment horizontal="center" vertical="center"/>
    </xf>
    <xf numFmtId="176" fontId="20" fillId="0" borderId="12" xfId="2" applyNumberFormat="1" applyFont="1" applyFill="1" applyBorder="1" applyAlignment="1">
      <alignment vertical="center"/>
    </xf>
    <xf numFmtId="41" fontId="18" fillId="0" borderId="0" xfId="0" applyNumberFormat="1" applyFont="1" applyFill="1" applyBorder="1" applyAlignment="1">
      <alignment horizontal="right" vertical="center"/>
    </xf>
    <xf numFmtId="41" fontId="18" fillId="0" borderId="0" xfId="0" applyNumberFormat="1" applyFont="1" applyFill="1" applyAlignment="1">
      <alignment horizontal="right" vertical="center" indent="1"/>
    </xf>
    <xf numFmtId="41" fontId="18" fillId="0" borderId="0" xfId="0" applyNumberFormat="1" applyFont="1" applyFill="1" applyBorder="1" applyAlignment="1">
      <alignment horizontal="right" vertical="center" indent="1"/>
    </xf>
    <xf numFmtId="0" fontId="18" fillId="0" borderId="0" xfId="0" applyNumberFormat="1" applyFont="1" applyFill="1" applyBorder="1" applyAlignment="1">
      <alignment horizontal="right" vertical="center"/>
    </xf>
    <xf numFmtId="0" fontId="18" fillId="0" borderId="0" xfId="0" applyFont="1" applyFill="1" applyBorder="1" applyAlignment="1">
      <alignment horizontal="right" vertical="center" indent="1"/>
    </xf>
    <xf numFmtId="0" fontId="12" fillId="19" borderId="10" xfId="0" applyFont="1" applyFill="1" applyBorder="1" applyAlignment="1">
      <alignment horizontal="center" vertical="center"/>
    </xf>
    <xf numFmtId="0" fontId="28" fillId="19" borderId="0" xfId="0" applyFont="1" applyFill="1" applyBorder="1" applyAlignment="1">
      <alignment horizontal="center" vertical="center"/>
    </xf>
    <xf numFmtId="0" fontId="12" fillId="19" borderId="12" xfId="0" applyFont="1" applyFill="1" applyBorder="1" applyAlignment="1">
      <alignment horizontal="center" vertical="center"/>
    </xf>
    <xf numFmtId="0" fontId="12" fillId="19" borderId="3" xfId="0" applyFont="1" applyFill="1" applyBorder="1" applyAlignment="1">
      <alignment horizontal="center" vertical="center"/>
    </xf>
    <xf numFmtId="0" fontId="12" fillId="19" borderId="0" xfId="0" applyFont="1" applyFill="1" applyBorder="1" applyAlignment="1">
      <alignment horizontal="center" vertical="center"/>
    </xf>
    <xf numFmtId="0" fontId="12" fillId="19" borderId="2" xfId="0" applyFont="1" applyFill="1" applyBorder="1" applyAlignment="1">
      <alignment horizontal="center" vertical="center"/>
    </xf>
    <xf numFmtId="0" fontId="12" fillId="10" borderId="12" xfId="0" quotePrefix="1" applyFont="1" applyFill="1" applyBorder="1" applyAlignment="1">
      <alignment horizontal="right" vertical="center"/>
    </xf>
    <xf numFmtId="0" fontId="11" fillId="0" borderId="0" xfId="0" quotePrefix="1" applyNumberFormat="1" applyFont="1" applyFill="1" applyBorder="1" applyAlignment="1">
      <alignment horizontal="right" vertical="center"/>
    </xf>
    <xf numFmtId="0" fontId="12" fillId="10" borderId="8" xfId="0" quotePrefix="1" applyFont="1" applyFill="1" applyBorder="1" applyAlignment="1">
      <alignment horizontal="right" vertical="center"/>
    </xf>
    <xf numFmtId="0" fontId="12" fillId="10" borderId="0" xfId="0" quotePrefix="1" applyFont="1" applyFill="1" applyBorder="1" applyAlignment="1">
      <alignment horizontal="right" vertical="center"/>
    </xf>
    <xf numFmtId="0" fontId="13" fillId="8" borderId="0" xfId="0" applyFont="1" applyFill="1" applyAlignment="1">
      <alignment horizontal="center" vertical="center"/>
    </xf>
    <xf numFmtId="10" fontId="12" fillId="9" borderId="34" xfId="0" applyNumberFormat="1" applyFont="1" applyFill="1" applyBorder="1" applyAlignment="1">
      <alignment vertical="center"/>
    </xf>
    <xf numFmtId="10" fontId="12" fillId="9" borderId="0" xfId="0" applyNumberFormat="1" applyFont="1" applyFill="1" applyBorder="1" applyAlignment="1">
      <alignment vertical="center"/>
    </xf>
    <xf numFmtId="10" fontId="12" fillId="9" borderId="34" xfId="0" applyNumberFormat="1" applyFont="1" applyFill="1" applyBorder="1" applyAlignment="1">
      <alignment horizontal="right" vertical="center"/>
    </xf>
    <xf numFmtId="41" fontId="20" fillId="0" borderId="34" xfId="0" applyNumberFormat="1" applyFont="1" applyFill="1" applyBorder="1" applyAlignment="1">
      <alignment horizontal="right" vertical="center"/>
    </xf>
    <xf numFmtId="41" fontId="20" fillId="0" borderId="34" xfId="1" applyFont="1" applyFill="1" applyBorder="1" applyAlignment="1">
      <alignment horizontal="right" vertical="center"/>
    </xf>
    <xf numFmtId="183" fontId="10" fillId="0" borderId="0" xfId="0" applyNumberFormat="1" applyFont="1" applyFill="1" applyBorder="1" applyAlignment="1">
      <alignment horizontal="right" vertical="center"/>
    </xf>
    <xf numFmtId="41" fontId="12" fillId="9" borderId="34" xfId="1" applyFont="1" applyFill="1" applyBorder="1" applyAlignment="1">
      <alignment vertical="center"/>
    </xf>
    <xf numFmtId="176" fontId="12" fillId="9" borderId="0" xfId="2" applyNumberFormat="1" applyFont="1" applyFill="1" applyBorder="1" applyAlignment="1">
      <alignment vertical="center"/>
    </xf>
    <xf numFmtId="176" fontId="12" fillId="9" borderId="12" xfId="2" applyNumberFormat="1" applyFont="1" applyFill="1" applyBorder="1" applyAlignment="1">
      <alignment horizontal="right" vertical="center"/>
    </xf>
    <xf numFmtId="0" fontId="13" fillId="8" borderId="0" xfId="0" applyFont="1" applyFill="1" applyAlignment="1">
      <alignment horizontal="center" vertical="center"/>
    </xf>
    <xf numFmtId="41" fontId="60" fillId="0" borderId="0" xfId="0" applyNumberFormat="1" applyFont="1" applyBorder="1" applyAlignment="1">
      <alignment vertical="center"/>
    </xf>
    <xf numFmtId="10" fontId="10" fillId="19" borderId="0" xfId="2" applyNumberFormat="1" applyFont="1" applyFill="1" applyBorder="1" applyAlignment="1">
      <alignment vertical="center"/>
    </xf>
    <xf numFmtId="41" fontId="54" fillId="19" borderId="5" xfId="0" applyNumberFormat="1" applyFont="1" applyFill="1" applyBorder="1" applyAlignment="1">
      <alignment horizontal="right" vertical="center"/>
    </xf>
    <xf numFmtId="41" fontId="54" fillId="0" borderId="5" xfId="0" applyNumberFormat="1" applyFont="1" applyFill="1" applyBorder="1" applyAlignment="1">
      <alignment horizontal="right" vertical="center"/>
    </xf>
    <xf numFmtId="41" fontId="18" fillId="0" borderId="0" xfId="0" applyNumberFormat="1" applyFont="1" applyFill="1" applyAlignment="1">
      <alignment horizontal="right" vertical="center"/>
    </xf>
    <xf numFmtId="176" fontId="18" fillId="0" borderId="0" xfId="0" applyNumberFormat="1" applyFont="1" applyFill="1" applyBorder="1" applyAlignment="1">
      <alignment horizontal="right" vertical="center"/>
    </xf>
    <xf numFmtId="41" fontId="54" fillId="19" borderId="0" xfId="0" applyNumberFormat="1" applyFont="1" applyFill="1" applyBorder="1" applyAlignment="1">
      <alignment horizontal="right" vertical="center"/>
    </xf>
    <xf numFmtId="9" fontId="18" fillId="0" borderId="0" xfId="0" applyNumberFormat="1" applyFont="1" applyFill="1" applyBorder="1" applyAlignment="1">
      <alignment horizontal="right" vertical="center"/>
    </xf>
    <xf numFmtId="0" fontId="18" fillId="11" borderId="0" xfId="0" applyFont="1" applyFill="1" applyAlignment="1">
      <alignment horizontal="center" vertical="center"/>
    </xf>
    <xf numFmtId="0" fontId="18" fillId="0" borderId="0" xfId="0" applyFont="1" applyFill="1" applyAlignment="1">
      <alignment horizontal="right" vertical="center" indent="1"/>
    </xf>
    <xf numFmtId="0" fontId="18" fillId="0" borderId="0" xfId="0" applyFont="1" applyFill="1" applyAlignment="1">
      <alignment vertical="center"/>
    </xf>
    <xf numFmtId="0" fontId="18" fillId="0" borderId="0" xfId="0" applyFont="1" applyFill="1" applyBorder="1" applyAlignment="1">
      <alignment horizontal="right" vertical="center"/>
    </xf>
    <xf numFmtId="0" fontId="18" fillId="0" borderId="0" xfId="0" applyNumberFormat="1" applyFont="1" applyAlignment="1">
      <alignment vertical="center"/>
    </xf>
    <xf numFmtId="0" fontId="18" fillId="0" borderId="5" xfId="0" applyNumberFormat="1" applyFont="1" applyFill="1" applyBorder="1" applyAlignment="1">
      <alignment vertical="center"/>
    </xf>
    <xf numFmtId="176" fontId="12" fillId="19" borderId="0" xfId="0" applyNumberFormat="1" applyFont="1" applyFill="1" applyAlignment="1">
      <alignment vertical="center"/>
    </xf>
    <xf numFmtId="0" fontId="18" fillId="0" borderId="5" xfId="0" applyNumberFormat="1" applyFont="1" applyFill="1" applyBorder="1" applyAlignment="1">
      <alignment horizontal="right" vertical="center"/>
    </xf>
    <xf numFmtId="177" fontId="12" fillId="19" borderId="34" xfId="0" applyNumberFormat="1" applyFont="1" applyFill="1" applyBorder="1" applyAlignment="1">
      <alignment horizontal="right" vertical="center"/>
    </xf>
    <xf numFmtId="41" fontId="12" fillId="19" borderId="34" xfId="1" applyFont="1" applyFill="1" applyBorder="1" applyAlignment="1">
      <alignment horizontal="right" vertical="center"/>
    </xf>
    <xf numFmtId="41" fontId="12" fillId="9" borderId="34" xfId="1" applyFont="1" applyFill="1" applyBorder="1" applyAlignment="1">
      <alignment horizontal="right" vertical="center"/>
    </xf>
    <xf numFmtId="10" fontId="12" fillId="19" borderId="3" xfId="2" applyNumberFormat="1" applyFont="1" applyFill="1" applyBorder="1" applyAlignment="1">
      <alignment horizontal="right" vertical="center"/>
    </xf>
    <xf numFmtId="10" fontId="12" fillId="9" borderId="3" xfId="2" applyNumberFormat="1" applyFont="1" applyFill="1" applyBorder="1" applyAlignment="1">
      <alignment horizontal="right" vertical="center"/>
    </xf>
    <xf numFmtId="176" fontId="12" fillId="19" borderId="12" xfId="2" applyNumberFormat="1" applyFont="1" applyFill="1" applyBorder="1" applyAlignment="1">
      <alignment vertical="center"/>
    </xf>
    <xf numFmtId="176" fontId="12" fillId="9" borderId="12" xfId="2" applyNumberFormat="1" applyFont="1" applyFill="1" applyBorder="1" applyAlignment="1">
      <alignment vertical="center"/>
    </xf>
    <xf numFmtId="1" fontId="12" fillId="19" borderId="12" xfId="0" quotePrefix="1" applyNumberFormat="1" applyFont="1" applyFill="1" applyBorder="1" applyAlignment="1">
      <alignment horizontal="right" vertical="center"/>
    </xf>
    <xf numFmtId="1" fontId="12" fillId="9" borderId="12" xfId="0" quotePrefix="1" applyNumberFormat="1" applyFont="1" applyFill="1" applyBorder="1" applyAlignment="1">
      <alignment horizontal="right" vertical="center"/>
    </xf>
    <xf numFmtId="41" fontId="12" fillId="19" borderId="12" xfId="0" applyNumberFormat="1" applyFont="1" applyFill="1" applyBorder="1" applyAlignment="1">
      <alignment vertical="center"/>
    </xf>
    <xf numFmtId="41" fontId="12" fillId="9" borderId="12" xfId="0" applyNumberFormat="1" applyFont="1" applyFill="1" applyBorder="1" applyAlignment="1">
      <alignment vertical="center"/>
    </xf>
    <xf numFmtId="10" fontId="12" fillId="19" borderId="0" xfId="2" applyNumberFormat="1" applyFont="1" applyFill="1" applyBorder="1" applyAlignment="1">
      <alignment horizontal="right" vertical="center"/>
    </xf>
    <xf numFmtId="10" fontId="12" fillId="19" borderId="12" xfId="2" applyNumberFormat="1" applyFont="1" applyFill="1" applyBorder="1" applyAlignment="1">
      <alignment horizontal="right" vertical="center"/>
    </xf>
    <xf numFmtId="41" fontId="10" fillId="19" borderId="9" xfId="1" applyFont="1" applyFill="1" applyBorder="1" applyAlignment="1">
      <alignment vertical="center"/>
    </xf>
    <xf numFmtId="41" fontId="10" fillId="9" borderId="9" xfId="1" applyFont="1" applyFill="1" applyBorder="1" applyAlignment="1">
      <alignment vertical="center"/>
    </xf>
    <xf numFmtId="41" fontId="10" fillId="19" borderId="9" xfId="0" applyNumberFormat="1" applyFont="1" applyFill="1" applyBorder="1" applyAlignment="1">
      <alignment vertical="center"/>
    </xf>
    <xf numFmtId="41" fontId="10" fillId="9" borderId="9" xfId="0" applyNumberFormat="1" applyFont="1" applyFill="1" applyBorder="1" applyAlignment="1">
      <alignment vertical="center"/>
    </xf>
    <xf numFmtId="0" fontId="13" fillId="8" borderId="0" xfId="0" applyFont="1" applyFill="1" applyAlignment="1">
      <alignment horizontal="center" vertical="center"/>
    </xf>
    <xf numFmtId="176" fontId="20" fillId="0" borderId="0" xfId="2" applyNumberFormat="1" applyFont="1" applyAlignment="1">
      <alignment horizontal="right" vertical="center"/>
    </xf>
    <xf numFmtId="41" fontId="37" fillId="0" borderId="0" xfId="1" applyFont="1" applyFill="1" applyBorder="1" applyAlignment="1">
      <alignment horizontal="right" vertical="center"/>
    </xf>
    <xf numFmtId="41" fontId="12" fillId="0" borderId="12" xfId="0" applyNumberFormat="1" applyFont="1" applyFill="1" applyBorder="1" applyAlignment="1">
      <alignment vertical="center"/>
    </xf>
    <xf numFmtId="176" fontId="12" fillId="0" borderId="12" xfId="2" applyNumberFormat="1" applyFont="1" applyFill="1" applyBorder="1" applyAlignment="1">
      <alignment vertical="center"/>
    </xf>
    <xf numFmtId="1" fontId="12" fillId="0" borderId="12" xfId="0" quotePrefix="1" applyNumberFormat="1" applyFont="1" applyFill="1" applyBorder="1" applyAlignment="1">
      <alignment horizontal="right" vertical="center"/>
    </xf>
    <xf numFmtId="176" fontId="12" fillId="0" borderId="0" xfId="0" applyNumberFormat="1" applyFont="1" applyFill="1" applyAlignment="1">
      <alignment vertical="center"/>
    </xf>
    <xf numFmtId="41" fontId="12" fillId="0" borderId="34" xfId="1" applyFont="1" applyFill="1" applyBorder="1" applyAlignment="1">
      <alignment horizontal="right" vertical="center"/>
    </xf>
    <xf numFmtId="10" fontId="12" fillId="0" borderId="3" xfId="2" applyNumberFormat="1" applyFont="1" applyFill="1" applyBorder="1" applyAlignment="1">
      <alignment horizontal="right" vertical="center"/>
    </xf>
    <xf numFmtId="182" fontId="10" fillId="0" borderId="0" xfId="0" applyNumberFormat="1" applyFont="1" applyFill="1" applyBorder="1" applyAlignment="1">
      <alignment horizontal="right" vertical="center"/>
    </xf>
    <xf numFmtId="182" fontId="12" fillId="0" borderId="0" xfId="1" applyNumberFormat="1" applyFont="1" applyFill="1" applyBorder="1" applyAlignment="1">
      <alignment horizontal="right" vertical="center"/>
    </xf>
    <xf numFmtId="10" fontId="12" fillId="0" borderId="0" xfId="2" applyNumberFormat="1" applyFont="1" applyFill="1" applyBorder="1" applyAlignment="1">
      <alignment vertical="center"/>
    </xf>
    <xf numFmtId="176" fontId="12" fillId="10" borderId="0" xfId="2" applyNumberFormat="1" applyFont="1" applyFill="1" applyAlignment="1">
      <alignment horizontal="right" vertical="center"/>
    </xf>
    <xf numFmtId="41" fontId="37" fillId="0" borderId="0" xfId="1" applyNumberFormat="1" applyFont="1" applyFill="1" applyBorder="1" applyAlignment="1">
      <alignment horizontal="right" vertical="center"/>
    </xf>
    <xf numFmtId="176" fontId="12" fillId="10" borderId="3" xfId="0" applyNumberFormat="1" applyFont="1" applyFill="1" applyBorder="1" applyAlignment="1">
      <alignment horizontal="right" vertical="center"/>
    </xf>
    <xf numFmtId="176" fontId="10" fillId="10" borderId="0" xfId="0" applyNumberFormat="1" applyFont="1" applyFill="1" applyAlignment="1">
      <alignment horizontal="right" vertical="center"/>
    </xf>
    <xf numFmtId="176" fontId="12" fillId="10" borderId="0" xfId="0" applyNumberFormat="1" applyFont="1" applyFill="1" applyAlignment="1">
      <alignment horizontal="right" vertical="center"/>
    </xf>
    <xf numFmtId="176" fontId="10" fillId="10" borderId="3" xfId="0" applyNumberFormat="1" applyFont="1" applyFill="1" applyBorder="1" applyAlignment="1">
      <alignment horizontal="right" vertical="center"/>
    </xf>
    <xf numFmtId="176" fontId="12" fillId="10" borderId="0" xfId="0" applyNumberFormat="1" applyFont="1" applyFill="1" applyAlignment="1">
      <alignment vertical="center"/>
    </xf>
    <xf numFmtId="176" fontId="10" fillId="10" borderId="13" xfId="0" applyNumberFormat="1" applyFont="1" applyFill="1" applyBorder="1" applyAlignment="1">
      <alignment horizontal="right" vertical="center"/>
    </xf>
    <xf numFmtId="176" fontId="12" fillId="10" borderId="12" xfId="0" applyNumberFormat="1" applyFont="1" applyFill="1" applyBorder="1" applyAlignment="1">
      <alignment horizontal="right" vertical="center"/>
    </xf>
    <xf numFmtId="176" fontId="12" fillId="10" borderId="5" xfId="0" applyNumberFormat="1" applyFont="1" applyFill="1" applyBorder="1" applyAlignment="1">
      <alignment horizontal="right" vertical="center"/>
    </xf>
    <xf numFmtId="176" fontId="12" fillId="10" borderId="3" xfId="0" quotePrefix="1" applyNumberFormat="1" applyFont="1" applyFill="1" applyBorder="1" applyAlignment="1">
      <alignment horizontal="right" vertical="center"/>
    </xf>
    <xf numFmtId="176" fontId="12" fillId="10" borderId="34" xfId="2" quotePrefix="1" applyNumberFormat="1" applyFont="1" applyFill="1" applyBorder="1" applyAlignment="1">
      <alignment horizontal="right" vertical="center"/>
    </xf>
    <xf numFmtId="176" fontId="10" fillId="10" borderId="15" xfId="0" applyNumberFormat="1" applyFont="1" applyFill="1" applyBorder="1" applyAlignment="1">
      <alignment horizontal="right" vertical="center"/>
    </xf>
    <xf numFmtId="181" fontId="10" fillId="0" borderId="0" xfId="1" applyNumberFormat="1" applyFont="1" applyFill="1" applyBorder="1" applyAlignment="1">
      <alignment horizontal="right" vertical="center"/>
    </xf>
    <xf numFmtId="184" fontId="46" fillId="0" borderId="0" xfId="0" applyNumberFormat="1" applyFont="1" applyAlignment="1">
      <alignment vertical="center"/>
    </xf>
    <xf numFmtId="41" fontId="10" fillId="0" borderId="9" xfId="1" applyFont="1" applyFill="1" applyBorder="1" applyAlignment="1">
      <alignment vertical="center"/>
    </xf>
    <xf numFmtId="41" fontId="10" fillId="0" borderId="9" xfId="0" applyNumberFormat="1" applyFont="1" applyFill="1" applyBorder="1" applyAlignment="1">
      <alignment vertical="center"/>
    </xf>
    <xf numFmtId="0" fontId="13" fillId="8" borderId="0" xfId="0" applyFont="1" applyFill="1" applyAlignment="1">
      <alignment horizontal="center" vertical="center"/>
    </xf>
    <xf numFmtId="2" fontId="20" fillId="0" borderId="0" xfId="0" applyNumberFormat="1" applyFont="1" applyAlignment="1">
      <alignment horizontal="right" vertical="center"/>
    </xf>
    <xf numFmtId="181" fontId="20" fillId="0" borderId="0" xfId="1" applyNumberFormat="1" applyFont="1" applyAlignment="1">
      <alignment horizontal="right" vertical="center"/>
    </xf>
    <xf numFmtId="41" fontId="12" fillId="10" borderId="0" xfId="1" applyFont="1" applyFill="1" applyBorder="1" applyAlignment="1">
      <alignment horizontal="right" vertical="center"/>
    </xf>
    <xf numFmtId="176" fontId="12" fillId="10" borderId="34" xfId="2" applyNumberFormat="1" applyFont="1" applyFill="1" applyBorder="1" applyAlignment="1">
      <alignment horizontal="right" vertical="center"/>
    </xf>
    <xf numFmtId="176" fontId="10" fillId="10" borderId="0" xfId="2" applyNumberFormat="1" applyFont="1" applyFill="1" applyAlignment="1">
      <alignment horizontal="right" vertical="center"/>
    </xf>
    <xf numFmtId="176" fontId="12" fillId="10" borderId="8" xfId="2" quotePrefix="1" applyNumberFormat="1" applyFont="1" applyFill="1" applyBorder="1" applyAlignment="1">
      <alignment horizontal="right" vertical="center"/>
    </xf>
    <xf numFmtId="176" fontId="10" fillId="10" borderId="3" xfId="2" quotePrefix="1" applyNumberFormat="1" applyFont="1" applyFill="1" applyBorder="1" applyAlignment="1">
      <alignment horizontal="right" vertical="center"/>
    </xf>
    <xf numFmtId="176" fontId="12" fillId="10" borderId="7" xfId="2" applyNumberFormat="1" applyFont="1" applyFill="1" applyBorder="1" applyAlignment="1">
      <alignment horizontal="right" vertical="center"/>
    </xf>
    <xf numFmtId="176" fontId="12" fillId="10" borderId="8" xfId="0" applyNumberFormat="1" applyFont="1" applyFill="1" applyBorder="1" applyAlignment="1">
      <alignment horizontal="right" vertical="center"/>
    </xf>
    <xf numFmtId="176" fontId="10" fillId="10" borderId="7" xfId="0" applyNumberFormat="1" applyFont="1" applyFill="1" applyBorder="1" applyAlignment="1">
      <alignment horizontal="right" vertical="center"/>
    </xf>
    <xf numFmtId="10" fontId="20" fillId="9" borderId="3" xfId="0" applyNumberFormat="1" applyFont="1" applyFill="1" applyBorder="1" applyAlignment="1">
      <alignment horizontal="right" vertical="center"/>
    </xf>
    <xf numFmtId="176" fontId="12" fillId="10" borderId="14" xfId="2" applyNumberFormat="1" applyFont="1" applyFill="1" applyBorder="1" applyAlignment="1">
      <alignment horizontal="right" vertical="center"/>
    </xf>
    <xf numFmtId="0" fontId="13" fillId="8" borderId="0" xfId="0" applyFont="1" applyFill="1" applyAlignment="1">
      <alignment horizontal="center" vertical="center"/>
    </xf>
    <xf numFmtId="179" fontId="20" fillId="0" borderId="15" xfId="0" applyNumberFormat="1" applyFont="1" applyFill="1" applyBorder="1" applyAlignment="1">
      <alignment vertical="center"/>
    </xf>
    <xf numFmtId="41" fontId="12" fillId="19" borderId="15" xfId="0" applyNumberFormat="1" applyFont="1" applyFill="1" applyBorder="1" applyAlignment="1">
      <alignment horizontal="right" vertical="center"/>
    </xf>
    <xf numFmtId="41" fontId="12" fillId="0" borderId="15" xfId="0" applyNumberFormat="1" applyFont="1" applyFill="1" applyBorder="1" applyAlignment="1">
      <alignment horizontal="right" vertical="center"/>
    </xf>
    <xf numFmtId="179" fontId="12" fillId="9" borderId="34" xfId="1" applyNumberFormat="1" applyFont="1" applyFill="1" applyBorder="1" applyAlignment="1">
      <alignment horizontal="right" vertical="center"/>
    </xf>
    <xf numFmtId="179" fontId="12" fillId="0" borderId="34" xfId="1" applyNumberFormat="1" applyFont="1" applyFill="1" applyBorder="1" applyAlignment="1">
      <alignment horizontal="right" vertical="center"/>
    </xf>
    <xf numFmtId="179" fontId="20" fillId="19" borderId="15" xfId="0" applyNumberFormat="1" applyFont="1" applyFill="1" applyBorder="1" applyAlignment="1">
      <alignment vertical="center"/>
    </xf>
    <xf numFmtId="179" fontId="12" fillId="9" borderId="24" xfId="1" applyNumberFormat="1" applyFont="1" applyFill="1" applyBorder="1" applyAlignment="1">
      <alignment horizontal="right" vertical="center"/>
    </xf>
    <xf numFmtId="10" fontId="12" fillId="10" borderId="13" xfId="0" applyNumberFormat="1" applyFont="1" applyFill="1" applyBorder="1" applyAlignment="1">
      <alignment horizontal="right" vertical="center"/>
    </xf>
    <xf numFmtId="9" fontId="12" fillId="10" borderId="13" xfId="0" quotePrefix="1" applyNumberFormat="1" applyFont="1" applyFill="1" applyBorder="1" applyAlignment="1">
      <alignment horizontal="right" vertical="center"/>
    </xf>
    <xf numFmtId="9" fontId="12" fillId="10" borderId="0" xfId="0" applyNumberFormat="1" applyFont="1" applyFill="1" applyBorder="1" applyAlignment="1">
      <alignment horizontal="right" vertical="center"/>
    </xf>
    <xf numFmtId="0" fontId="13" fillId="8" borderId="0" xfId="0" applyFont="1" applyFill="1" applyAlignment="1">
      <alignment horizontal="center" vertical="center"/>
    </xf>
    <xf numFmtId="249" fontId="20" fillId="0" borderId="0" xfId="0" applyNumberFormat="1" applyFont="1" applyAlignment="1">
      <alignment horizontal="right" vertical="center"/>
    </xf>
    <xf numFmtId="176" fontId="164" fillId="0" borderId="0" xfId="2" applyNumberFormat="1" applyFont="1" applyFill="1" applyBorder="1" applyAlignment="1">
      <alignment horizontal="right" vertical="center"/>
    </xf>
    <xf numFmtId="179" fontId="12" fillId="0" borderId="24" xfId="1" applyNumberFormat="1" applyFont="1" applyFill="1" applyBorder="1" applyAlignment="1">
      <alignment horizontal="right" vertical="center"/>
    </xf>
    <xf numFmtId="176" fontId="10" fillId="0" borderId="0" xfId="2" applyNumberFormat="1" applyFont="1" applyFill="1" applyBorder="1" applyAlignment="1">
      <alignment vertical="center"/>
    </xf>
    <xf numFmtId="176" fontId="20" fillId="0" borderId="0" xfId="2" quotePrefix="1" applyNumberFormat="1" applyFont="1" applyFill="1" applyBorder="1" applyAlignment="1">
      <alignment horizontal="right" vertical="center"/>
    </xf>
    <xf numFmtId="177" fontId="20" fillId="0" borderId="0" xfId="0" applyNumberFormat="1" applyFont="1" applyAlignment="1">
      <alignment vertical="center"/>
    </xf>
    <xf numFmtId="41" fontId="17" fillId="9" borderId="5" xfId="0" applyNumberFormat="1" applyFont="1" applyFill="1" applyBorder="1" applyAlignment="1">
      <alignment horizontal="right" vertical="center"/>
    </xf>
    <xf numFmtId="41" fontId="17" fillId="9" borderId="0" xfId="0" applyNumberFormat="1" applyFont="1" applyFill="1" applyAlignment="1">
      <alignment horizontal="right" vertical="center"/>
    </xf>
    <xf numFmtId="41" fontId="11" fillId="9" borderId="0" xfId="0" applyNumberFormat="1" applyFont="1" applyFill="1" applyAlignment="1">
      <alignment horizontal="right" vertical="center"/>
    </xf>
    <xf numFmtId="179" fontId="11" fillId="9" borderId="0" xfId="0" applyNumberFormat="1" applyFont="1" applyFill="1" applyAlignment="1">
      <alignment horizontal="right" vertical="center"/>
    </xf>
    <xf numFmtId="41" fontId="17" fillId="9" borderId="24" xfId="0" applyNumberFormat="1" applyFont="1" applyFill="1" applyBorder="1" applyAlignment="1">
      <alignment horizontal="right" vertical="center"/>
    </xf>
    <xf numFmtId="176" fontId="17" fillId="10" borderId="5" xfId="2" applyNumberFormat="1" applyFont="1" applyFill="1" applyBorder="1" applyAlignment="1">
      <alignment horizontal="right" vertical="center"/>
    </xf>
    <xf numFmtId="176" fontId="17" fillId="10" borderId="0" xfId="2" applyNumberFormat="1" applyFont="1" applyFill="1" applyAlignment="1">
      <alignment horizontal="right" vertical="center"/>
    </xf>
    <xf numFmtId="176" fontId="11" fillId="10" borderId="0" xfId="2" applyNumberFormat="1" applyFont="1" applyFill="1" applyAlignment="1">
      <alignment horizontal="right" vertical="center"/>
    </xf>
    <xf numFmtId="176" fontId="11" fillId="10" borderId="0" xfId="2" quotePrefix="1" applyNumberFormat="1" applyFont="1" applyFill="1" applyAlignment="1">
      <alignment horizontal="right" vertical="center"/>
    </xf>
    <xf numFmtId="176" fontId="17" fillId="10" borderId="24" xfId="2" applyNumberFormat="1" applyFont="1" applyFill="1" applyBorder="1" applyAlignment="1">
      <alignment horizontal="right" vertical="center"/>
    </xf>
    <xf numFmtId="0" fontId="165" fillId="5" borderId="0" xfId="461" applyFont="1" applyFill="1" applyAlignment="1" applyProtection="1">
      <alignment horizontal="left" vertical="center"/>
    </xf>
    <xf numFmtId="0" fontId="166" fillId="5" borderId="0" xfId="461" applyFont="1" applyFill="1" applyAlignment="1" applyProtection="1">
      <alignment horizontal="left" vertical="center"/>
    </xf>
    <xf numFmtId="0" fontId="167" fillId="5" borderId="0" xfId="461" applyFont="1" applyFill="1" applyAlignment="1" applyProtection="1">
      <alignment horizontal="left" vertical="center"/>
    </xf>
    <xf numFmtId="0" fontId="73" fillId="5" borderId="0" xfId="461" applyNumberFormat="1" applyFont="1" applyFill="1" applyAlignment="1" applyProtection="1">
      <alignment horizontal="left" vertical="center"/>
    </xf>
    <xf numFmtId="0" fontId="168" fillId="0" borderId="0" xfId="0" applyFont="1" applyFill="1" applyAlignment="1">
      <alignment vertical="center"/>
    </xf>
    <xf numFmtId="0" fontId="74" fillId="8" borderId="0" xfId="461" applyFont="1" applyFill="1" applyAlignment="1" applyProtection="1">
      <alignment horizontal="left" vertical="center"/>
    </xf>
    <xf numFmtId="176" fontId="12" fillId="10" borderId="34" xfId="0" applyNumberFormat="1" applyFont="1" applyFill="1" applyBorder="1" applyAlignment="1">
      <alignment horizontal="right" vertical="center"/>
    </xf>
    <xf numFmtId="0" fontId="13" fillId="8" borderId="0" xfId="0" applyFont="1" applyFill="1" applyAlignment="1">
      <alignment horizontal="center" vertical="center"/>
    </xf>
    <xf numFmtId="176" fontId="12" fillId="10" borderId="13" xfId="0" quotePrefix="1" applyNumberFormat="1" applyFont="1" applyFill="1" applyBorder="1" applyAlignment="1">
      <alignment horizontal="right" vertical="center"/>
    </xf>
    <xf numFmtId="179" fontId="12" fillId="19" borderId="34" xfId="1" applyNumberFormat="1" applyFont="1" applyFill="1" applyBorder="1" applyAlignment="1">
      <alignment horizontal="right" vertical="center"/>
    </xf>
    <xf numFmtId="179" fontId="12" fillId="19" borderId="24" xfId="1" applyNumberFormat="1" applyFont="1" applyFill="1" applyBorder="1" applyAlignment="1">
      <alignment horizontal="right" vertical="center"/>
    </xf>
    <xf numFmtId="9" fontId="12" fillId="19" borderId="0" xfId="0" applyNumberFormat="1" applyFont="1" applyFill="1" applyBorder="1" applyAlignment="1">
      <alignment horizontal="right" vertical="center"/>
    </xf>
    <xf numFmtId="10" fontId="12" fillId="19" borderId="0" xfId="2" applyNumberFormat="1" applyFont="1" applyFill="1" applyBorder="1" applyAlignment="1">
      <alignment vertical="center"/>
    </xf>
    <xf numFmtId="41" fontId="12" fillId="10" borderId="1" xfId="0" quotePrefix="1" applyNumberFormat="1" applyFont="1" applyFill="1" applyBorder="1" applyAlignment="1">
      <alignment horizontal="right" vertical="center"/>
    </xf>
    <xf numFmtId="0" fontId="12" fillId="10" borderId="0" xfId="0" quotePrefix="1" applyNumberFormat="1" applyFont="1" applyFill="1" applyBorder="1" applyAlignment="1">
      <alignment horizontal="right" vertical="center"/>
    </xf>
    <xf numFmtId="0" fontId="12" fillId="10" borderId="12" xfId="0" quotePrefix="1" applyNumberFormat="1" applyFont="1" applyFill="1" applyBorder="1" applyAlignment="1">
      <alignment horizontal="right" vertical="center"/>
    </xf>
    <xf numFmtId="0" fontId="13" fillId="8" borderId="0" xfId="0" applyFont="1" applyFill="1" applyAlignment="1">
      <alignment horizontal="center" vertical="center"/>
    </xf>
    <xf numFmtId="41" fontId="10" fillId="20" borderId="5" xfId="1" applyFont="1" applyFill="1" applyBorder="1" applyAlignment="1">
      <alignment horizontal="right" vertical="center"/>
    </xf>
    <xf numFmtId="41" fontId="12" fillId="20" borderId="0" xfId="1" applyFont="1" applyFill="1" applyAlignment="1">
      <alignment vertical="center"/>
    </xf>
    <xf numFmtId="41" fontId="12" fillId="20" borderId="34" xfId="0" applyNumberFormat="1" applyFont="1" applyFill="1" applyBorder="1" applyAlignment="1">
      <alignment horizontal="right" vertical="center"/>
    </xf>
    <xf numFmtId="10" fontId="12" fillId="20" borderId="3" xfId="0" applyNumberFormat="1" applyFont="1" applyFill="1" applyBorder="1" applyAlignment="1">
      <alignment horizontal="right" vertical="center"/>
    </xf>
    <xf numFmtId="41" fontId="12" fillId="20" borderId="0" xfId="0" applyNumberFormat="1" applyFont="1" applyFill="1" applyBorder="1" applyAlignment="1">
      <alignment horizontal="right" vertical="center"/>
    </xf>
    <xf numFmtId="0" fontId="10" fillId="20" borderId="34" xfId="0" applyNumberFormat="1" applyFont="1" applyFill="1" applyBorder="1" applyAlignment="1">
      <alignment horizontal="right" vertical="center"/>
    </xf>
    <xf numFmtId="41" fontId="12" fillId="20" borderId="0" xfId="1" applyFont="1" applyFill="1" applyBorder="1" applyAlignment="1">
      <alignment horizontal="right" vertical="center"/>
    </xf>
    <xf numFmtId="41" fontId="12" fillId="20" borderId="12" xfId="1" applyFont="1" applyFill="1" applyBorder="1" applyAlignment="1">
      <alignment horizontal="right" vertical="center"/>
    </xf>
    <xf numFmtId="41" fontId="10" fillId="20" borderId="5" xfId="0" applyNumberFormat="1" applyFont="1" applyFill="1" applyBorder="1" applyAlignment="1">
      <alignment horizontal="right" vertical="center"/>
    </xf>
    <xf numFmtId="41" fontId="12" fillId="20" borderId="12" xfId="0" applyNumberFormat="1" applyFont="1" applyFill="1" applyBorder="1" applyAlignment="1">
      <alignment horizontal="right" vertical="center"/>
    </xf>
    <xf numFmtId="10" fontId="12" fillId="0" borderId="24" xfId="0" applyNumberFormat="1" applyFont="1" applyFill="1" applyBorder="1" applyAlignment="1">
      <alignment horizontal="right" vertical="center"/>
    </xf>
    <xf numFmtId="178" fontId="12" fillId="0" borderId="34" xfId="0" applyNumberFormat="1" applyFont="1" applyFill="1" applyBorder="1" applyAlignment="1">
      <alignment vertical="center"/>
    </xf>
    <xf numFmtId="1" fontId="12" fillId="0" borderId="34" xfId="0" applyNumberFormat="1" applyFont="1" applyFill="1" applyBorder="1" applyAlignment="1">
      <alignment vertical="center"/>
    </xf>
    <xf numFmtId="0" fontId="12" fillId="10" borderId="13" xfId="0" quotePrefix="1" applyNumberFormat="1" applyFont="1" applyFill="1" applyBorder="1" applyAlignment="1">
      <alignment horizontal="right" vertical="center"/>
    </xf>
    <xf numFmtId="41" fontId="12" fillId="9" borderId="12" xfId="1" applyFont="1" applyFill="1" applyBorder="1" applyAlignment="1">
      <alignment horizontal="right" vertical="center"/>
    </xf>
    <xf numFmtId="10" fontId="12" fillId="9" borderId="34" xfId="1" applyNumberFormat="1" applyFont="1" applyFill="1" applyBorder="1" applyAlignment="1">
      <alignment vertical="center"/>
    </xf>
    <xf numFmtId="10" fontId="12" fillId="9" borderId="0" xfId="2" applyNumberFormat="1" applyFont="1" applyFill="1" applyBorder="1" applyAlignment="1">
      <alignment vertical="center"/>
    </xf>
    <xf numFmtId="10" fontId="12" fillId="9" borderId="12" xfId="2" applyNumberFormat="1" applyFont="1" applyFill="1" applyBorder="1" applyAlignment="1">
      <alignment horizontal="right" vertical="center"/>
    </xf>
    <xf numFmtId="176" fontId="20" fillId="0" borderId="0" xfId="2" applyNumberFormat="1" applyFont="1" applyAlignment="1">
      <alignment vertical="center"/>
    </xf>
    <xf numFmtId="176" fontId="12" fillId="9" borderId="10" xfId="0" applyNumberFormat="1" applyFont="1" applyFill="1" applyBorder="1" applyAlignment="1">
      <alignment horizontal="right" vertical="center"/>
    </xf>
    <xf numFmtId="176" fontId="12" fillId="9" borderId="3" xfId="0" applyNumberFormat="1" applyFont="1" applyFill="1" applyBorder="1" applyAlignment="1">
      <alignment horizontal="right" vertical="center"/>
    </xf>
    <xf numFmtId="0" fontId="12" fillId="10" borderId="0" xfId="1" quotePrefix="1" applyNumberFormat="1" applyFont="1" applyFill="1" applyBorder="1" applyAlignment="1">
      <alignment horizontal="right" vertical="center"/>
    </xf>
    <xf numFmtId="10" fontId="37" fillId="9" borderId="0" xfId="0" applyNumberFormat="1" applyFont="1" applyFill="1" applyBorder="1" applyAlignment="1">
      <alignment vertical="center"/>
    </xf>
    <xf numFmtId="176" fontId="37" fillId="9" borderId="12" xfId="0" applyNumberFormat="1" applyFont="1" applyFill="1" applyBorder="1" applyAlignment="1">
      <alignment horizontal="right" vertical="center"/>
    </xf>
    <xf numFmtId="176" fontId="37" fillId="9" borderId="0" xfId="2" applyNumberFormat="1" applyFont="1" applyFill="1" applyBorder="1" applyAlignment="1">
      <alignment vertical="center"/>
    </xf>
    <xf numFmtId="176" fontId="37" fillId="9" borderId="12" xfId="2" applyNumberFormat="1" applyFont="1" applyFill="1" applyBorder="1" applyAlignment="1">
      <alignment horizontal="right" vertical="center"/>
    </xf>
    <xf numFmtId="10" fontId="37" fillId="9" borderId="3" xfId="0" applyNumberFormat="1" applyFont="1" applyFill="1" applyBorder="1" applyAlignment="1">
      <alignment horizontal="right" vertical="center"/>
    </xf>
    <xf numFmtId="176" fontId="37" fillId="9" borderId="0" xfId="0" applyNumberFormat="1" applyFont="1" applyFill="1" applyBorder="1" applyAlignment="1">
      <alignment horizontal="right" vertical="center"/>
    </xf>
    <xf numFmtId="10" fontId="37" fillId="20" borderId="3" xfId="0" applyNumberFormat="1" applyFont="1" applyFill="1" applyBorder="1" applyAlignment="1">
      <alignment horizontal="right" vertical="center"/>
    </xf>
    <xf numFmtId="176" fontId="37" fillId="20" borderId="0" xfId="0" applyNumberFormat="1" applyFont="1" applyFill="1" applyAlignment="1">
      <alignment vertical="center"/>
    </xf>
    <xf numFmtId="0" fontId="10" fillId="10" borderId="5" xfId="0" quotePrefix="1" applyNumberFormat="1" applyFont="1" applyFill="1" applyBorder="1" applyAlignment="1">
      <alignment horizontal="right" vertical="center"/>
    </xf>
    <xf numFmtId="0" fontId="12" fillId="10" borderId="3" xfId="0" quotePrefix="1" applyFont="1" applyFill="1" applyBorder="1" applyAlignment="1">
      <alignment horizontal="right" vertical="center"/>
    </xf>
    <xf numFmtId="176" fontId="20" fillId="0" borderId="0" xfId="2" applyNumberFormat="1" applyFont="1" applyBorder="1" applyAlignment="1">
      <alignment vertical="center"/>
    </xf>
    <xf numFmtId="0" fontId="21" fillId="0" borderId="0" xfId="0" applyFont="1" applyBorder="1" applyAlignment="1">
      <alignment vertical="center"/>
    </xf>
    <xf numFmtId="10" fontId="20" fillId="0" borderId="0" xfId="2" applyNumberFormat="1" applyFont="1" applyAlignment="1">
      <alignment vertical="center"/>
    </xf>
    <xf numFmtId="10" fontId="46" fillId="0" borderId="0" xfId="2" applyNumberFormat="1" applyFont="1" applyAlignment="1">
      <alignment vertical="center"/>
    </xf>
    <xf numFmtId="0" fontId="38" fillId="0" borderId="34" xfId="0" applyNumberFormat="1" applyFont="1" applyBorder="1" applyAlignment="1">
      <alignment vertical="center"/>
    </xf>
    <xf numFmtId="0" fontId="38" fillId="0" borderId="34" xfId="0" applyNumberFormat="1" applyFont="1" applyFill="1" applyBorder="1" applyAlignment="1">
      <alignment vertical="center"/>
    </xf>
    <xf numFmtId="41" fontId="46" fillId="0" borderId="0" xfId="1" applyFont="1" applyFill="1" applyAlignment="1">
      <alignment vertical="center"/>
    </xf>
    <xf numFmtId="41" fontId="46" fillId="0" borderId="0" xfId="1" applyFont="1" applyAlignment="1">
      <alignment horizontal="right" vertical="center"/>
    </xf>
    <xf numFmtId="41" fontId="20" fillId="0" borderId="0" xfId="1" applyFont="1" applyAlignment="1">
      <alignment horizontal="right" vertical="center"/>
    </xf>
    <xf numFmtId="0" fontId="15" fillId="0" borderId="3" xfId="0" applyFont="1" applyBorder="1" applyAlignment="1">
      <alignment horizontal="right" vertical="center"/>
    </xf>
    <xf numFmtId="0" fontId="15" fillId="0" borderId="0" xfId="0" applyFont="1" applyBorder="1" applyAlignment="1">
      <alignment horizontal="left" vertical="center" wrapText="1"/>
    </xf>
    <xf numFmtId="0" fontId="13" fillId="8" borderId="0" xfId="0" applyFont="1" applyFill="1" applyAlignment="1">
      <alignment horizontal="center" vertical="center"/>
    </xf>
    <xf numFmtId="0" fontId="37" fillId="0" borderId="0" xfId="0" applyFont="1" applyAlignment="1">
      <alignment horizontal="left" vertical="center" wrapText="1"/>
    </xf>
  </cellXfs>
  <cellStyles count="462">
    <cellStyle name="_x000a_386grabber=M" xfId="35"/>
    <cellStyle name="$" xfId="36"/>
    <cellStyle name="$_db진흥" xfId="37"/>
    <cellStyle name="$_견적2" xfId="38"/>
    <cellStyle name="$_기아" xfId="39"/>
    <cellStyle name="?? [0.00]_pr" xfId="40"/>
    <cellStyle name="??&amp;O?&amp;H?_x0008__x000f__x0007_?_x0007__x0001__x0001_" xfId="41"/>
    <cellStyle name="??&amp;O?&amp;H?_x0008_??_x0007__x0001__x0001_" xfId="42"/>
    <cellStyle name="???­" xfId="43"/>
    <cellStyle name="???­ [0]" xfId="44"/>
    <cellStyle name="????_????bal" xfId="45"/>
    <cellStyle name="???­_¸???" xfId="46"/>
    <cellStyle name="???ø" xfId="47"/>
    <cellStyle name="??_product d" xfId="48"/>
    <cellStyle name="?þ¸¶" xfId="49"/>
    <cellStyle name="?þ¸¶ [0]" xfId="50"/>
    <cellStyle name="?þ¸¶_¸???" xfId="51"/>
    <cellStyle name="?霖_?寇bal" xfId="52"/>
    <cellStyle name="?핺_CASH FLOW " xfId="53"/>
    <cellStyle name="_(07-07-19)1사분기 영업실적(잠정) 자료제출요구서(양식-일반)(1)" xfId="54"/>
    <cellStyle name="_~MF3326" xfId="55"/>
    <cellStyle name="_~MF3326_1" xfId="56"/>
    <cellStyle name="_~MF3326_2" xfId="57"/>
    <cellStyle name="_~MF3326_3" xfId="58"/>
    <cellStyle name="_~MF3326_4" xfId="59"/>
    <cellStyle name="_~MF3326_5" xfId="60"/>
    <cellStyle name="_00 개정내용(종합)(2400~2500)(개정)" xfId="61"/>
    <cellStyle name="_030820 Final 확정업무보고서(2003.2분기)" xfId="62"/>
    <cellStyle name="_175기3분기주석(통합은행)" xfId="63"/>
    <cellStyle name="_175기주석(양식)" xfId="64"/>
    <cellStyle name="_2003.3_4분기_경영관리팀_82~83_제출_현호씨" xfId="65"/>
    <cellStyle name="_2003.3_4분기_경영관리팀_할부금융,비용" xfId="66"/>
    <cellStyle name="_2003.4_4분기_경영관리팀(김기배대리)" xfId="67"/>
    <cellStyle name="_2003.4_4분기_경영관리팀(김기배대리)_20040316" xfId="68"/>
    <cellStyle name="_2라_자산건전성(051223)" xfId="69"/>
    <cellStyle name="_2마_수익성(061222)" xfId="70"/>
    <cellStyle name="_6월자산건전성분류(최종)8월26일s" xfId="71"/>
    <cellStyle name="_6월자산건전성분류_최종" xfId="72"/>
    <cellStyle name="_7월누적투자" xfId="73"/>
    <cellStyle name="_b2402-shb-0609-총괄(1)" xfId="74"/>
    <cellStyle name="_B2403F5(0606)_060710" xfId="75"/>
    <cellStyle name="_B2403F5(0606)_060710(최종)" xfId="76"/>
    <cellStyle name="_B2403F5(0610)_061115" xfId="77"/>
    <cellStyle name="_B2506(구조흥)200609" xfId="78"/>
    <cellStyle name="_Book1" xfId="79"/>
    <cellStyle name="_foxz" xfId="80"/>
    <cellStyle name="_leadsheet(스파클)" xfId="81"/>
    <cellStyle name="_Research_Report용(2001년말).xls Chart 1" xfId="82"/>
    <cellStyle name="_Research_Report용(2001년말).xls Chart 10" xfId="83"/>
    <cellStyle name="_Research_Report용(2001년말).xls Chart 11" xfId="84"/>
    <cellStyle name="_Research_Report용(2001년말).xls Chart 12" xfId="85"/>
    <cellStyle name="_Research_Report용(2001년말).xls Chart 13" xfId="86"/>
    <cellStyle name="_Research_Report용(2001년말).xls Chart 14" xfId="87"/>
    <cellStyle name="_Research_Report용(2001년말).xls Chart 15" xfId="88"/>
    <cellStyle name="_Research_Report용(2001년말).xls Chart 16" xfId="89"/>
    <cellStyle name="_Research_Report용(2001년말).xls Chart 17" xfId="90"/>
    <cellStyle name="_Research_Report용(2001년말).xls Chart 18" xfId="91"/>
    <cellStyle name="_Research_Report용(2001년말).xls Chart 19" xfId="92"/>
    <cellStyle name="_Research_Report용(2001년말).xls Chart 2" xfId="93"/>
    <cellStyle name="_Research_Report용(2001년말).xls Chart 20" xfId="94"/>
    <cellStyle name="_Research_Report용(2001년말).xls Chart 21" xfId="95"/>
    <cellStyle name="_Research_Report용(2001년말).xls Chart 3" xfId="96"/>
    <cellStyle name="_Research_Report용(2001년말).xls Chart 4" xfId="97"/>
    <cellStyle name="_Research_Report용(2001년말).xls Chart 5" xfId="98"/>
    <cellStyle name="_Research_Report용(2001년말).xls Chart 6" xfId="99"/>
    <cellStyle name="_Research_Report용(2001년말).xls Chart 7" xfId="100"/>
    <cellStyle name="_Research_Report용(2001년말).xls Chart 8" xfId="101"/>
    <cellStyle name="_Research_Report용(2001년말).xls Chart 9" xfId="102"/>
    <cellStyle name="_Row1" xfId="103"/>
    <cellStyle name="_감독원용재무제표0606" xfId="104"/>
    <cellStyle name="_개발비상각1" xfId="105"/>
    <cellStyle name="_결산200412_0124_v1_감사후_bs pl" xfId="106"/>
    <cellStyle name="_경영관리3분기_박정호대리비용" xfId="107"/>
    <cellStyle name="_경영관리비용(0204김기배)" xfId="108"/>
    <cellStyle name="_경영관리비용(0304김기배최종)" xfId="109"/>
    <cellStyle name="_경영관리팀(2002.4_4분기)" xfId="110"/>
    <cellStyle name="_대차대조표(공고용)_20070630_(최종2)" xfId="111"/>
    <cellStyle name="_소코드1" xfId="112"/>
    <cellStyle name="_수정사항(8월26일)" xfId="113"/>
    <cellStyle name="_업무보고서(2003.6월)미수금예수금조정" xfId="114"/>
    <cellStyle name="_영업외손익 LS" xfId="115"/>
    <cellStyle name="_오호석부장1014" xfId="116"/>
    <cellStyle name="_오호석차장0625" xfId="117"/>
    <cellStyle name="_오호석차장0723" xfId="118"/>
    <cellStyle name="_이재민과장0206_무형자산상각" xfId="119"/>
    <cellStyle name="_이진우대리(0540725)" xfId="120"/>
    <cellStyle name="_이진우氏0204(2)" xfId="121"/>
    <cellStyle name="_이진우氏0727" xfId="122"/>
    <cellStyle name="_충당금결산0706(최종)" xfId="123"/>
    <cellStyle name="_판관,제조경비" xfId="124"/>
    <cellStyle name="_판관비 LS" xfId="125"/>
    <cellStyle name="æøè [0.00" xfId="126"/>
    <cellStyle name="æøè_produ" xfId="127"/>
    <cellStyle name="êý [0.00]_pr" xfId="128"/>
    <cellStyle name="êý_product d" xfId="129"/>
    <cellStyle name="w_bookship" xfId="130"/>
    <cellStyle name="0" xfId="131"/>
    <cellStyle name="¹?ºð?²" xfId="132"/>
    <cellStyle name="¹éºðà²" xfId="133"/>
    <cellStyle name="¹eºÐA²_AIAIC°AuCoE² " xfId="134"/>
    <cellStyle name="Ⅰ" xfId="135"/>
    <cellStyle name="A¨­￠￢￠O [0]_C¡IAo_AoAUAy¡ÆeC¡I" xfId="136"/>
    <cellStyle name="A¨­￠￢￠O_AoAUAy¡ÆeC¡I " xfId="137"/>
    <cellStyle name="Åëè­" xfId="138"/>
    <cellStyle name="Åëè­ [0]" xfId="139"/>
    <cellStyle name="AeE­ [0]_´e¼OAæ´c±Y" xfId="140"/>
    <cellStyle name="ÅëÈ­ [0]_½ÂÀÎ¾÷Ã¼" xfId="141"/>
    <cellStyle name="AeE­ [0]_97MBO" xfId="142"/>
    <cellStyle name="ÅëÈ­ [0]_97MBO" xfId="143"/>
    <cellStyle name="AeE­ [0]_97MBO (2)" xfId="144"/>
    <cellStyle name="ÅëÈ­ [0]_97MBO (2)" xfId="145"/>
    <cellStyle name="AeE­ [0]_Ao±C Project" xfId="146"/>
    <cellStyle name="ÅëÈ­ [0]_Áõ±Ç Project" xfId="147"/>
    <cellStyle name="AeE­ [0]_COºI project" xfId="148"/>
    <cellStyle name="ÅëÈ­ [0]_ÇÒºÎ project" xfId="149"/>
    <cellStyle name="AeE­ [0]_laroux" xfId="150"/>
    <cellStyle name="ÅëÈ­ [0]_laroux" xfId="151"/>
    <cellStyle name="AeE­ [0]_laroux_1" xfId="152"/>
    <cellStyle name="ÅëÈ­ [0]_laroux_1" xfId="153"/>
    <cellStyle name="AeE­ [0]_laroux_2" xfId="154"/>
    <cellStyle name="ÅëÈ­ [0]_laroux_2" xfId="155"/>
    <cellStyle name="AeE­ [0]_laroux_3" xfId="156"/>
    <cellStyle name="ÅëÈ­ [0]_laroux_3" xfId="157"/>
    <cellStyle name="AeE­ [0]_laroux_4" xfId="158"/>
    <cellStyle name="ÅëÈ­ [0]_laroux_4" xfId="159"/>
    <cellStyle name="AeE­ [0]_laroux_5" xfId="160"/>
    <cellStyle name="ÅëÈ­ [0]_laroux_5" xfId="161"/>
    <cellStyle name="AeE­ [0]_MBO_0" xfId="162"/>
    <cellStyle name="ÅëÈ­ [0]_MBO_0" xfId="163"/>
    <cellStyle name="AeE­ [0]_MBO96_1" xfId="164"/>
    <cellStyle name="ÅëÈ­ [0]_MBO96_1" xfId="165"/>
    <cellStyle name="AeE­_´e¼OAæ´c±Y" xfId="166"/>
    <cellStyle name="Åëè­_¸åãâ" xfId="167"/>
    <cellStyle name="AeE­_±aA¸" xfId="168"/>
    <cellStyle name="ÅëÈ­_½ÂÀÎ¾÷Ã¼" xfId="169"/>
    <cellStyle name="AeE­_97MBO" xfId="170"/>
    <cellStyle name="ÅëÈ­_97MBO" xfId="171"/>
    <cellStyle name="AeE­_97MBO (2)" xfId="172"/>
    <cellStyle name="ÅëÈ­_97MBO (2)" xfId="173"/>
    <cellStyle name="AeE­_A|Aa¿e" xfId="174"/>
    <cellStyle name="ÅëÈ­_Á¦Ãâ¿ë" xfId="175"/>
    <cellStyle name="AeE­_Ao±C Project" xfId="176"/>
    <cellStyle name="ÅëÈ­_Áõ±Ç Project" xfId="177"/>
    <cellStyle name="AeE­_COºI project" xfId="178"/>
    <cellStyle name="ÅëÈ­_ÇÒºÎ project" xfId="179"/>
    <cellStyle name="AeE­_laroux" xfId="180"/>
    <cellStyle name="ÅëÈ­_laroux" xfId="181"/>
    <cellStyle name="AeE­_laroux_1" xfId="182"/>
    <cellStyle name="ÅëÈ­_laroux_1" xfId="183"/>
    <cellStyle name="AeE­_laroux_2" xfId="184"/>
    <cellStyle name="ÅëÈ­_laroux_2" xfId="185"/>
    <cellStyle name="AeE­_laroux_3" xfId="186"/>
    <cellStyle name="ÅëÈ­_laroux_3" xfId="187"/>
    <cellStyle name="AeE­_laroux_4" xfId="188"/>
    <cellStyle name="ÅëÈ­_laroux_4" xfId="189"/>
    <cellStyle name="AeE­_laroux_5" xfId="190"/>
    <cellStyle name="ÅëÈ­_laroux_5" xfId="191"/>
    <cellStyle name="AeE­_MBO_0" xfId="192"/>
    <cellStyle name="ÅëÈ­_MBO_0" xfId="193"/>
    <cellStyle name="AeE­_MBO96_1" xfId="194"/>
    <cellStyle name="ÅëÈ­_MBO96_1" xfId="195"/>
    <cellStyle name="ALIGNMENT" xfId="196"/>
    <cellStyle name="Arial 10" xfId="197"/>
    <cellStyle name="Arial 12" xfId="198"/>
    <cellStyle name="Äþ¸¶" xfId="199"/>
    <cellStyle name="Äþ¸¶ [0]" xfId="200"/>
    <cellStyle name="AÞ¸¶ [0]_±aA¸" xfId="201"/>
    <cellStyle name="ÄÞ¸¶ [0]_97MBO" xfId="202"/>
    <cellStyle name="AÞ¸¶ [0]_97MBO (2)" xfId="203"/>
    <cellStyle name="ÄÞ¸¶ [0]_97MBO (2)" xfId="204"/>
    <cellStyle name="AÞ¸¶ [0]_Ao±C Project" xfId="205"/>
    <cellStyle name="ÄÞ¸¶ [0]_Áõ±Ç Project" xfId="206"/>
    <cellStyle name="AÞ¸¶ [0]_COºI project" xfId="207"/>
    <cellStyle name="ÄÞ¸¶ [0]_ÇÒºÎ project" xfId="208"/>
    <cellStyle name="AÞ¸¶ [0]_laroux" xfId="209"/>
    <cellStyle name="ÄÞ¸¶ [0]_laroux" xfId="210"/>
    <cellStyle name="AÞ¸¶ [0]_laroux_1" xfId="211"/>
    <cellStyle name="ÄÞ¸¶ [0]_laroux_1" xfId="212"/>
    <cellStyle name="AÞ¸¶ [0]_laroux_2" xfId="213"/>
    <cellStyle name="ÄÞ¸¶ [0]_laroux_2" xfId="214"/>
    <cellStyle name="AÞ¸¶ [0]_laroux_3" xfId="215"/>
    <cellStyle name="ÄÞ¸¶ [0]_laroux_3" xfId="216"/>
    <cellStyle name="AÞ¸¶ [0]_MBO_0" xfId="217"/>
    <cellStyle name="ÄÞ¸¶ [0]_MBO_0" xfId="218"/>
    <cellStyle name="AÞ¸¶ [0]_MBO96_1" xfId="219"/>
    <cellStyle name="ÄÞ¸¶ [0]_MBO96_1" xfId="220"/>
    <cellStyle name="Äþ¸¶_¸åãâ" xfId="221"/>
    <cellStyle name="AÞ¸¶_±aA¸" xfId="222"/>
    <cellStyle name="ÄÞ¸¶_½ÂÀÎ¾÷Ã¼" xfId="223"/>
    <cellStyle name="AÞ¸¶_¾ÆA§AU¾÷" xfId="224"/>
    <cellStyle name="ÄÞ¸¶_97MBO" xfId="225"/>
    <cellStyle name="AÞ¸¶_97MBO (2)" xfId="226"/>
    <cellStyle name="ÄÞ¸¶_97MBO (2)" xfId="227"/>
    <cellStyle name="AÞ¸¶_A|Aa¿e" xfId="228"/>
    <cellStyle name="ÄÞ¸¶_Á¦Ãâ¿ë" xfId="229"/>
    <cellStyle name="AÞ¸¶_Ao±C Project" xfId="230"/>
    <cellStyle name="ÄÞ¸¶_Áõ±Ç Project" xfId="231"/>
    <cellStyle name="AÞ¸¶_COºI project" xfId="232"/>
    <cellStyle name="ÄÞ¸¶_ÇÒºÎ project" xfId="233"/>
    <cellStyle name="AÞ¸¶_laroux" xfId="234"/>
    <cellStyle name="ÄÞ¸¶_laroux" xfId="235"/>
    <cellStyle name="AÞ¸¶_laroux_1" xfId="236"/>
    <cellStyle name="ÄÞ¸¶_laroux_1" xfId="237"/>
    <cellStyle name="AÞ¸¶_laroux_2" xfId="238"/>
    <cellStyle name="ÄÞ¸¶_laroux_2" xfId="239"/>
    <cellStyle name="AÞ¸¶_laroux_3" xfId="240"/>
    <cellStyle name="ÄÞ¸¶_laroux_3" xfId="241"/>
    <cellStyle name="AÞ¸¶_laroux_4" xfId="242"/>
    <cellStyle name="ÄÞ¸¶_laroux_4" xfId="243"/>
    <cellStyle name="AÞ¸¶_MBO_0" xfId="244"/>
    <cellStyle name="ÄÞ¸¶_MBO_0" xfId="245"/>
    <cellStyle name="AÞ¸¶_MBO96_1" xfId="246"/>
    <cellStyle name="ÄÞ¸¶_MBO96_1" xfId="247"/>
    <cellStyle name="blue$00" xfId="248"/>
    <cellStyle name="British Pound" xfId="249"/>
    <cellStyle name="C¡?A¨ª_¡¾????Ubal" xfId="250"/>
    <cellStyle name="C¡ÍA¨ª_¡¾©ö¢¯Ubal" xfId="251"/>
    <cellStyle name="Ç¥áø" xfId="252"/>
    <cellStyle name="C￥AØ_´e¼OAæ´c±Y" xfId="253"/>
    <cellStyle name="Ç¥ÁØ_±¹¿Übal" xfId="254"/>
    <cellStyle name="C￥AØ_±¹¿UPL" xfId="255"/>
    <cellStyle name="Ç¥ÁØ_±¹¿ÜPL" xfId="256"/>
    <cellStyle name="C￥AØ_¾ÆA§AU¾÷" xfId="257"/>
    <cellStyle name="Ç¥ÁØ_96_5¹é°îºñ¿ë" xfId="258"/>
    <cellStyle name="C￥AØ_A|Aa¿e" xfId="259"/>
    <cellStyle name="Ç¥ÁØ_Á¦Ãâ¿ë" xfId="260"/>
    <cellStyle name="C￥AØ_laroux" xfId="261"/>
    <cellStyle name="Ç¥ÁØ_laroux" xfId="262"/>
    <cellStyle name="C￥AØ_laroux_1" xfId="263"/>
    <cellStyle name="Ç¥ÁØ_laroux_1" xfId="264"/>
    <cellStyle name="C￥AØ_laroux_2" xfId="265"/>
    <cellStyle name="Ç¥ÁØ_laroux_2" xfId="266"/>
    <cellStyle name="C￥AØ_laroux_3" xfId="267"/>
    <cellStyle name="Ç¥ÁØ_laroux_3" xfId="268"/>
    <cellStyle name="C￥AØ_laroux_4" xfId="269"/>
    <cellStyle name="Ç¥ÁØ_laroux_4" xfId="270"/>
    <cellStyle name="C￥AØ_laroux_5" xfId="271"/>
    <cellStyle name="Ç¥ÁØ_laroux_5" xfId="272"/>
    <cellStyle name="C￥AØ_Sheet1" xfId="273"/>
    <cellStyle name="Ç¥ÁØ_Sheet1" xfId="274"/>
    <cellStyle name="Calc Currency (0)" xfId="275"/>
    <cellStyle name="Case" xfId="276"/>
    <cellStyle name="category" xfId="277"/>
    <cellStyle name="Comma" xfId="278"/>
    <cellStyle name="Comma  - Style1" xfId="279"/>
    <cellStyle name="Comma  - Style2" xfId="280"/>
    <cellStyle name="Comma  - Style3" xfId="281"/>
    <cellStyle name="Comma  - Style4" xfId="282"/>
    <cellStyle name="Comma  - Style5" xfId="283"/>
    <cellStyle name="Comma  - Style6" xfId="284"/>
    <cellStyle name="Comma  - Style7" xfId="285"/>
    <cellStyle name="Comma  - Style8" xfId="286"/>
    <cellStyle name="Comma [0]" xfId="287"/>
    <cellStyle name="comma zerodec" xfId="288"/>
    <cellStyle name="Comma_ sg&amp;a br" xfId="289"/>
    <cellStyle name="Comma0" xfId="290"/>
    <cellStyle name="Copied" xfId="291"/>
    <cellStyle name="Currency" xfId="292"/>
    <cellStyle name="Currency [0]" xfId="293"/>
    <cellStyle name="currency-$" xfId="294"/>
    <cellStyle name="Currency_ sg&amp;a" xfId="295"/>
    <cellStyle name="Currency0" xfId="296"/>
    <cellStyle name="Currency1" xfId="297"/>
    <cellStyle name="Date" xfId="298"/>
    <cellStyle name="Dollar (zero dec)" xfId="299"/>
    <cellStyle name="Double Accounting" xfId="300"/>
    <cellStyle name="Entered" xfId="301"/>
    <cellStyle name="Euro" xfId="302"/>
    <cellStyle name="Fixed" xfId="303"/>
    <cellStyle name="Followed Hyperlink_0331longsht" xfId="304"/>
    <cellStyle name="Grey" xfId="305"/>
    <cellStyle name="HEADER" xfId="306"/>
    <cellStyle name="Header1" xfId="307"/>
    <cellStyle name="Header2" xfId="308"/>
    <cellStyle name="Heading" xfId="309"/>
    <cellStyle name="Heading 1" xfId="310"/>
    <cellStyle name="Heading 2" xfId="311"/>
    <cellStyle name="Heading1" xfId="312"/>
    <cellStyle name="Heading2" xfId="313"/>
    <cellStyle name="HeadingS" xfId="314"/>
    <cellStyle name="Hyperlink" xfId="315"/>
    <cellStyle name="Input" xfId="316"/>
    <cellStyle name="Input [yellow]" xfId="317"/>
    <cellStyle name="InputBlueFont" xfId="318"/>
    <cellStyle name="left" xfId="319"/>
    <cellStyle name="MenuHeading" xfId="320"/>
    <cellStyle name="Millares [0]_PERSONAL" xfId="321"/>
    <cellStyle name="Millares_PERSONAL" xfId="322"/>
    <cellStyle name="Milliers [0]_Arabian Spec" xfId="323"/>
    <cellStyle name="Milliers_Arabian Spec" xfId="324"/>
    <cellStyle name="MLHeaderSection" xfId="325"/>
    <cellStyle name="Model" xfId="326"/>
    <cellStyle name="Mon?aire [0]_Arabian Spec" xfId="327"/>
    <cellStyle name="Mon?aire_Arabian Spec" xfId="328"/>
    <cellStyle name="Moneda [0]_CONTENCION CONDELL 25.051" xfId="329"/>
    <cellStyle name="Moneda_CONTENCION CONDELL 25.051" xfId="330"/>
    <cellStyle name="Multiple" xfId="331"/>
    <cellStyle name="Multiple0" xfId="332"/>
    <cellStyle name="no dec" xfId="333"/>
    <cellStyle name="Normal" xfId="334"/>
    <cellStyle name="Normal - Style1" xfId="335"/>
    <cellStyle name="Normal - Style2" xfId="336"/>
    <cellStyle name="Normal - Style3" xfId="337"/>
    <cellStyle name="Normal - Style4" xfId="338"/>
    <cellStyle name="Normal - Style5" xfId="339"/>
    <cellStyle name="Normal - Style6" xfId="340"/>
    <cellStyle name="Normal - Style7" xfId="341"/>
    <cellStyle name="Normal - Style8" xfId="342"/>
    <cellStyle name="Normal_ sg&amp;a b" xfId="343"/>
    <cellStyle name="Œ…?æ맖?e [0.00]_laroux" xfId="344"/>
    <cellStyle name="Œ…?æ맖?e_laroux" xfId="345"/>
    <cellStyle name="Output Amounts" xfId="346"/>
    <cellStyle name="Output Column Headings" xfId="347"/>
    <cellStyle name="Output Line Items" xfId="348"/>
    <cellStyle name="Output Report Heading" xfId="349"/>
    <cellStyle name="Output Report Title" xfId="350"/>
    <cellStyle name="PageSubtitle" xfId="351"/>
    <cellStyle name="PageTitle" xfId="352"/>
    <cellStyle name="PARK" xfId="353"/>
    <cellStyle name="Percent" xfId="354"/>
    <cellStyle name="Percent (0)" xfId="355"/>
    <cellStyle name="Percent [2]" xfId="356"/>
    <cellStyle name="Percent_02엘지카드(최종)" xfId="357"/>
    <cellStyle name="Percent0" xfId="358"/>
    <cellStyle name="RevList" xfId="359"/>
    <cellStyle name="s]_x000d__x000a_run=c:\Hedgehog\app31.exe_x000d__x000a_spooler=yes_x000d__x000a_load=_x000d__x000a_run=_x000d__x000a_Beep=yes_x000d__x000a_NullPort=None_x000d__x000a_BorderWidth=3_x000d__x000a_CursorBlinkRate=530_x000d__x000a_D" xfId="360"/>
    <cellStyle name="s]_x000d__x000a_spooler=yes_x000d__x000a_load=_x000d__x000a_run=d:\secrets2\plugin\plugin.exe_x000d__x000a_Beep=yes_x000d__x000a_NullPort=None_x000d__x000a_BorderWidth=3_x000d__x000a_CursorBlinkRate=530_x000d_" xfId="361"/>
    <cellStyle name="Single Accounting" xfId="362"/>
    <cellStyle name="subhead" xfId="363"/>
    <cellStyle name="Subtotal" xfId="364"/>
    <cellStyle name="Tickmark" xfId="365"/>
    <cellStyle name="Times 10" xfId="366"/>
    <cellStyle name="Times 12" xfId="367"/>
    <cellStyle name="Times New Roman" xfId="368"/>
    <cellStyle name="Total" xfId="369"/>
    <cellStyle name="wrap" xfId="370"/>
    <cellStyle name="Yen" xfId="371"/>
    <cellStyle name="ﾇ･ﾁﾘ_ｱｹｿﾜbal" xfId="372"/>
    <cellStyle name="검증" xfId="373"/>
    <cellStyle name="고정소숫점" xfId="374"/>
    <cellStyle name="고정출력1" xfId="375"/>
    <cellStyle name="고정출력2" xfId="376"/>
    <cellStyle name="咬訌裝?INCOM1" xfId="377"/>
    <cellStyle name="咬訌裝?INCOM10" xfId="378"/>
    <cellStyle name="咬訌裝?INCOM2" xfId="379"/>
    <cellStyle name="咬訌裝?INCOM3" xfId="380"/>
    <cellStyle name="咬訌裝?INCOM4" xfId="381"/>
    <cellStyle name="咬訌裝?INCOM5" xfId="382"/>
    <cellStyle name="咬訌裝?INCOM6" xfId="383"/>
    <cellStyle name="咬訌裝?INCOM7" xfId="384"/>
    <cellStyle name="咬訌裝?INCOM8" xfId="385"/>
    <cellStyle name="咬訌裝?INCOM9" xfId="386"/>
    <cellStyle name="咬訌裝?PRIB11" xfId="387"/>
    <cellStyle name="咬訌裝?report-2 " xfId="388"/>
    <cellStyle name="금액" xfId="389"/>
    <cellStyle name="날짜" xfId="390"/>
    <cellStyle name="년도" xfId="391"/>
    <cellStyle name="달러" xfId="392"/>
    <cellStyle name="뒤에 오는 하이퍼링크_0122-총" xfId="393"/>
    <cellStyle name="똿떓죶ø? [0.00" xfId="394"/>
    <cellStyle name="똿떓죶ø?_produ" xfId="395"/>
    <cellStyle name="똿뗦먛귟 [0.00]_PRODUCT DETAIL Q1" xfId="396"/>
    <cellStyle name="똿뗦먛귟_PRODUCT DETAIL Q1" xfId="397"/>
    <cellStyle name="메시지" xfId="398"/>
    <cellStyle name="믅됞 [0.00]_PRODUCT DETAIL Q1" xfId="399"/>
    <cellStyle name="믅됞_PRODUCT DETAIL Q1" xfId="400"/>
    <cellStyle name="백분율" xfId="2" builtinId="5"/>
    <cellStyle name="백분율 2" xfId="9"/>
    <cellStyle name="보고서" xfId="401"/>
    <cellStyle name="뷭?_BOOKSHIP" xfId="402"/>
    <cellStyle name="븏?_bookship" xfId="403"/>
    <cellStyle name="사용자" xfId="404"/>
    <cellStyle name="새귑[0]_롤痰삠悧 " xfId="405"/>
    <cellStyle name="새귑_롤痰삠悧 " xfId="406"/>
    <cellStyle name="숫자" xfId="407"/>
    <cellStyle name="쉼표 [0]" xfId="1" builtinId="6"/>
    <cellStyle name="쉼표 [0] 10 2" xfId="408"/>
    <cellStyle name="쉼표 [0] 2" xfId="8"/>
    <cellStyle name="쉼표 [0] 2 2" xfId="34"/>
    <cellStyle name="쉼표 [0] 3" xfId="409"/>
    <cellStyle name="쉼표 [0] 4" xfId="11"/>
    <cellStyle name="쉼표 [0] 5" xfId="7"/>
    <cellStyle name="쉼표 2 2" xfId="3"/>
    <cellStyle name="스타일 1" xfId="410"/>
    <cellStyle name="스타일 2" xfId="411"/>
    <cellStyle name="스타일 3" xfId="412"/>
    <cellStyle name="스타일 4" xfId="413"/>
    <cellStyle name="스타일 5" xfId="414"/>
    <cellStyle name="식" xfId="415"/>
    <cellStyle name="안건회계법인" xfId="416"/>
    <cellStyle name="원" xfId="417"/>
    <cellStyle name="원_손익계산서(05년6월)_2" xfId="418"/>
    <cellStyle name="원통화" xfId="419"/>
    <cellStyle name="유입" xfId="420"/>
    <cellStyle name="유입 2" xfId="454"/>
    <cellStyle name="유입 2 2" xfId="455"/>
    <cellStyle name="유입 2 2 2" xfId="459"/>
    <cellStyle name="유입 2 3" xfId="457"/>
    <cellStyle name="유입 3" xfId="456"/>
    <cellStyle name="유입 3 2" xfId="458"/>
    <cellStyle name="一般_GARMENT STEP FORM HK" xfId="421"/>
    <cellStyle name="자리수" xfId="422"/>
    <cellStyle name="자리수0" xfId="423"/>
    <cellStyle name="제목1" xfId="424"/>
    <cellStyle name="제목2" xfId="425"/>
    <cellStyle name="좋은양식" xfId="426"/>
    <cellStyle name="지정되지 않음" xfId="427"/>
    <cellStyle name="钎霖_惫寇bal" xfId="428"/>
    <cellStyle name="千分位[0]_GARMENT STEP FORM HK" xfId="429"/>
    <cellStyle name="千分位_GARMENT STEP FORM HK" xfId="430"/>
    <cellStyle name="千位分隔[0]_심천지점 연체채권 보고서" xfId="431"/>
    <cellStyle name="콤냡?&lt;_x000f_$??:_x0009_`1_1" xfId="432"/>
    <cellStyle name="콤마 [0]" xfId="433"/>
    <cellStyle name="콤마_  종  합  " xfId="434"/>
    <cellStyle name="통T" xfId="435"/>
    <cellStyle name="通貨 [0.00]_BOND SELL LIST" xfId="436"/>
    <cellStyle name="통화 [0] 2" xfId="437"/>
    <cellStyle name="通貨_BOND SELL LIST" xfId="438"/>
    <cellStyle name="트럭" xfId="439"/>
    <cellStyle name="퍼센트" xfId="440"/>
    <cellStyle name="평" xfId="441"/>
    <cellStyle name="표준" xfId="0" builtinId="0"/>
    <cellStyle name="표준 10" xfId="15"/>
    <cellStyle name="표준 11" xfId="16"/>
    <cellStyle name="표준 12" xfId="17"/>
    <cellStyle name="표준 12 2" xfId="460"/>
    <cellStyle name="표준 13" xfId="4"/>
    <cellStyle name="표준 13 2" xfId="18"/>
    <cellStyle name="표준 14" xfId="19"/>
    <cellStyle name="표준 15" xfId="20"/>
    <cellStyle name="표준 16" xfId="21"/>
    <cellStyle name="표준 17" xfId="12"/>
    <cellStyle name="표준 18" xfId="10"/>
    <cellStyle name="표준 19" xfId="13"/>
    <cellStyle name="표준 2" xfId="5"/>
    <cellStyle name="표준 2 2" xfId="22"/>
    <cellStyle name="표준 2 3" xfId="23"/>
    <cellStyle name="표준 2 4" xfId="24"/>
    <cellStyle name="표준 2 5" xfId="25"/>
    <cellStyle name="표준 2 6" xfId="442"/>
    <cellStyle name="표준 20" xfId="6"/>
    <cellStyle name="표준 3" xfId="26"/>
    <cellStyle name="표준 39" xfId="14"/>
    <cellStyle name="표준 4" xfId="27"/>
    <cellStyle name="표준 4 2 2" xfId="33"/>
    <cellStyle name="표준 5" xfId="28"/>
    <cellStyle name="표준 6" xfId="29"/>
    <cellStyle name="표준 7" xfId="30"/>
    <cellStyle name="표준 8" xfId="31"/>
    <cellStyle name="표준 9" xfId="32"/>
    <cellStyle name="標準_ACCRUED INT9812" xfId="443"/>
    <cellStyle name="하이퍼링크" xfId="461" builtinId="8"/>
    <cellStyle name="합산" xfId="444"/>
    <cellStyle name="桁?切り [0.00]_Hitachi M Report 0527 Fax Cover" xfId="445"/>
    <cellStyle name="桁?切り_Hitachi M Report 0527 Fax Cover" xfId="446"/>
    <cellStyle name="桁区切り [0.00]_FLCCHECKTOKYO(0106)" xfId="447"/>
    <cellStyle name="桁区切り_FLCCHECKTOKYO(0106)" xfId="448"/>
    <cellStyle name="貨幣 [0]_GARMENT STEP FORM HK" xfId="449"/>
    <cellStyle name="貨幣_GARMENT STEP FORM HK" xfId="450"/>
    <cellStyle name="화폐기호" xfId="451"/>
    <cellStyle name="화폐기호0" xfId="452"/>
    <cellStyle name="확인" xfId="453"/>
  </cellStyles>
  <dxfs count="14">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s>
  <tableStyles count="0" defaultTableStyle="TableStyleMedium9" defaultPivotStyle="PivotStyleLight16"/>
  <colors>
    <mruColors>
      <color rgb="FF0000FF"/>
      <color rgb="FF1953B1"/>
      <color rgb="FF2C3F9E"/>
      <color rgb="FFE0E0E0"/>
      <color rgb="FFFCFEDE"/>
      <color rgb="FF33CCCC"/>
      <color rgb="FF009999"/>
      <color rgb="FF9900CC"/>
      <color rgb="FFCC00FF"/>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NIM_Bank + Card'!A1"/><Relationship Id="rId13" Type="http://schemas.openxmlformats.org/officeDocument/2006/relationships/hyperlink" Target="#'Asset Quality_Group'!A1"/><Relationship Id="rId18" Type="http://schemas.openxmlformats.org/officeDocument/2006/relationships/hyperlink" Target="#'Asset Quality_Bank'!A1"/><Relationship Id="rId3" Type="http://schemas.openxmlformats.org/officeDocument/2006/relationships/hyperlink" Target="#'Funding_Bank '!A1"/><Relationship Id="rId21" Type="http://schemas.openxmlformats.org/officeDocument/2006/relationships/hyperlink" Target="#'Woori Investment Bank '!A1"/><Relationship Id="rId7" Type="http://schemas.openxmlformats.org/officeDocument/2006/relationships/hyperlink" Target="#IS!A1"/><Relationship Id="rId12" Type="http://schemas.openxmlformats.org/officeDocument/2006/relationships/hyperlink" Target="#'Capital Adequacy_Group'!A1"/><Relationship Id="rId17" Type="http://schemas.openxmlformats.org/officeDocument/2006/relationships/hyperlink" Target="#'Capital Adequacy_Bank'!A1"/><Relationship Id="rId2" Type="http://schemas.openxmlformats.org/officeDocument/2006/relationships/image" Target="../media/image1.png"/><Relationship Id="rId16" Type="http://schemas.openxmlformats.org/officeDocument/2006/relationships/hyperlink" Target="#Loans_Bank!A1"/><Relationship Id="rId20" Type="http://schemas.openxmlformats.org/officeDocument/2006/relationships/hyperlink" Target="#'Woori Financial Capital'!A1"/><Relationship Id="rId1" Type="http://schemas.openxmlformats.org/officeDocument/2006/relationships/hyperlink" Target="#'Financial Highlights'!A1"/><Relationship Id="rId6" Type="http://schemas.openxmlformats.org/officeDocument/2006/relationships/hyperlink" Target="#'Orgarnization Structure'!A1"/><Relationship Id="rId11" Type="http://schemas.openxmlformats.org/officeDocument/2006/relationships/hyperlink" Target="#'NIM NIS_Bank'!A1"/><Relationship Id="rId5" Type="http://schemas.openxmlformats.org/officeDocument/2006/relationships/hyperlink" Target="#'Provision_Bank '!A1"/><Relationship Id="rId15" Type="http://schemas.openxmlformats.org/officeDocument/2006/relationships/hyperlink" Target="#'Credit Rating'!A1"/><Relationship Id="rId10" Type="http://schemas.openxmlformats.org/officeDocument/2006/relationships/hyperlink" Target="#'Non-Interest Income'!A1"/><Relationship Id="rId19" Type="http://schemas.openxmlformats.org/officeDocument/2006/relationships/hyperlink" Target="#Delinquency_Bank!A1"/><Relationship Id="rId4" Type="http://schemas.openxmlformats.org/officeDocument/2006/relationships/hyperlink" Target="#BS!A1"/><Relationship Id="rId9" Type="http://schemas.openxmlformats.org/officeDocument/2006/relationships/hyperlink" Target="#'SG&amp;A Expense'!A1"/><Relationship Id="rId14" Type="http://schemas.openxmlformats.org/officeDocument/2006/relationships/hyperlink" Target="#'Woori Card'!A1"/></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8.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3" Type="http://schemas.openxmlformats.org/officeDocument/2006/relationships/image" Target="../media/image12.jpg"/><Relationship Id="rId2" Type="http://schemas.openxmlformats.org/officeDocument/2006/relationships/image" Target="../media/image11.png"/><Relationship Id="rId1" Type="http://schemas.openxmlformats.org/officeDocument/2006/relationships/image" Target="../media/image2.png"/><Relationship Id="rId4" Type="http://schemas.openxmlformats.org/officeDocument/2006/relationships/image" Target="../media/image13.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0</xdr:colOff>
      <xdr:row>38</xdr:row>
      <xdr:rowOff>62118</xdr:rowOff>
    </xdr:from>
    <xdr:to>
      <xdr:col>18</xdr:col>
      <xdr:colOff>19050</xdr:colOff>
      <xdr:row>47</xdr:row>
      <xdr:rowOff>69988</xdr:rowOff>
    </xdr:to>
    <xdr:sp macro="" textlink="">
      <xdr:nvSpPr>
        <xdr:cNvPr id="5" name="직사각형 4"/>
        <xdr:cNvSpPr/>
      </xdr:nvSpPr>
      <xdr:spPr>
        <a:xfrm>
          <a:off x="466725" y="4938918"/>
          <a:ext cx="9439275" cy="1208020"/>
        </a:xfrm>
        <a:prstGeom prst="rect">
          <a:avLst/>
        </a:prstGeom>
        <a:solidFill>
          <a:schemeClr val="bg2"/>
        </a:solidFill>
        <a:ln w="19050">
          <a:solidFill>
            <a:schemeClr val="bg2">
              <a:lumMod val="50000"/>
            </a:schemeClr>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ko-KR" altLang="en-US"/>
        </a:p>
      </xdr:txBody>
    </xdr:sp>
    <xdr:clientData/>
  </xdr:twoCellAnchor>
  <xdr:twoCellAnchor>
    <xdr:from>
      <xdr:col>1</xdr:col>
      <xdr:colOff>138111</xdr:colOff>
      <xdr:row>38</xdr:row>
      <xdr:rowOff>1</xdr:rowOff>
    </xdr:from>
    <xdr:to>
      <xdr:col>17</xdr:col>
      <xdr:colOff>123824</xdr:colOff>
      <xdr:row>47</xdr:row>
      <xdr:rowOff>97155</xdr:rowOff>
    </xdr:to>
    <xdr:sp macro="" textlink="">
      <xdr:nvSpPr>
        <xdr:cNvPr id="6" name="TextBox 5"/>
        <xdr:cNvSpPr txBox="1"/>
      </xdr:nvSpPr>
      <xdr:spPr>
        <a:xfrm>
          <a:off x="604836" y="4876801"/>
          <a:ext cx="9129713" cy="12973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l" rtl="1"/>
          <a:r>
            <a:rPr lang="en-US" altLang="ko-KR" sz="1050" b="1">
              <a:solidFill>
                <a:schemeClr val="dk1"/>
              </a:solidFill>
              <a:effectLst/>
              <a:latin typeface="Arial" pitchFamily="34" charset="0"/>
              <a:ea typeface="+mn-ea"/>
              <a:cs typeface="Arial" pitchFamily="34" charset="0"/>
            </a:rPr>
            <a:t>Disclaimer</a:t>
          </a:r>
          <a:endParaRPr lang="ko-KR" altLang="ko-KR" sz="900" b="1">
            <a:effectLst/>
            <a:latin typeface="Arial" panose="020B0604020202020204" pitchFamily="34" charset="0"/>
            <a:cs typeface="Arial" panose="020B0604020202020204" pitchFamily="34" charset="0"/>
          </a:endParaRPr>
        </a:p>
        <a:p>
          <a:pPr rtl="0" fontAlgn="auto" latinLnBrk="0" hangingPunct="0"/>
          <a:r>
            <a:rPr lang="en-US" altLang="ko-KR" sz="1100" b="0" i="0" baseline="0">
              <a:solidFill>
                <a:schemeClr val="dk1"/>
              </a:solidFill>
              <a:effectLst/>
              <a:latin typeface="+mn-lt"/>
              <a:ea typeface="+mn-ea"/>
              <a:cs typeface="+mn-cs"/>
            </a:rPr>
            <a:t>This material has been prepared by Woori Financial Group ("the Company”) to provide a brief overview of business results.  This material contains certain preliminary data which has not yet been audited. It also contains forward-looking statements which may be materially different from what we predict today. Accordingly, this material may differ significantly from the actual result and is subject to change without notice. The Company, and its affiliates, accept no liability whatsoever for any losses arising from any information contained in the material.</a:t>
          </a:r>
        </a:p>
        <a:p>
          <a:pPr rtl="0" fontAlgn="auto" latinLnBrk="0" hangingPunct="0">
            <a:lnSpc>
              <a:spcPts val="500"/>
            </a:lnSpc>
          </a:pPr>
          <a:endParaRPr lang="en-US" altLang="ko-KR" sz="1100" b="0" i="0" baseline="0">
            <a:solidFill>
              <a:schemeClr val="dk1"/>
            </a:solidFill>
            <a:effectLst/>
            <a:latin typeface="+mn-lt"/>
            <a:ea typeface="+mn-ea"/>
            <a:cs typeface="+mn-cs"/>
          </a:endParaRPr>
        </a:p>
        <a:p>
          <a:pPr rtl="0" fontAlgn="auto" latinLnBrk="0" hangingPunct="0"/>
          <a:r>
            <a:rPr lang="en-US" altLang="ko-KR" sz="1100" b="0" i="0" baseline="0">
              <a:solidFill>
                <a:schemeClr val="dk1"/>
              </a:solidFill>
              <a:effectLst/>
              <a:latin typeface="+mn-lt"/>
              <a:ea typeface="+mn-ea"/>
              <a:cs typeface="+mn-cs"/>
            </a:rPr>
            <a:t> * Numbers presented throughout this material may not add up precisely to the totals indicated due to rounding.</a:t>
          </a:r>
          <a:endParaRPr lang="ko-KR" altLang="ko-KR" sz="1000">
            <a:effectLst/>
          </a:endParaRPr>
        </a:p>
      </xdr:txBody>
    </xdr:sp>
    <xdr:clientData/>
  </xdr:twoCellAnchor>
  <xdr:twoCellAnchor>
    <xdr:from>
      <xdr:col>1</xdr:col>
      <xdr:colOff>119661</xdr:colOff>
      <xdr:row>14</xdr:row>
      <xdr:rowOff>56284</xdr:rowOff>
    </xdr:from>
    <xdr:to>
      <xdr:col>5</xdr:col>
      <xdr:colOff>376835</xdr:colOff>
      <xdr:row>16</xdr:row>
      <xdr:rowOff>57150</xdr:rowOff>
    </xdr:to>
    <xdr:sp macro="" textlink="">
      <xdr:nvSpPr>
        <xdr:cNvPr id="8" name="TextBox 7">
          <a:hlinkClick xmlns:r="http://schemas.openxmlformats.org/officeDocument/2006/relationships" r:id="rId1"/>
        </xdr:cNvPr>
        <xdr:cNvSpPr txBox="1"/>
      </xdr:nvSpPr>
      <xdr:spPr>
        <a:xfrm>
          <a:off x="586386" y="1789834"/>
          <a:ext cx="2733674" cy="2675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l"/>
          <a:r>
            <a:rPr lang="en-US" altLang="ko-KR" sz="1200" b="1" i="0" u="none" strike="noStrike">
              <a:solidFill>
                <a:schemeClr val="tx2">
                  <a:lumMod val="75000"/>
                </a:schemeClr>
              </a:solidFill>
              <a:latin typeface="Arial" pitchFamily="34" charset="0"/>
              <a:ea typeface="하나 B" pitchFamily="18" charset="-127"/>
              <a:cs typeface="Arial" pitchFamily="34" charset="0"/>
            </a:rPr>
            <a:t>·</a:t>
          </a:r>
          <a:r>
            <a:rPr lang="ko-KR" altLang="en-US" sz="1200" b="1" i="0" u="none" strike="noStrike">
              <a:solidFill>
                <a:schemeClr val="tx2">
                  <a:lumMod val="75000"/>
                </a:schemeClr>
              </a:solidFill>
              <a:latin typeface="Arial" pitchFamily="34" charset="0"/>
              <a:ea typeface="하나 B" pitchFamily="18" charset="-127"/>
              <a:cs typeface="Arial" pitchFamily="34" charset="0"/>
            </a:rPr>
            <a:t> </a:t>
          </a:r>
          <a:r>
            <a:rPr lang="en-US" altLang="ko-KR" sz="1200" b="1" i="0" u="none" strike="noStrike">
              <a:solidFill>
                <a:schemeClr val="tx2">
                  <a:lumMod val="75000"/>
                </a:schemeClr>
              </a:solidFill>
              <a:latin typeface="Arial" pitchFamily="34" charset="0"/>
              <a:ea typeface="하나 B" pitchFamily="18" charset="-127"/>
              <a:cs typeface="Arial" pitchFamily="34" charset="0"/>
            </a:rPr>
            <a:t>Financial Highlights</a:t>
          </a:r>
        </a:p>
      </xdr:txBody>
    </xdr:sp>
    <xdr:clientData/>
  </xdr:twoCellAnchor>
  <xdr:twoCellAnchor>
    <xdr:from>
      <xdr:col>17</xdr:col>
      <xdr:colOff>161487</xdr:colOff>
      <xdr:row>13</xdr:row>
      <xdr:rowOff>28575</xdr:rowOff>
    </xdr:from>
    <xdr:to>
      <xdr:col>20</xdr:col>
      <xdr:colOff>513912</xdr:colOff>
      <xdr:row>16</xdr:row>
      <xdr:rowOff>26874</xdr:rowOff>
    </xdr:to>
    <xdr:sp macro="" textlink="">
      <xdr:nvSpPr>
        <xdr:cNvPr id="9" name="TextBox 8">
          <a:hlinkClick xmlns:r="http://schemas.openxmlformats.org/officeDocument/2006/relationships" r:id="rId1"/>
        </xdr:cNvPr>
        <xdr:cNvSpPr txBox="1"/>
      </xdr:nvSpPr>
      <xdr:spPr bwMode="auto">
        <a:xfrm>
          <a:off x="10334187" y="1638300"/>
          <a:ext cx="2409825" cy="388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l"/>
          <a:endParaRPr lang="en-US" altLang="ko-KR" sz="1100" b="1" i="0" u="none" strike="noStrike">
            <a:solidFill>
              <a:schemeClr val="tx1">
                <a:lumMod val="65000"/>
                <a:lumOff val="35000"/>
              </a:schemeClr>
            </a:solidFill>
            <a:latin typeface="Arial" pitchFamily="34" charset="0"/>
            <a:ea typeface="하나 B" pitchFamily="18" charset="-127"/>
            <a:cs typeface="Arial" pitchFamily="34" charset="0"/>
          </a:endParaRPr>
        </a:p>
      </xdr:txBody>
    </xdr:sp>
    <xdr:clientData/>
  </xdr:twoCellAnchor>
  <xdr:twoCellAnchor>
    <xdr:from>
      <xdr:col>5</xdr:col>
      <xdr:colOff>415210</xdr:colOff>
      <xdr:row>13</xdr:row>
      <xdr:rowOff>83050</xdr:rowOff>
    </xdr:from>
    <xdr:to>
      <xdr:col>6</xdr:col>
      <xdr:colOff>348376</xdr:colOff>
      <xdr:row>16</xdr:row>
      <xdr:rowOff>62187</xdr:rowOff>
    </xdr:to>
    <xdr:sp macro="" textlink="">
      <xdr:nvSpPr>
        <xdr:cNvPr id="20" name="TextBox 19"/>
        <xdr:cNvSpPr txBox="1"/>
      </xdr:nvSpPr>
      <xdr:spPr bwMode="auto">
        <a:xfrm>
          <a:off x="3358435" y="1692775"/>
          <a:ext cx="361791" cy="3696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r"/>
          <a:r>
            <a:rPr lang="en-US" altLang="ko-KR" sz="1100" b="1" i="0" u="none" strike="noStrike">
              <a:solidFill>
                <a:schemeClr val="tx1">
                  <a:lumMod val="65000"/>
                  <a:lumOff val="35000"/>
                </a:schemeClr>
              </a:solidFill>
              <a:latin typeface="Arial" pitchFamily="34" charset="0"/>
              <a:ea typeface="하나 B" pitchFamily="18" charset="-127"/>
              <a:cs typeface="Arial" pitchFamily="34" charset="0"/>
            </a:rPr>
            <a:t>2</a:t>
          </a:r>
        </a:p>
      </xdr:txBody>
    </xdr:sp>
    <xdr:clientData/>
  </xdr:twoCellAnchor>
  <xdr:twoCellAnchor editAs="oneCell">
    <xdr:from>
      <xdr:col>0</xdr:col>
      <xdr:colOff>428625</xdr:colOff>
      <xdr:row>1</xdr:row>
      <xdr:rowOff>28575</xdr:rowOff>
    </xdr:from>
    <xdr:to>
      <xdr:col>6</xdr:col>
      <xdr:colOff>247650</xdr:colOff>
      <xdr:row>3</xdr:row>
      <xdr:rowOff>47625</xdr:rowOff>
    </xdr:to>
    <xdr:pic>
      <xdr:nvPicPr>
        <xdr:cNvPr id="52" name="그림 5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28625" y="152400"/>
          <a:ext cx="3190875" cy="266700"/>
        </a:xfrm>
        <a:prstGeom prst="rect">
          <a:avLst/>
        </a:prstGeom>
      </xdr:spPr>
    </xdr:pic>
    <xdr:clientData/>
  </xdr:twoCellAnchor>
  <xdr:twoCellAnchor>
    <xdr:from>
      <xdr:col>18</xdr:col>
      <xdr:colOff>514351</xdr:colOff>
      <xdr:row>20</xdr:row>
      <xdr:rowOff>123825</xdr:rowOff>
    </xdr:from>
    <xdr:to>
      <xdr:col>18</xdr:col>
      <xdr:colOff>609600</xdr:colOff>
      <xdr:row>21</xdr:row>
      <xdr:rowOff>95250</xdr:rowOff>
    </xdr:to>
    <xdr:sp macro="" textlink="">
      <xdr:nvSpPr>
        <xdr:cNvPr id="54" name="직사각형 53"/>
        <xdr:cNvSpPr/>
      </xdr:nvSpPr>
      <xdr:spPr>
        <a:xfrm>
          <a:off x="11372851" y="2657475"/>
          <a:ext cx="95249" cy="104775"/>
        </a:xfrm>
        <a:prstGeom prst="rect">
          <a:avLst/>
        </a:prstGeom>
        <a:solidFill>
          <a:schemeClr val="tx2">
            <a:lumMod val="60000"/>
            <a:lumOff val="40000"/>
            <a:alpha val="7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ko-KR" altLang="en-US"/>
        </a:p>
      </xdr:txBody>
    </xdr:sp>
    <xdr:clientData/>
  </xdr:twoCellAnchor>
  <xdr:twoCellAnchor>
    <xdr:from>
      <xdr:col>7</xdr:col>
      <xdr:colOff>0</xdr:colOff>
      <xdr:row>10</xdr:row>
      <xdr:rowOff>85725</xdr:rowOff>
    </xdr:from>
    <xdr:to>
      <xdr:col>12</xdr:col>
      <xdr:colOff>0</xdr:colOff>
      <xdr:row>13</xdr:row>
      <xdr:rowOff>57150</xdr:rowOff>
    </xdr:to>
    <xdr:sp macro="" textlink="">
      <xdr:nvSpPr>
        <xdr:cNvPr id="76" name="TextBox 75"/>
        <xdr:cNvSpPr txBox="1"/>
      </xdr:nvSpPr>
      <xdr:spPr>
        <a:xfrm>
          <a:off x="3800475" y="1323975"/>
          <a:ext cx="2905125" cy="342900"/>
        </a:xfrm>
        <a:prstGeom prst="rect">
          <a:avLst/>
        </a:prstGeom>
        <a:solidFill>
          <a:srgbClr val="0070C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altLang="ko-KR" sz="1400" b="1">
              <a:solidFill>
                <a:schemeClr val="bg1"/>
              </a:solidFill>
            </a:rPr>
            <a:t>                 Loans</a:t>
          </a:r>
          <a:r>
            <a:rPr lang="en-US" altLang="ko-KR" sz="1400" b="1" baseline="0">
              <a:solidFill>
                <a:schemeClr val="bg1"/>
              </a:solidFill>
            </a:rPr>
            <a:t> &amp; Funding</a:t>
          </a:r>
        </a:p>
        <a:p>
          <a:endParaRPr lang="ko-KR" altLang="en-US" sz="1600"/>
        </a:p>
      </xdr:txBody>
    </xdr:sp>
    <xdr:clientData/>
  </xdr:twoCellAnchor>
  <xdr:twoCellAnchor>
    <xdr:from>
      <xdr:col>1</xdr:col>
      <xdr:colOff>9526</xdr:colOff>
      <xdr:row>23</xdr:row>
      <xdr:rowOff>76200</xdr:rowOff>
    </xdr:from>
    <xdr:to>
      <xdr:col>6</xdr:col>
      <xdr:colOff>0</xdr:colOff>
      <xdr:row>26</xdr:row>
      <xdr:rowOff>19050</xdr:rowOff>
    </xdr:to>
    <xdr:sp macro="" textlink="">
      <xdr:nvSpPr>
        <xdr:cNvPr id="77" name="TextBox 76"/>
        <xdr:cNvSpPr txBox="1"/>
      </xdr:nvSpPr>
      <xdr:spPr>
        <a:xfrm>
          <a:off x="476251" y="3009900"/>
          <a:ext cx="2895599" cy="342900"/>
        </a:xfrm>
        <a:prstGeom prst="rect">
          <a:avLst/>
        </a:prstGeom>
        <a:solidFill>
          <a:srgbClr val="0070C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altLang="ko-KR" sz="1400" b="1">
              <a:solidFill>
                <a:schemeClr val="bg1"/>
              </a:solidFill>
            </a:rPr>
            <a:t>                    Profitability</a:t>
          </a:r>
          <a:endParaRPr lang="en-US" altLang="ko-KR" sz="1400" b="1" baseline="0">
            <a:solidFill>
              <a:schemeClr val="bg1"/>
            </a:solidFill>
          </a:endParaRPr>
        </a:p>
        <a:p>
          <a:endParaRPr lang="ko-KR" altLang="en-US" sz="1600"/>
        </a:p>
      </xdr:txBody>
    </xdr:sp>
    <xdr:clientData/>
  </xdr:twoCellAnchor>
  <xdr:twoCellAnchor>
    <xdr:from>
      <xdr:col>7</xdr:col>
      <xdr:colOff>9525</xdr:colOff>
      <xdr:row>23</xdr:row>
      <xdr:rowOff>95250</xdr:rowOff>
    </xdr:from>
    <xdr:to>
      <xdr:col>12</xdr:col>
      <xdr:colOff>19050</xdr:colOff>
      <xdr:row>26</xdr:row>
      <xdr:rowOff>38100</xdr:rowOff>
    </xdr:to>
    <xdr:sp macro="" textlink="">
      <xdr:nvSpPr>
        <xdr:cNvPr id="78" name="TextBox 77"/>
        <xdr:cNvSpPr txBox="1"/>
      </xdr:nvSpPr>
      <xdr:spPr>
        <a:xfrm>
          <a:off x="3810000" y="3028950"/>
          <a:ext cx="2914650" cy="342900"/>
        </a:xfrm>
        <a:prstGeom prst="rect">
          <a:avLst/>
        </a:prstGeom>
        <a:solidFill>
          <a:srgbClr val="0070C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altLang="ko-KR" sz="1400" b="1">
              <a:solidFill>
                <a:schemeClr val="bg1"/>
              </a:solidFill>
            </a:rPr>
            <a:t>                    Asset</a:t>
          </a:r>
          <a:r>
            <a:rPr lang="en-US" altLang="ko-KR" sz="1400" b="1" baseline="0">
              <a:solidFill>
                <a:schemeClr val="bg1"/>
              </a:solidFill>
            </a:rPr>
            <a:t> Quality</a:t>
          </a:r>
        </a:p>
        <a:p>
          <a:endParaRPr lang="ko-KR" altLang="en-US" sz="1600"/>
        </a:p>
      </xdr:txBody>
    </xdr:sp>
    <xdr:clientData/>
  </xdr:twoCellAnchor>
  <xdr:twoCellAnchor>
    <xdr:from>
      <xdr:col>13</xdr:col>
      <xdr:colOff>9525</xdr:colOff>
      <xdr:row>10</xdr:row>
      <xdr:rowOff>85725</xdr:rowOff>
    </xdr:from>
    <xdr:to>
      <xdr:col>17</xdr:col>
      <xdr:colOff>314325</xdr:colOff>
      <xdr:row>13</xdr:row>
      <xdr:rowOff>57150</xdr:rowOff>
    </xdr:to>
    <xdr:sp macro="" textlink="">
      <xdr:nvSpPr>
        <xdr:cNvPr id="79" name="TextBox 78"/>
        <xdr:cNvSpPr txBox="1"/>
      </xdr:nvSpPr>
      <xdr:spPr>
        <a:xfrm>
          <a:off x="7048500" y="1323975"/>
          <a:ext cx="2733675" cy="342900"/>
        </a:xfrm>
        <a:prstGeom prst="rect">
          <a:avLst/>
        </a:prstGeom>
        <a:solidFill>
          <a:srgbClr val="0070C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altLang="ko-KR" sz="1400" b="1">
              <a:solidFill>
                <a:schemeClr val="bg1"/>
              </a:solidFill>
            </a:rPr>
            <a:t>              Capital</a:t>
          </a:r>
          <a:r>
            <a:rPr lang="en-US" altLang="ko-KR" sz="1400" b="1" baseline="0">
              <a:solidFill>
                <a:schemeClr val="bg1"/>
              </a:solidFill>
            </a:rPr>
            <a:t> Adequacy</a:t>
          </a:r>
        </a:p>
        <a:p>
          <a:endParaRPr lang="ko-KR" altLang="en-US" sz="1600"/>
        </a:p>
      </xdr:txBody>
    </xdr:sp>
    <xdr:clientData/>
  </xdr:twoCellAnchor>
  <xdr:twoCellAnchor>
    <xdr:from>
      <xdr:col>13</xdr:col>
      <xdr:colOff>9524</xdr:colOff>
      <xdr:row>23</xdr:row>
      <xdr:rowOff>95250</xdr:rowOff>
    </xdr:from>
    <xdr:to>
      <xdr:col>17</xdr:col>
      <xdr:colOff>276224</xdr:colOff>
      <xdr:row>26</xdr:row>
      <xdr:rowOff>38100</xdr:rowOff>
    </xdr:to>
    <xdr:sp macro="" textlink="">
      <xdr:nvSpPr>
        <xdr:cNvPr id="80" name="TextBox 79"/>
        <xdr:cNvSpPr txBox="1"/>
      </xdr:nvSpPr>
      <xdr:spPr>
        <a:xfrm>
          <a:off x="7143749" y="3028950"/>
          <a:ext cx="2695575" cy="342900"/>
        </a:xfrm>
        <a:prstGeom prst="rect">
          <a:avLst/>
        </a:prstGeom>
        <a:solidFill>
          <a:srgbClr val="0070C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altLang="ko-KR" sz="1400" b="1">
              <a:solidFill>
                <a:schemeClr val="bg1"/>
              </a:solidFill>
            </a:rPr>
            <a:t>                         Others</a:t>
          </a:r>
          <a:endParaRPr lang="en-US" altLang="ko-KR" sz="1400" b="1" baseline="0">
            <a:solidFill>
              <a:schemeClr val="bg1"/>
            </a:solidFill>
          </a:endParaRPr>
        </a:p>
        <a:p>
          <a:endParaRPr lang="ko-KR" altLang="en-US" sz="1600"/>
        </a:p>
      </xdr:txBody>
    </xdr:sp>
    <xdr:clientData/>
  </xdr:twoCellAnchor>
  <xdr:twoCellAnchor>
    <xdr:from>
      <xdr:col>1</xdr:col>
      <xdr:colOff>0</xdr:colOff>
      <xdr:row>10</xdr:row>
      <xdr:rowOff>85724</xdr:rowOff>
    </xdr:from>
    <xdr:to>
      <xdr:col>6</xdr:col>
      <xdr:colOff>0</xdr:colOff>
      <xdr:row>13</xdr:row>
      <xdr:rowOff>47624</xdr:rowOff>
    </xdr:to>
    <xdr:sp macro="" textlink="">
      <xdr:nvSpPr>
        <xdr:cNvPr id="82" name="TextBox 81"/>
        <xdr:cNvSpPr txBox="1"/>
      </xdr:nvSpPr>
      <xdr:spPr>
        <a:xfrm>
          <a:off x="466725" y="1323974"/>
          <a:ext cx="2905125" cy="333375"/>
        </a:xfrm>
        <a:prstGeom prst="rect">
          <a:avLst/>
        </a:prstGeom>
        <a:solidFill>
          <a:srgbClr val="0070C0"/>
        </a:solidFill>
        <a:ln w="9525" cmpd="sng">
          <a:solidFill>
            <a:srgbClr val="0070C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altLang="ko-KR" sz="1600" b="1">
              <a:solidFill>
                <a:schemeClr val="tx2">
                  <a:lumMod val="75000"/>
                </a:schemeClr>
              </a:solidFill>
            </a:rPr>
            <a:t>           </a:t>
          </a:r>
          <a:r>
            <a:rPr lang="en-US" altLang="ko-KR" sz="1400" b="1">
              <a:solidFill>
                <a:schemeClr val="bg1"/>
              </a:solidFill>
            </a:rPr>
            <a:t>Financial</a:t>
          </a:r>
          <a:r>
            <a:rPr lang="en-US" altLang="ko-KR" sz="1400" b="1" baseline="0">
              <a:solidFill>
                <a:schemeClr val="bg1"/>
              </a:solidFill>
            </a:rPr>
            <a:t> Statement</a:t>
          </a:r>
          <a:endParaRPr lang="en-US" altLang="ko-KR" sz="1600" b="1" baseline="0">
            <a:solidFill>
              <a:schemeClr val="bg1"/>
            </a:solidFill>
          </a:endParaRPr>
        </a:p>
        <a:p>
          <a:endParaRPr lang="ko-KR" altLang="en-US" sz="1600"/>
        </a:p>
      </xdr:txBody>
    </xdr:sp>
    <xdr:clientData/>
  </xdr:twoCellAnchor>
  <xdr:twoCellAnchor>
    <xdr:from>
      <xdr:col>7</xdr:col>
      <xdr:colOff>110136</xdr:colOff>
      <xdr:row>20</xdr:row>
      <xdr:rowOff>65809</xdr:rowOff>
    </xdr:from>
    <xdr:to>
      <xdr:col>12</xdr:col>
      <xdr:colOff>110135</xdr:colOff>
      <xdr:row>22</xdr:row>
      <xdr:rowOff>66675</xdr:rowOff>
    </xdr:to>
    <xdr:sp macro="" textlink="">
      <xdr:nvSpPr>
        <xdr:cNvPr id="85" name="TextBox 84">
          <a:hlinkClick xmlns:r="http://schemas.openxmlformats.org/officeDocument/2006/relationships" r:id="rId3"/>
        </xdr:cNvPr>
        <xdr:cNvSpPr txBox="1"/>
      </xdr:nvSpPr>
      <xdr:spPr>
        <a:xfrm>
          <a:off x="3910611" y="2599459"/>
          <a:ext cx="2905124" cy="2675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l"/>
          <a:r>
            <a:rPr lang="en-US" altLang="ko-KR" sz="1200" b="1" i="0" u="none" strike="noStrike">
              <a:solidFill>
                <a:schemeClr val="tx2">
                  <a:lumMod val="75000"/>
                </a:schemeClr>
              </a:solidFill>
              <a:latin typeface="Arial" pitchFamily="34" charset="0"/>
              <a:ea typeface="하나 B" pitchFamily="18" charset="-127"/>
              <a:cs typeface="Arial" pitchFamily="34" charset="0"/>
            </a:rPr>
            <a:t>·</a:t>
          </a:r>
          <a:r>
            <a:rPr lang="ko-KR" altLang="en-US" sz="1200" b="1" i="0" u="none" strike="noStrike">
              <a:solidFill>
                <a:schemeClr val="tx2">
                  <a:lumMod val="75000"/>
                </a:schemeClr>
              </a:solidFill>
              <a:latin typeface="Arial" pitchFamily="34" charset="0"/>
              <a:ea typeface="하나 B" pitchFamily="18" charset="-127"/>
              <a:cs typeface="Arial" pitchFamily="34" charset="0"/>
            </a:rPr>
            <a:t> </a:t>
          </a:r>
          <a:r>
            <a:rPr lang="en-US" altLang="ko-KR" sz="1200" b="1" i="0" u="none" strike="noStrike">
              <a:solidFill>
                <a:schemeClr val="tx2">
                  <a:lumMod val="75000"/>
                </a:schemeClr>
              </a:solidFill>
              <a:latin typeface="Arial" pitchFamily="34" charset="0"/>
              <a:ea typeface="하나 B" pitchFamily="18" charset="-127"/>
              <a:cs typeface="Arial" pitchFamily="34" charset="0"/>
            </a:rPr>
            <a:t>Funding</a:t>
          </a:r>
          <a:r>
            <a:rPr lang="en-US" altLang="ko-KR" sz="1200" b="1" i="0" u="none" strike="noStrike" baseline="0">
              <a:solidFill>
                <a:schemeClr val="tx2">
                  <a:lumMod val="75000"/>
                </a:schemeClr>
              </a:solidFill>
              <a:latin typeface="Arial" pitchFamily="34" charset="0"/>
              <a:ea typeface="하나 B" pitchFamily="18" charset="-127"/>
              <a:cs typeface="Arial" pitchFamily="34" charset="0"/>
            </a:rPr>
            <a:t> [Bank]</a:t>
          </a:r>
          <a:endParaRPr lang="en-US" altLang="ko-KR" sz="1200" b="1" i="0" u="none" strike="noStrike">
            <a:solidFill>
              <a:schemeClr val="tx2">
                <a:lumMod val="75000"/>
              </a:schemeClr>
            </a:solidFill>
            <a:latin typeface="Arial" pitchFamily="34" charset="0"/>
            <a:ea typeface="하나 B" pitchFamily="18" charset="-127"/>
            <a:cs typeface="Arial" pitchFamily="34" charset="0"/>
          </a:endParaRPr>
        </a:p>
      </xdr:txBody>
    </xdr:sp>
    <xdr:clientData/>
  </xdr:twoCellAnchor>
  <xdr:twoCellAnchor>
    <xdr:from>
      <xdr:col>1</xdr:col>
      <xdr:colOff>110136</xdr:colOff>
      <xdr:row>19</xdr:row>
      <xdr:rowOff>27709</xdr:rowOff>
    </xdr:from>
    <xdr:to>
      <xdr:col>5</xdr:col>
      <xdr:colOff>376835</xdr:colOff>
      <xdr:row>21</xdr:row>
      <xdr:rowOff>28575</xdr:rowOff>
    </xdr:to>
    <xdr:sp macro="" textlink="">
      <xdr:nvSpPr>
        <xdr:cNvPr id="86" name="TextBox 85">
          <a:hlinkClick xmlns:r="http://schemas.openxmlformats.org/officeDocument/2006/relationships" r:id="rId4"/>
        </xdr:cNvPr>
        <xdr:cNvSpPr txBox="1"/>
      </xdr:nvSpPr>
      <xdr:spPr>
        <a:xfrm>
          <a:off x="576861" y="2428009"/>
          <a:ext cx="2743199" cy="2675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l"/>
          <a:r>
            <a:rPr lang="en-US" altLang="ko-KR" sz="1200" b="1" i="0" u="none" strike="noStrike">
              <a:solidFill>
                <a:schemeClr val="tx2">
                  <a:lumMod val="75000"/>
                </a:schemeClr>
              </a:solidFill>
              <a:latin typeface="Arial" pitchFamily="34" charset="0"/>
              <a:ea typeface="하나 B" pitchFamily="18" charset="-127"/>
              <a:cs typeface="Arial" pitchFamily="34" charset="0"/>
            </a:rPr>
            <a:t>·</a:t>
          </a:r>
          <a:r>
            <a:rPr lang="ko-KR" altLang="en-US" sz="1200" b="1" i="0" u="none" strike="noStrike">
              <a:solidFill>
                <a:schemeClr val="tx2">
                  <a:lumMod val="75000"/>
                </a:schemeClr>
              </a:solidFill>
              <a:latin typeface="Arial" pitchFamily="34" charset="0"/>
              <a:ea typeface="하나 B" pitchFamily="18" charset="-127"/>
              <a:cs typeface="Arial" pitchFamily="34" charset="0"/>
            </a:rPr>
            <a:t> </a:t>
          </a:r>
          <a:r>
            <a:rPr lang="en-US" altLang="ko-KR" sz="1200" b="1" i="0" u="none" strike="noStrike">
              <a:solidFill>
                <a:schemeClr val="tx2">
                  <a:lumMod val="75000"/>
                </a:schemeClr>
              </a:solidFill>
              <a:latin typeface="Arial" pitchFamily="34" charset="0"/>
              <a:ea typeface="하나 B" pitchFamily="18" charset="-127"/>
              <a:cs typeface="Arial" pitchFamily="34" charset="0"/>
            </a:rPr>
            <a:t>Balance</a:t>
          </a:r>
          <a:r>
            <a:rPr lang="en-US" altLang="ko-KR" sz="1200" b="1" i="0" u="none" strike="noStrike" baseline="0">
              <a:solidFill>
                <a:schemeClr val="tx2">
                  <a:lumMod val="75000"/>
                </a:schemeClr>
              </a:solidFill>
              <a:latin typeface="Arial" pitchFamily="34" charset="0"/>
              <a:ea typeface="하나 B" pitchFamily="18" charset="-127"/>
              <a:cs typeface="Arial" pitchFamily="34" charset="0"/>
            </a:rPr>
            <a:t> Sheets [Group/Bank]</a:t>
          </a:r>
          <a:endParaRPr lang="en-US" altLang="ko-KR" sz="1200" b="1" i="0" u="none" strike="noStrike">
            <a:solidFill>
              <a:schemeClr val="tx2">
                <a:lumMod val="75000"/>
              </a:schemeClr>
            </a:solidFill>
            <a:latin typeface="Arial" pitchFamily="34" charset="0"/>
            <a:ea typeface="하나 B" pitchFamily="18" charset="-127"/>
            <a:cs typeface="Arial" pitchFamily="34" charset="0"/>
          </a:endParaRPr>
        </a:p>
      </xdr:txBody>
    </xdr:sp>
    <xdr:clientData/>
  </xdr:twoCellAnchor>
  <xdr:twoCellAnchor>
    <xdr:from>
      <xdr:col>7</xdr:col>
      <xdr:colOff>100611</xdr:colOff>
      <xdr:row>32</xdr:row>
      <xdr:rowOff>56284</xdr:rowOff>
    </xdr:from>
    <xdr:to>
      <xdr:col>12</xdr:col>
      <xdr:colOff>100610</xdr:colOff>
      <xdr:row>34</xdr:row>
      <xdr:rowOff>57150</xdr:rowOff>
    </xdr:to>
    <xdr:sp macro="" textlink="">
      <xdr:nvSpPr>
        <xdr:cNvPr id="87" name="TextBox 86">
          <a:hlinkClick xmlns:r="http://schemas.openxmlformats.org/officeDocument/2006/relationships" r:id="rId5"/>
        </xdr:cNvPr>
        <xdr:cNvSpPr txBox="1"/>
      </xdr:nvSpPr>
      <xdr:spPr>
        <a:xfrm>
          <a:off x="3901086" y="4190134"/>
          <a:ext cx="2905124" cy="2675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l"/>
          <a:r>
            <a:rPr lang="en-US" altLang="ko-KR" sz="1400" b="1" i="0" u="none" strike="noStrike">
              <a:solidFill>
                <a:schemeClr val="tx2">
                  <a:lumMod val="75000"/>
                </a:schemeClr>
              </a:solidFill>
              <a:latin typeface="Arial" pitchFamily="34" charset="0"/>
              <a:ea typeface="하나 B" pitchFamily="18" charset="-127"/>
              <a:cs typeface="Arial" pitchFamily="34" charset="0"/>
            </a:rPr>
            <a:t>·</a:t>
          </a:r>
          <a:r>
            <a:rPr lang="ko-KR" altLang="en-US" sz="1400" b="1" i="0" u="none" strike="noStrike">
              <a:solidFill>
                <a:schemeClr val="tx2">
                  <a:lumMod val="75000"/>
                </a:schemeClr>
              </a:solidFill>
              <a:latin typeface="Arial" pitchFamily="34" charset="0"/>
              <a:ea typeface="하나 B" pitchFamily="18" charset="-127"/>
              <a:cs typeface="Arial" pitchFamily="34" charset="0"/>
            </a:rPr>
            <a:t> </a:t>
          </a:r>
          <a:r>
            <a:rPr lang="en-US" altLang="ko-KR" sz="1300" b="1" i="0" u="none" strike="noStrike">
              <a:solidFill>
                <a:schemeClr val="tx2">
                  <a:lumMod val="75000"/>
                </a:schemeClr>
              </a:solidFill>
              <a:latin typeface="Arial" pitchFamily="34" charset="0"/>
              <a:ea typeface="하나 B" pitchFamily="18" charset="-127"/>
              <a:cs typeface="Arial" pitchFamily="34" charset="0"/>
            </a:rPr>
            <a:t>Provisions</a:t>
          </a:r>
          <a:r>
            <a:rPr lang="en-US" altLang="ko-KR" sz="1300" b="1" i="0" u="none" strike="noStrike" baseline="0">
              <a:solidFill>
                <a:schemeClr val="tx2">
                  <a:lumMod val="75000"/>
                </a:schemeClr>
              </a:solidFill>
              <a:latin typeface="Arial" pitchFamily="34" charset="0"/>
              <a:ea typeface="하나 B" pitchFamily="18" charset="-127"/>
              <a:cs typeface="Arial" pitchFamily="34" charset="0"/>
            </a:rPr>
            <a:t> [Bank]</a:t>
          </a:r>
        </a:p>
      </xdr:txBody>
    </xdr:sp>
    <xdr:clientData/>
  </xdr:twoCellAnchor>
  <xdr:twoCellAnchor>
    <xdr:from>
      <xdr:col>13</xdr:col>
      <xdr:colOff>108894</xdr:colOff>
      <xdr:row>33</xdr:row>
      <xdr:rowOff>8658</xdr:rowOff>
    </xdr:from>
    <xdr:to>
      <xdr:col>16</xdr:col>
      <xdr:colOff>775643</xdr:colOff>
      <xdr:row>35</xdr:row>
      <xdr:rowOff>9524</xdr:rowOff>
    </xdr:to>
    <xdr:sp macro="" textlink="">
      <xdr:nvSpPr>
        <xdr:cNvPr id="88" name="TextBox 87">
          <a:hlinkClick xmlns:r="http://schemas.openxmlformats.org/officeDocument/2006/relationships" r:id="rId6"/>
        </xdr:cNvPr>
        <xdr:cNvSpPr txBox="1"/>
      </xdr:nvSpPr>
      <xdr:spPr>
        <a:xfrm>
          <a:off x="7248503" y="4265919"/>
          <a:ext cx="2331553" cy="2659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l"/>
          <a:r>
            <a:rPr lang="en-US" altLang="ko-KR" sz="1200" b="1" i="0" u="none" strike="noStrike">
              <a:solidFill>
                <a:schemeClr val="tx2">
                  <a:lumMod val="75000"/>
                </a:schemeClr>
              </a:solidFill>
              <a:latin typeface="Arial" pitchFamily="34" charset="0"/>
              <a:ea typeface="하나 B" pitchFamily="18" charset="-127"/>
              <a:cs typeface="Arial" pitchFamily="34" charset="0"/>
            </a:rPr>
            <a:t>·</a:t>
          </a:r>
          <a:r>
            <a:rPr lang="ko-KR" altLang="en-US" sz="1200" b="1" i="0" u="none" strike="noStrike">
              <a:solidFill>
                <a:schemeClr val="tx2">
                  <a:lumMod val="75000"/>
                </a:schemeClr>
              </a:solidFill>
              <a:latin typeface="Arial" pitchFamily="34" charset="0"/>
              <a:ea typeface="하나 B" pitchFamily="18" charset="-127"/>
              <a:cs typeface="Arial" pitchFamily="34" charset="0"/>
            </a:rPr>
            <a:t> </a:t>
          </a:r>
          <a:r>
            <a:rPr lang="en-US" altLang="ko-KR" sz="1200" b="1" i="0" u="none" strike="noStrike">
              <a:solidFill>
                <a:schemeClr val="tx2">
                  <a:lumMod val="75000"/>
                </a:schemeClr>
              </a:solidFill>
              <a:latin typeface="Arial" pitchFamily="34" charset="0"/>
              <a:ea typeface="하나 B" pitchFamily="18" charset="-127"/>
              <a:cs typeface="Arial" pitchFamily="34" charset="0"/>
            </a:rPr>
            <a:t>Organization</a:t>
          </a:r>
          <a:r>
            <a:rPr lang="en-US" altLang="ko-KR" sz="1200" b="1" i="0" u="none" strike="noStrike" baseline="0">
              <a:solidFill>
                <a:schemeClr val="tx2">
                  <a:lumMod val="75000"/>
                </a:schemeClr>
              </a:solidFill>
              <a:latin typeface="Arial" pitchFamily="34" charset="0"/>
              <a:ea typeface="하나 B" pitchFamily="18" charset="-127"/>
              <a:cs typeface="Arial" pitchFamily="34" charset="0"/>
            </a:rPr>
            <a:t> Structure</a:t>
          </a:r>
          <a:endParaRPr lang="en-US" altLang="ko-KR" sz="1200" b="1" i="0" u="none" strike="noStrike">
            <a:solidFill>
              <a:schemeClr val="tx2">
                <a:lumMod val="75000"/>
              </a:schemeClr>
            </a:solidFill>
            <a:latin typeface="Arial" pitchFamily="34" charset="0"/>
            <a:ea typeface="하나 B" pitchFamily="18" charset="-127"/>
            <a:cs typeface="Arial" pitchFamily="34" charset="0"/>
          </a:endParaRPr>
        </a:p>
      </xdr:txBody>
    </xdr:sp>
    <xdr:clientData/>
  </xdr:twoCellAnchor>
  <xdr:twoCellAnchor>
    <xdr:from>
      <xdr:col>1</xdr:col>
      <xdr:colOff>110136</xdr:colOff>
      <xdr:row>16</xdr:row>
      <xdr:rowOff>113434</xdr:rowOff>
    </xdr:from>
    <xdr:to>
      <xdr:col>5</xdr:col>
      <xdr:colOff>400050</xdr:colOff>
      <xdr:row>18</xdr:row>
      <xdr:rowOff>114300</xdr:rowOff>
    </xdr:to>
    <xdr:sp macro="" textlink="">
      <xdr:nvSpPr>
        <xdr:cNvPr id="89" name="TextBox 88">
          <a:hlinkClick xmlns:r="http://schemas.openxmlformats.org/officeDocument/2006/relationships" r:id="rId7"/>
        </xdr:cNvPr>
        <xdr:cNvSpPr txBox="1"/>
      </xdr:nvSpPr>
      <xdr:spPr>
        <a:xfrm>
          <a:off x="576861" y="2113684"/>
          <a:ext cx="2766414" cy="2675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l"/>
          <a:r>
            <a:rPr lang="en-US" altLang="ko-KR" sz="1200" b="1" i="0" u="none" strike="noStrike">
              <a:solidFill>
                <a:schemeClr val="tx2">
                  <a:lumMod val="75000"/>
                </a:schemeClr>
              </a:solidFill>
              <a:latin typeface="Arial" pitchFamily="34" charset="0"/>
              <a:ea typeface="하나 B" pitchFamily="18" charset="-127"/>
              <a:cs typeface="Arial" pitchFamily="34" charset="0"/>
            </a:rPr>
            <a:t>·</a:t>
          </a:r>
          <a:r>
            <a:rPr lang="ko-KR" altLang="en-US" sz="1200" b="1" i="0" u="none" strike="noStrike" baseline="0">
              <a:solidFill>
                <a:schemeClr val="tx2">
                  <a:lumMod val="75000"/>
                </a:schemeClr>
              </a:solidFill>
              <a:latin typeface="Arial" pitchFamily="34" charset="0"/>
              <a:ea typeface="하나 B" pitchFamily="18" charset="-127"/>
              <a:cs typeface="Arial" pitchFamily="34" charset="0"/>
            </a:rPr>
            <a:t> </a:t>
          </a:r>
          <a:r>
            <a:rPr lang="en-US" altLang="ko-KR" sz="1200" b="1" i="0" u="none" strike="noStrike" baseline="0">
              <a:solidFill>
                <a:schemeClr val="tx2">
                  <a:lumMod val="75000"/>
                </a:schemeClr>
              </a:solidFill>
              <a:latin typeface="Arial" pitchFamily="34" charset="0"/>
              <a:ea typeface="하나 B" pitchFamily="18" charset="-127"/>
              <a:cs typeface="Arial" pitchFamily="34" charset="0"/>
            </a:rPr>
            <a:t>Income Statements [Group/Bank]</a:t>
          </a:r>
        </a:p>
      </xdr:txBody>
    </xdr:sp>
    <xdr:clientData/>
  </xdr:twoCellAnchor>
  <xdr:twoCellAnchor>
    <xdr:from>
      <xdr:col>1</xdr:col>
      <xdr:colOff>110136</xdr:colOff>
      <xdr:row>26</xdr:row>
      <xdr:rowOff>122959</xdr:rowOff>
    </xdr:from>
    <xdr:to>
      <xdr:col>5</xdr:col>
      <xdr:colOff>338735</xdr:colOff>
      <xdr:row>28</xdr:row>
      <xdr:rowOff>123825</xdr:rowOff>
    </xdr:to>
    <xdr:sp macro="" textlink="">
      <xdr:nvSpPr>
        <xdr:cNvPr id="90" name="TextBox 89">
          <a:hlinkClick xmlns:r="http://schemas.openxmlformats.org/officeDocument/2006/relationships" r:id="rId8"/>
        </xdr:cNvPr>
        <xdr:cNvSpPr txBox="1"/>
      </xdr:nvSpPr>
      <xdr:spPr>
        <a:xfrm>
          <a:off x="576861" y="3456709"/>
          <a:ext cx="2705099" cy="2675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l"/>
          <a:r>
            <a:rPr lang="en-US" altLang="ko-KR" sz="1200" b="1" i="0" u="none" strike="noStrike">
              <a:solidFill>
                <a:schemeClr val="tx2">
                  <a:lumMod val="75000"/>
                </a:schemeClr>
              </a:solidFill>
              <a:latin typeface="Arial" pitchFamily="34" charset="0"/>
              <a:ea typeface="하나 B" pitchFamily="18" charset="-127"/>
              <a:cs typeface="Arial" pitchFamily="34" charset="0"/>
            </a:rPr>
            <a:t>·</a:t>
          </a:r>
          <a:r>
            <a:rPr lang="ko-KR" altLang="en-US" sz="1200" b="1" i="0" u="none" strike="noStrike">
              <a:solidFill>
                <a:schemeClr val="tx2">
                  <a:lumMod val="75000"/>
                </a:schemeClr>
              </a:solidFill>
              <a:latin typeface="Arial" pitchFamily="34" charset="0"/>
              <a:ea typeface="하나 B" pitchFamily="18" charset="-127"/>
              <a:cs typeface="Arial" pitchFamily="34" charset="0"/>
            </a:rPr>
            <a:t> </a:t>
          </a:r>
          <a:r>
            <a:rPr lang="en-US" altLang="ko-KR" sz="1200" b="1" i="0" u="none" strike="noStrike">
              <a:solidFill>
                <a:schemeClr val="tx2">
                  <a:lumMod val="75000"/>
                </a:schemeClr>
              </a:solidFill>
              <a:latin typeface="Arial" pitchFamily="34" charset="0"/>
              <a:ea typeface="하나 B" pitchFamily="18" charset="-127"/>
              <a:cs typeface="Arial" pitchFamily="34" charset="0"/>
            </a:rPr>
            <a:t>NIM</a:t>
          </a:r>
          <a:r>
            <a:rPr lang="en-US" altLang="ko-KR" sz="1200" b="1" i="0" u="none" strike="noStrike" baseline="0">
              <a:solidFill>
                <a:schemeClr val="tx2">
                  <a:lumMod val="75000"/>
                </a:schemeClr>
              </a:solidFill>
              <a:latin typeface="Arial" pitchFamily="34" charset="0"/>
              <a:ea typeface="하나 B" pitchFamily="18" charset="-127"/>
              <a:cs typeface="Arial" pitchFamily="34" charset="0"/>
            </a:rPr>
            <a:t> [Bank+Card]</a:t>
          </a:r>
          <a:endParaRPr lang="en-US" altLang="ko-KR" sz="1200" b="1" i="0" u="none" strike="noStrike">
            <a:solidFill>
              <a:schemeClr val="tx2">
                <a:lumMod val="75000"/>
              </a:schemeClr>
            </a:solidFill>
            <a:latin typeface="Arial" pitchFamily="34" charset="0"/>
            <a:ea typeface="하나 B" pitchFamily="18" charset="-127"/>
            <a:cs typeface="Arial" pitchFamily="34" charset="0"/>
          </a:endParaRPr>
        </a:p>
      </xdr:txBody>
    </xdr:sp>
    <xdr:clientData/>
  </xdr:twoCellAnchor>
  <xdr:twoCellAnchor>
    <xdr:from>
      <xdr:col>1</xdr:col>
      <xdr:colOff>100611</xdr:colOff>
      <xdr:row>33</xdr:row>
      <xdr:rowOff>103909</xdr:rowOff>
    </xdr:from>
    <xdr:to>
      <xdr:col>5</xdr:col>
      <xdr:colOff>329210</xdr:colOff>
      <xdr:row>35</xdr:row>
      <xdr:rowOff>104775</xdr:rowOff>
    </xdr:to>
    <xdr:sp macro="" textlink="">
      <xdr:nvSpPr>
        <xdr:cNvPr id="92" name="TextBox 91">
          <a:hlinkClick xmlns:r="http://schemas.openxmlformats.org/officeDocument/2006/relationships" r:id="rId9"/>
        </xdr:cNvPr>
        <xdr:cNvSpPr txBox="1"/>
      </xdr:nvSpPr>
      <xdr:spPr>
        <a:xfrm>
          <a:off x="567336" y="4371109"/>
          <a:ext cx="2705099" cy="2675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l"/>
          <a:r>
            <a:rPr lang="en-US" altLang="ko-KR" sz="1200" b="1" i="0" u="none" strike="noStrike">
              <a:solidFill>
                <a:schemeClr val="tx2">
                  <a:lumMod val="75000"/>
                </a:schemeClr>
              </a:solidFill>
              <a:latin typeface="Arial" pitchFamily="34" charset="0"/>
              <a:ea typeface="하나 B" pitchFamily="18" charset="-127"/>
              <a:cs typeface="Arial" pitchFamily="34" charset="0"/>
            </a:rPr>
            <a:t>·</a:t>
          </a:r>
          <a:r>
            <a:rPr lang="ko-KR" altLang="en-US" sz="1200" b="1" i="0" u="none" strike="noStrike">
              <a:solidFill>
                <a:schemeClr val="tx2">
                  <a:lumMod val="75000"/>
                </a:schemeClr>
              </a:solidFill>
              <a:latin typeface="Arial" pitchFamily="34" charset="0"/>
              <a:ea typeface="하나 B" pitchFamily="18" charset="-127"/>
              <a:cs typeface="Arial" pitchFamily="34" charset="0"/>
            </a:rPr>
            <a:t> </a:t>
          </a:r>
          <a:r>
            <a:rPr lang="en-US" altLang="ko-KR" sz="1200" b="1" i="0" u="none" strike="noStrike">
              <a:solidFill>
                <a:schemeClr val="tx2">
                  <a:lumMod val="75000"/>
                </a:schemeClr>
              </a:solidFill>
              <a:latin typeface="Arial" pitchFamily="34" charset="0"/>
              <a:ea typeface="하나 B" pitchFamily="18" charset="-127"/>
              <a:cs typeface="Arial" pitchFamily="34" charset="0"/>
            </a:rPr>
            <a:t>SG&amp;A</a:t>
          </a:r>
          <a:r>
            <a:rPr lang="en-US" altLang="ko-KR" sz="1200" b="1" i="0" u="none" strike="noStrike" baseline="0">
              <a:solidFill>
                <a:schemeClr val="tx2">
                  <a:lumMod val="75000"/>
                </a:schemeClr>
              </a:solidFill>
              <a:latin typeface="Arial" pitchFamily="34" charset="0"/>
              <a:ea typeface="하나 B" pitchFamily="18" charset="-127"/>
              <a:cs typeface="Arial" pitchFamily="34" charset="0"/>
            </a:rPr>
            <a:t> Expense [Group/Bank]</a:t>
          </a:r>
          <a:endParaRPr lang="en-US" altLang="ko-KR" sz="1200" b="1" i="0" u="none" strike="noStrike">
            <a:solidFill>
              <a:schemeClr val="tx2">
                <a:lumMod val="75000"/>
              </a:schemeClr>
            </a:solidFill>
            <a:latin typeface="Arial" pitchFamily="34" charset="0"/>
            <a:ea typeface="하나 B" pitchFamily="18" charset="-127"/>
            <a:cs typeface="Arial" pitchFamily="34" charset="0"/>
          </a:endParaRPr>
        </a:p>
      </xdr:txBody>
    </xdr:sp>
    <xdr:clientData/>
  </xdr:twoCellAnchor>
  <xdr:twoCellAnchor>
    <xdr:from>
      <xdr:col>1</xdr:col>
      <xdr:colOff>100611</xdr:colOff>
      <xdr:row>31</xdr:row>
      <xdr:rowOff>75334</xdr:rowOff>
    </xdr:from>
    <xdr:to>
      <xdr:col>8</xdr:col>
      <xdr:colOff>95250</xdr:colOff>
      <xdr:row>33</xdr:row>
      <xdr:rowOff>76200</xdr:rowOff>
    </xdr:to>
    <xdr:sp macro="" textlink="">
      <xdr:nvSpPr>
        <xdr:cNvPr id="93" name="TextBox 92">
          <a:hlinkClick xmlns:r="http://schemas.openxmlformats.org/officeDocument/2006/relationships" r:id="rId10"/>
        </xdr:cNvPr>
        <xdr:cNvSpPr txBox="1"/>
      </xdr:nvSpPr>
      <xdr:spPr>
        <a:xfrm>
          <a:off x="567336" y="4075834"/>
          <a:ext cx="3528414" cy="2675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l"/>
          <a:r>
            <a:rPr lang="en-US" altLang="ko-KR" sz="1200" b="1" i="0" u="none" strike="noStrike">
              <a:solidFill>
                <a:schemeClr val="tx2">
                  <a:lumMod val="75000"/>
                </a:schemeClr>
              </a:solidFill>
              <a:latin typeface="Arial" pitchFamily="34" charset="0"/>
              <a:ea typeface="하나 B" pitchFamily="18" charset="-127"/>
              <a:cs typeface="Arial" pitchFamily="34" charset="0"/>
            </a:rPr>
            <a:t>·</a:t>
          </a:r>
          <a:r>
            <a:rPr lang="ko-KR" altLang="en-US" sz="1200" b="1" i="0" u="none" strike="noStrike">
              <a:solidFill>
                <a:schemeClr val="tx2">
                  <a:lumMod val="75000"/>
                </a:schemeClr>
              </a:solidFill>
              <a:latin typeface="Arial" pitchFamily="34" charset="0"/>
              <a:ea typeface="하나 B" pitchFamily="18" charset="-127"/>
              <a:cs typeface="Arial" pitchFamily="34" charset="0"/>
            </a:rPr>
            <a:t> </a:t>
          </a:r>
          <a:r>
            <a:rPr lang="en-US" altLang="ko-KR" sz="1200" b="1" i="0" u="none" strike="noStrike">
              <a:solidFill>
                <a:schemeClr val="tx2">
                  <a:lumMod val="75000"/>
                </a:schemeClr>
              </a:solidFill>
              <a:latin typeface="Arial" pitchFamily="34" charset="0"/>
              <a:ea typeface="하나 B" pitchFamily="18" charset="-127"/>
              <a:cs typeface="Arial" pitchFamily="34" charset="0"/>
            </a:rPr>
            <a:t>Non-Interest</a:t>
          </a:r>
          <a:r>
            <a:rPr lang="en-US" altLang="ko-KR" sz="1200" b="1" i="0" u="none" strike="noStrike" baseline="0">
              <a:solidFill>
                <a:schemeClr val="tx2">
                  <a:lumMod val="75000"/>
                </a:schemeClr>
              </a:solidFill>
              <a:latin typeface="Arial" pitchFamily="34" charset="0"/>
              <a:ea typeface="하나 B" pitchFamily="18" charset="-127"/>
              <a:cs typeface="Arial" pitchFamily="34" charset="0"/>
            </a:rPr>
            <a:t> Income [Group/Bank]</a:t>
          </a:r>
          <a:endParaRPr lang="en-US" altLang="ko-KR" sz="1200" b="1" i="0" u="none" strike="noStrike">
            <a:solidFill>
              <a:schemeClr val="tx2">
                <a:lumMod val="75000"/>
              </a:schemeClr>
            </a:solidFill>
            <a:latin typeface="Arial" pitchFamily="34" charset="0"/>
            <a:ea typeface="하나 B" pitchFamily="18" charset="-127"/>
            <a:cs typeface="Arial" pitchFamily="34" charset="0"/>
          </a:endParaRPr>
        </a:p>
      </xdr:txBody>
    </xdr:sp>
    <xdr:clientData/>
  </xdr:twoCellAnchor>
  <xdr:twoCellAnchor>
    <xdr:from>
      <xdr:col>1</xdr:col>
      <xdr:colOff>110136</xdr:colOff>
      <xdr:row>29</xdr:row>
      <xdr:rowOff>56284</xdr:rowOff>
    </xdr:from>
    <xdr:to>
      <xdr:col>5</xdr:col>
      <xdr:colOff>338735</xdr:colOff>
      <xdr:row>31</xdr:row>
      <xdr:rowOff>57150</xdr:rowOff>
    </xdr:to>
    <xdr:sp macro="" textlink="">
      <xdr:nvSpPr>
        <xdr:cNvPr id="94" name="TextBox 93">
          <a:hlinkClick xmlns:r="http://schemas.openxmlformats.org/officeDocument/2006/relationships" r:id="rId11"/>
        </xdr:cNvPr>
        <xdr:cNvSpPr txBox="1"/>
      </xdr:nvSpPr>
      <xdr:spPr>
        <a:xfrm>
          <a:off x="576861" y="3790084"/>
          <a:ext cx="2705099" cy="2675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l"/>
          <a:r>
            <a:rPr lang="en-US" altLang="ko-KR" sz="1200" b="1" i="0" u="none" strike="noStrike">
              <a:solidFill>
                <a:schemeClr val="tx2">
                  <a:lumMod val="75000"/>
                </a:schemeClr>
              </a:solidFill>
              <a:latin typeface="Arial" pitchFamily="34" charset="0"/>
              <a:ea typeface="하나 B" pitchFamily="18" charset="-127"/>
              <a:cs typeface="Arial" pitchFamily="34" charset="0"/>
            </a:rPr>
            <a:t>·</a:t>
          </a:r>
          <a:r>
            <a:rPr lang="ko-KR" altLang="en-US" sz="1200" b="1" i="0" u="none" strike="noStrike">
              <a:solidFill>
                <a:schemeClr val="tx2">
                  <a:lumMod val="75000"/>
                </a:schemeClr>
              </a:solidFill>
              <a:latin typeface="Arial" pitchFamily="34" charset="0"/>
              <a:ea typeface="하나 B" pitchFamily="18" charset="-127"/>
              <a:cs typeface="Arial" pitchFamily="34" charset="0"/>
            </a:rPr>
            <a:t> </a:t>
          </a:r>
          <a:r>
            <a:rPr lang="en-US" altLang="ko-KR" sz="1200" b="1" i="0" u="none" strike="noStrike">
              <a:solidFill>
                <a:schemeClr val="tx2">
                  <a:lumMod val="75000"/>
                </a:schemeClr>
              </a:solidFill>
              <a:latin typeface="Arial" pitchFamily="34" charset="0"/>
              <a:ea typeface="하나 B" pitchFamily="18" charset="-127"/>
              <a:cs typeface="Arial" pitchFamily="34" charset="0"/>
            </a:rPr>
            <a:t>NIM</a:t>
          </a:r>
          <a:r>
            <a:rPr lang="en-US" altLang="ko-KR" sz="1200" b="1" i="0" u="none" strike="noStrike" baseline="0">
              <a:solidFill>
                <a:schemeClr val="tx2">
                  <a:lumMod val="75000"/>
                </a:schemeClr>
              </a:solidFill>
              <a:latin typeface="Arial" pitchFamily="34" charset="0"/>
              <a:ea typeface="하나 B" pitchFamily="18" charset="-127"/>
              <a:cs typeface="Arial" pitchFamily="34" charset="0"/>
            </a:rPr>
            <a:t> NIS [Bank]</a:t>
          </a:r>
          <a:endParaRPr lang="en-US" altLang="ko-KR" sz="1200" b="1" i="0" u="none" strike="noStrike">
            <a:solidFill>
              <a:schemeClr val="tx2">
                <a:lumMod val="75000"/>
              </a:schemeClr>
            </a:solidFill>
            <a:latin typeface="Arial" pitchFamily="34" charset="0"/>
            <a:ea typeface="하나 B" pitchFamily="18" charset="-127"/>
            <a:cs typeface="Arial" pitchFamily="34" charset="0"/>
          </a:endParaRPr>
        </a:p>
      </xdr:txBody>
    </xdr:sp>
    <xdr:clientData/>
  </xdr:twoCellAnchor>
  <xdr:twoCellAnchor>
    <xdr:from>
      <xdr:col>13</xdr:col>
      <xdr:colOff>110136</xdr:colOff>
      <xdr:row>13</xdr:row>
      <xdr:rowOff>113434</xdr:rowOff>
    </xdr:from>
    <xdr:to>
      <xdr:col>16</xdr:col>
      <xdr:colOff>748310</xdr:colOff>
      <xdr:row>15</xdr:row>
      <xdr:rowOff>123825</xdr:rowOff>
    </xdr:to>
    <xdr:sp macro="" textlink="">
      <xdr:nvSpPr>
        <xdr:cNvPr id="95" name="TextBox 94">
          <a:hlinkClick xmlns:r="http://schemas.openxmlformats.org/officeDocument/2006/relationships" r:id="rId12"/>
        </xdr:cNvPr>
        <xdr:cNvSpPr txBox="1"/>
      </xdr:nvSpPr>
      <xdr:spPr>
        <a:xfrm>
          <a:off x="7244361" y="1723159"/>
          <a:ext cx="2305049" cy="2675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l"/>
          <a:r>
            <a:rPr lang="en-US" altLang="ko-KR" sz="1200" b="1" i="0" u="none" strike="noStrike">
              <a:solidFill>
                <a:schemeClr val="tx2">
                  <a:lumMod val="75000"/>
                </a:schemeClr>
              </a:solidFill>
              <a:latin typeface="Arial" pitchFamily="34" charset="0"/>
              <a:ea typeface="하나 B" pitchFamily="18" charset="-127"/>
              <a:cs typeface="Arial" pitchFamily="34" charset="0"/>
            </a:rPr>
            <a:t>·</a:t>
          </a:r>
          <a:r>
            <a:rPr lang="ko-KR" altLang="en-US" sz="1200" b="1" i="0" u="none" strike="noStrike">
              <a:solidFill>
                <a:schemeClr val="tx2">
                  <a:lumMod val="75000"/>
                </a:schemeClr>
              </a:solidFill>
              <a:latin typeface="Arial" pitchFamily="34" charset="0"/>
              <a:ea typeface="하나 B" pitchFamily="18" charset="-127"/>
              <a:cs typeface="Arial" pitchFamily="34" charset="0"/>
            </a:rPr>
            <a:t> </a:t>
          </a:r>
          <a:r>
            <a:rPr lang="en-US" altLang="ko-KR" sz="1200" b="1" i="0" u="none" strike="noStrike">
              <a:solidFill>
                <a:schemeClr val="tx2">
                  <a:lumMod val="75000"/>
                </a:schemeClr>
              </a:solidFill>
              <a:latin typeface="Arial" pitchFamily="34" charset="0"/>
              <a:ea typeface="하나 B" pitchFamily="18" charset="-127"/>
              <a:cs typeface="Arial" pitchFamily="34" charset="0"/>
            </a:rPr>
            <a:t>Capital</a:t>
          </a:r>
          <a:r>
            <a:rPr lang="en-US" altLang="ko-KR" sz="1200" b="1" i="0" u="none" strike="noStrike" baseline="0">
              <a:solidFill>
                <a:schemeClr val="tx2">
                  <a:lumMod val="75000"/>
                </a:schemeClr>
              </a:solidFill>
              <a:latin typeface="Arial" pitchFamily="34" charset="0"/>
              <a:ea typeface="하나 B" pitchFamily="18" charset="-127"/>
              <a:cs typeface="Arial" pitchFamily="34" charset="0"/>
            </a:rPr>
            <a:t> Adequacy [Group]</a:t>
          </a:r>
        </a:p>
      </xdr:txBody>
    </xdr:sp>
    <xdr:clientData/>
  </xdr:twoCellAnchor>
  <xdr:twoCellAnchor>
    <xdr:from>
      <xdr:col>7</xdr:col>
      <xdr:colOff>405411</xdr:colOff>
      <xdr:row>15</xdr:row>
      <xdr:rowOff>57150</xdr:rowOff>
    </xdr:from>
    <xdr:to>
      <xdr:col>12</xdr:col>
      <xdr:colOff>24410</xdr:colOff>
      <xdr:row>20</xdr:row>
      <xdr:rowOff>114299</xdr:rowOff>
    </xdr:to>
    <xdr:sp macro="" textlink="">
      <xdr:nvSpPr>
        <xdr:cNvPr id="96" name="TextBox 95"/>
        <xdr:cNvSpPr txBox="1"/>
      </xdr:nvSpPr>
      <xdr:spPr>
        <a:xfrm>
          <a:off x="4158261" y="1924050"/>
          <a:ext cx="2857499" cy="723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l"/>
          <a:r>
            <a:rPr lang="en-US" altLang="ko-KR" sz="1200" b="0" i="0" u="none" strike="noStrike">
              <a:solidFill>
                <a:schemeClr val="tx2">
                  <a:lumMod val="75000"/>
                </a:schemeClr>
              </a:solidFill>
              <a:latin typeface="Arial" pitchFamily="34" charset="0"/>
              <a:ea typeface="하나 B" pitchFamily="18" charset="-127"/>
              <a:cs typeface="Arial" pitchFamily="34" charset="0"/>
            </a:rPr>
            <a:t>   by</a:t>
          </a:r>
          <a:r>
            <a:rPr lang="en-US" altLang="ko-KR" sz="1200" b="0" i="0" u="none" strike="noStrike" baseline="0">
              <a:solidFill>
                <a:schemeClr val="tx2">
                  <a:lumMod val="75000"/>
                </a:schemeClr>
              </a:solidFill>
              <a:latin typeface="Arial" pitchFamily="34" charset="0"/>
              <a:ea typeface="하나 B" pitchFamily="18" charset="-127"/>
              <a:cs typeface="Arial" pitchFamily="34" charset="0"/>
            </a:rPr>
            <a:t> Borrowers</a:t>
          </a:r>
        </a:p>
        <a:p>
          <a:pPr algn="l"/>
          <a:r>
            <a:rPr lang="en-US" altLang="ko-KR" sz="1200" b="0" i="0" u="none" strike="noStrike" baseline="0">
              <a:solidFill>
                <a:schemeClr val="tx2">
                  <a:lumMod val="75000"/>
                </a:schemeClr>
              </a:solidFill>
              <a:latin typeface="Arial" pitchFamily="34" charset="0"/>
              <a:ea typeface="하나 B" pitchFamily="18" charset="-127"/>
              <a:cs typeface="Arial" pitchFamily="34" charset="0"/>
            </a:rPr>
            <a:t>   by Interest Rates</a:t>
          </a:r>
        </a:p>
        <a:p>
          <a:pPr algn="l"/>
          <a:r>
            <a:rPr lang="en-US" altLang="ko-KR" sz="1200" b="0" i="0" u="none" strike="noStrike" baseline="0">
              <a:solidFill>
                <a:schemeClr val="tx2">
                  <a:lumMod val="75000"/>
                </a:schemeClr>
              </a:solidFill>
              <a:latin typeface="Arial" pitchFamily="34" charset="0"/>
              <a:ea typeface="하나 B" pitchFamily="18" charset="-127"/>
              <a:cs typeface="Arial" pitchFamily="34" charset="0"/>
            </a:rPr>
            <a:t>   by Type &amp; Collateral</a:t>
          </a:r>
        </a:p>
      </xdr:txBody>
    </xdr:sp>
    <xdr:clientData/>
  </xdr:twoCellAnchor>
  <xdr:twoCellAnchor>
    <xdr:from>
      <xdr:col>7</xdr:col>
      <xdr:colOff>100611</xdr:colOff>
      <xdr:row>26</xdr:row>
      <xdr:rowOff>122959</xdr:rowOff>
    </xdr:from>
    <xdr:to>
      <xdr:col>12</xdr:col>
      <xdr:colOff>100610</xdr:colOff>
      <xdr:row>28</xdr:row>
      <xdr:rowOff>123825</xdr:rowOff>
    </xdr:to>
    <xdr:sp macro="" textlink="">
      <xdr:nvSpPr>
        <xdr:cNvPr id="97" name="TextBox 96">
          <a:hlinkClick xmlns:r="http://schemas.openxmlformats.org/officeDocument/2006/relationships" r:id="rId13"/>
        </xdr:cNvPr>
        <xdr:cNvSpPr txBox="1"/>
      </xdr:nvSpPr>
      <xdr:spPr>
        <a:xfrm>
          <a:off x="3901086" y="3456709"/>
          <a:ext cx="2905124" cy="2675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l"/>
          <a:r>
            <a:rPr lang="en-US" altLang="ko-KR" sz="1400" b="1" i="0" u="none" strike="noStrike">
              <a:solidFill>
                <a:schemeClr val="tx2">
                  <a:lumMod val="75000"/>
                </a:schemeClr>
              </a:solidFill>
              <a:latin typeface="Arial" pitchFamily="34" charset="0"/>
              <a:ea typeface="하나 B" pitchFamily="18" charset="-127"/>
              <a:cs typeface="Arial" pitchFamily="34" charset="0"/>
            </a:rPr>
            <a:t>·</a:t>
          </a:r>
          <a:r>
            <a:rPr lang="ko-KR" altLang="en-US" sz="1400" b="1" i="0" u="none" strike="noStrike">
              <a:solidFill>
                <a:schemeClr val="tx2">
                  <a:lumMod val="75000"/>
                </a:schemeClr>
              </a:solidFill>
              <a:latin typeface="Arial" pitchFamily="34" charset="0"/>
              <a:ea typeface="하나 B" pitchFamily="18" charset="-127"/>
              <a:cs typeface="Arial" pitchFamily="34" charset="0"/>
            </a:rPr>
            <a:t> </a:t>
          </a:r>
          <a:r>
            <a:rPr lang="en-US" altLang="ko-KR" sz="1300" b="1" i="0" u="none" strike="noStrike">
              <a:solidFill>
                <a:schemeClr val="tx2">
                  <a:lumMod val="75000"/>
                </a:schemeClr>
              </a:solidFill>
              <a:latin typeface="Arial" pitchFamily="34" charset="0"/>
              <a:ea typeface="하나 B" pitchFamily="18" charset="-127"/>
              <a:cs typeface="Arial" pitchFamily="34" charset="0"/>
            </a:rPr>
            <a:t>Asset</a:t>
          </a:r>
          <a:r>
            <a:rPr lang="en-US" altLang="ko-KR" sz="1300" b="1" i="0" u="none" strike="noStrike" baseline="0">
              <a:solidFill>
                <a:schemeClr val="tx2">
                  <a:lumMod val="75000"/>
                </a:schemeClr>
              </a:solidFill>
              <a:latin typeface="Arial" pitchFamily="34" charset="0"/>
              <a:ea typeface="하나 B" pitchFamily="18" charset="-127"/>
              <a:cs typeface="Arial" pitchFamily="34" charset="0"/>
            </a:rPr>
            <a:t> Quality [Group]</a:t>
          </a:r>
          <a:endParaRPr lang="en-US" altLang="ko-KR" sz="1300" b="1" i="0" u="none" strike="noStrike">
            <a:solidFill>
              <a:schemeClr val="tx2">
                <a:lumMod val="75000"/>
              </a:schemeClr>
            </a:solidFill>
            <a:latin typeface="Arial" pitchFamily="34" charset="0"/>
            <a:ea typeface="하나 B" pitchFamily="18" charset="-127"/>
            <a:cs typeface="Arial" pitchFamily="34" charset="0"/>
          </a:endParaRPr>
        </a:p>
      </xdr:txBody>
    </xdr:sp>
    <xdr:clientData/>
  </xdr:twoCellAnchor>
  <xdr:twoCellAnchor>
    <xdr:from>
      <xdr:col>13</xdr:col>
      <xdr:colOff>100611</xdr:colOff>
      <xdr:row>26</xdr:row>
      <xdr:rowOff>103909</xdr:rowOff>
    </xdr:from>
    <xdr:to>
      <xdr:col>16</xdr:col>
      <xdr:colOff>614960</xdr:colOff>
      <xdr:row>28</xdr:row>
      <xdr:rowOff>104775</xdr:rowOff>
    </xdr:to>
    <xdr:sp macro="" textlink="">
      <xdr:nvSpPr>
        <xdr:cNvPr id="98" name="TextBox 97">
          <a:hlinkClick xmlns:r="http://schemas.openxmlformats.org/officeDocument/2006/relationships" r:id="rId14"/>
        </xdr:cNvPr>
        <xdr:cNvSpPr txBox="1"/>
      </xdr:nvSpPr>
      <xdr:spPr>
        <a:xfrm>
          <a:off x="7234836" y="3437659"/>
          <a:ext cx="2181224" cy="2675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l"/>
          <a:r>
            <a:rPr lang="en-US" altLang="ko-KR" sz="1200" b="1" i="0" u="none" strike="noStrike">
              <a:solidFill>
                <a:schemeClr val="tx2">
                  <a:lumMod val="75000"/>
                </a:schemeClr>
              </a:solidFill>
              <a:latin typeface="Arial" pitchFamily="34" charset="0"/>
              <a:ea typeface="하나 B" pitchFamily="18" charset="-127"/>
              <a:cs typeface="Arial" pitchFamily="34" charset="0"/>
            </a:rPr>
            <a:t>·</a:t>
          </a:r>
          <a:r>
            <a:rPr lang="ko-KR" altLang="en-US" sz="1200" b="1" i="0" u="none" strike="noStrike">
              <a:solidFill>
                <a:schemeClr val="tx2">
                  <a:lumMod val="75000"/>
                </a:schemeClr>
              </a:solidFill>
              <a:latin typeface="Arial" pitchFamily="34" charset="0"/>
              <a:ea typeface="하나 B" pitchFamily="18" charset="-127"/>
              <a:cs typeface="Arial" pitchFamily="34" charset="0"/>
            </a:rPr>
            <a:t> </a:t>
          </a:r>
          <a:r>
            <a:rPr lang="en-US" altLang="ko-KR" sz="1200" b="1" i="0" u="none" strike="noStrike">
              <a:solidFill>
                <a:schemeClr val="tx2">
                  <a:lumMod val="75000"/>
                </a:schemeClr>
              </a:solidFill>
              <a:latin typeface="Arial" pitchFamily="34" charset="0"/>
              <a:ea typeface="하나 B" pitchFamily="18" charset="-127"/>
              <a:cs typeface="Arial" pitchFamily="34" charset="0"/>
            </a:rPr>
            <a:t>Woori</a:t>
          </a:r>
          <a:r>
            <a:rPr lang="en-US" altLang="ko-KR" sz="1200" b="1" i="0" u="none" strike="noStrike" baseline="0">
              <a:solidFill>
                <a:schemeClr val="tx2">
                  <a:lumMod val="75000"/>
                </a:schemeClr>
              </a:solidFill>
              <a:latin typeface="Arial" pitchFamily="34" charset="0"/>
              <a:ea typeface="하나 B" pitchFamily="18" charset="-127"/>
              <a:cs typeface="Arial" pitchFamily="34" charset="0"/>
            </a:rPr>
            <a:t> Card</a:t>
          </a:r>
          <a:endParaRPr lang="en-US" altLang="ko-KR" sz="1200" b="1" i="0" u="none" strike="noStrike">
            <a:solidFill>
              <a:schemeClr val="tx2">
                <a:lumMod val="75000"/>
              </a:schemeClr>
            </a:solidFill>
            <a:latin typeface="Arial" pitchFamily="34" charset="0"/>
            <a:ea typeface="하나 B" pitchFamily="18" charset="-127"/>
            <a:cs typeface="Arial" pitchFamily="34" charset="0"/>
          </a:endParaRPr>
        </a:p>
      </xdr:txBody>
    </xdr:sp>
    <xdr:clientData/>
  </xdr:twoCellAnchor>
  <xdr:twoCellAnchor>
    <xdr:from>
      <xdr:col>13</xdr:col>
      <xdr:colOff>108894</xdr:colOff>
      <xdr:row>35</xdr:row>
      <xdr:rowOff>48001</xdr:rowOff>
    </xdr:from>
    <xdr:to>
      <xdr:col>16</xdr:col>
      <xdr:colOff>623243</xdr:colOff>
      <xdr:row>37</xdr:row>
      <xdr:rowOff>48867</xdr:rowOff>
    </xdr:to>
    <xdr:sp macro="" textlink="">
      <xdr:nvSpPr>
        <xdr:cNvPr id="100" name="TextBox 99">
          <a:hlinkClick xmlns:r="http://schemas.openxmlformats.org/officeDocument/2006/relationships" r:id="rId15"/>
        </xdr:cNvPr>
        <xdr:cNvSpPr txBox="1"/>
      </xdr:nvSpPr>
      <xdr:spPr>
        <a:xfrm>
          <a:off x="7248503" y="4570305"/>
          <a:ext cx="2179153" cy="2659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l"/>
          <a:r>
            <a:rPr lang="en-US" altLang="ko-KR" sz="1200" b="1" i="0" u="none" strike="noStrike">
              <a:solidFill>
                <a:schemeClr val="tx2">
                  <a:lumMod val="75000"/>
                </a:schemeClr>
              </a:solidFill>
              <a:latin typeface="Arial" pitchFamily="34" charset="0"/>
              <a:ea typeface="하나 B" pitchFamily="18" charset="-127"/>
              <a:cs typeface="Arial" pitchFamily="34" charset="0"/>
            </a:rPr>
            <a:t>·</a:t>
          </a:r>
          <a:r>
            <a:rPr lang="ko-KR" altLang="en-US" sz="1200" b="1" i="0" u="none" strike="noStrike">
              <a:solidFill>
                <a:schemeClr val="tx2">
                  <a:lumMod val="75000"/>
                </a:schemeClr>
              </a:solidFill>
              <a:latin typeface="Arial" pitchFamily="34" charset="0"/>
              <a:ea typeface="하나 B" pitchFamily="18" charset="-127"/>
              <a:cs typeface="Arial" pitchFamily="34" charset="0"/>
            </a:rPr>
            <a:t> </a:t>
          </a:r>
          <a:r>
            <a:rPr lang="en-US" altLang="ko-KR" sz="1200" b="1" i="0" u="none" strike="noStrike">
              <a:solidFill>
                <a:schemeClr val="tx2">
                  <a:lumMod val="75000"/>
                </a:schemeClr>
              </a:solidFill>
              <a:latin typeface="Arial" pitchFamily="34" charset="0"/>
              <a:ea typeface="하나 B" pitchFamily="18" charset="-127"/>
              <a:cs typeface="Arial" pitchFamily="34" charset="0"/>
            </a:rPr>
            <a:t>Credit</a:t>
          </a:r>
          <a:r>
            <a:rPr lang="en-US" altLang="ko-KR" sz="1200" b="1" i="0" u="none" strike="noStrike" baseline="0">
              <a:solidFill>
                <a:schemeClr val="tx2">
                  <a:lumMod val="75000"/>
                </a:schemeClr>
              </a:solidFill>
              <a:latin typeface="Arial" pitchFamily="34" charset="0"/>
              <a:ea typeface="하나 B" pitchFamily="18" charset="-127"/>
              <a:cs typeface="Arial" pitchFamily="34" charset="0"/>
            </a:rPr>
            <a:t> Rating</a:t>
          </a:r>
          <a:endParaRPr lang="en-US" altLang="ko-KR" sz="1200" b="1" i="0" u="none" strike="noStrike">
            <a:solidFill>
              <a:schemeClr val="tx2">
                <a:lumMod val="75000"/>
              </a:schemeClr>
            </a:solidFill>
            <a:latin typeface="Arial" pitchFamily="34" charset="0"/>
            <a:ea typeface="하나 B" pitchFamily="18" charset="-127"/>
            <a:cs typeface="Arial" pitchFamily="34" charset="0"/>
          </a:endParaRPr>
        </a:p>
      </xdr:txBody>
    </xdr:sp>
    <xdr:clientData/>
  </xdr:twoCellAnchor>
  <xdr:twoCellAnchor>
    <xdr:from>
      <xdr:col>7</xdr:col>
      <xdr:colOff>119661</xdr:colOff>
      <xdr:row>14</xdr:row>
      <xdr:rowOff>18184</xdr:rowOff>
    </xdr:from>
    <xdr:to>
      <xdr:col>11</xdr:col>
      <xdr:colOff>381000</xdr:colOff>
      <xdr:row>16</xdr:row>
      <xdr:rowOff>19050</xdr:rowOff>
    </xdr:to>
    <xdr:sp macro="" textlink="">
      <xdr:nvSpPr>
        <xdr:cNvPr id="102" name="TextBox 101">
          <a:hlinkClick xmlns:r="http://schemas.openxmlformats.org/officeDocument/2006/relationships" r:id="rId16"/>
        </xdr:cNvPr>
        <xdr:cNvSpPr txBox="1"/>
      </xdr:nvSpPr>
      <xdr:spPr>
        <a:xfrm>
          <a:off x="3920136" y="1751734"/>
          <a:ext cx="2737839" cy="2675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l"/>
          <a:r>
            <a:rPr lang="en-US" altLang="ko-KR" sz="1200" b="1" i="0" u="none" strike="noStrike">
              <a:solidFill>
                <a:schemeClr val="tx2">
                  <a:lumMod val="75000"/>
                </a:schemeClr>
              </a:solidFill>
              <a:latin typeface="Arial" pitchFamily="34" charset="0"/>
              <a:ea typeface="하나 B" pitchFamily="18" charset="-127"/>
              <a:cs typeface="Arial" pitchFamily="34" charset="0"/>
            </a:rPr>
            <a:t>·</a:t>
          </a:r>
          <a:r>
            <a:rPr lang="ko-KR" altLang="en-US" sz="1200" b="1" i="0" u="none" strike="noStrike">
              <a:solidFill>
                <a:schemeClr val="tx2">
                  <a:lumMod val="75000"/>
                </a:schemeClr>
              </a:solidFill>
              <a:latin typeface="Arial" pitchFamily="34" charset="0"/>
              <a:ea typeface="하나 B" pitchFamily="18" charset="-127"/>
              <a:cs typeface="Arial" pitchFamily="34" charset="0"/>
            </a:rPr>
            <a:t> </a:t>
          </a:r>
          <a:r>
            <a:rPr lang="en-US" altLang="ko-KR" sz="1200" b="1" i="0" u="none" strike="noStrike">
              <a:solidFill>
                <a:schemeClr val="tx2">
                  <a:lumMod val="75000"/>
                </a:schemeClr>
              </a:solidFill>
              <a:latin typeface="Arial" pitchFamily="34" charset="0"/>
              <a:ea typeface="하나 B" pitchFamily="18" charset="-127"/>
              <a:cs typeface="Arial" pitchFamily="34" charset="0"/>
            </a:rPr>
            <a:t>Loans Breakdown [Bank]</a:t>
          </a:r>
        </a:p>
      </xdr:txBody>
    </xdr:sp>
    <xdr:clientData/>
  </xdr:twoCellAnchor>
  <xdr:twoCellAnchor>
    <xdr:from>
      <xdr:col>13</xdr:col>
      <xdr:colOff>100611</xdr:colOff>
      <xdr:row>16</xdr:row>
      <xdr:rowOff>37234</xdr:rowOff>
    </xdr:from>
    <xdr:to>
      <xdr:col>16</xdr:col>
      <xdr:colOff>748310</xdr:colOff>
      <xdr:row>18</xdr:row>
      <xdr:rowOff>38100</xdr:rowOff>
    </xdr:to>
    <xdr:sp macro="" textlink="">
      <xdr:nvSpPr>
        <xdr:cNvPr id="106" name="TextBox 105">
          <a:hlinkClick xmlns:r="http://schemas.openxmlformats.org/officeDocument/2006/relationships" r:id="rId17"/>
        </xdr:cNvPr>
        <xdr:cNvSpPr txBox="1"/>
      </xdr:nvSpPr>
      <xdr:spPr>
        <a:xfrm>
          <a:off x="7234836" y="2037484"/>
          <a:ext cx="2314574" cy="2675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l"/>
          <a:r>
            <a:rPr lang="en-US" altLang="ko-KR" sz="1200" b="1" i="0" u="none" strike="noStrike">
              <a:solidFill>
                <a:schemeClr val="tx2">
                  <a:lumMod val="75000"/>
                </a:schemeClr>
              </a:solidFill>
              <a:latin typeface="Arial" pitchFamily="34" charset="0"/>
              <a:ea typeface="하나 B" pitchFamily="18" charset="-127"/>
              <a:cs typeface="Arial" pitchFamily="34" charset="0"/>
            </a:rPr>
            <a:t>·</a:t>
          </a:r>
          <a:r>
            <a:rPr lang="ko-KR" altLang="en-US" sz="1200" b="1" i="0" u="none" strike="noStrike">
              <a:solidFill>
                <a:schemeClr val="tx2">
                  <a:lumMod val="75000"/>
                </a:schemeClr>
              </a:solidFill>
              <a:latin typeface="Arial" pitchFamily="34" charset="0"/>
              <a:ea typeface="하나 B" pitchFamily="18" charset="-127"/>
              <a:cs typeface="Arial" pitchFamily="34" charset="0"/>
            </a:rPr>
            <a:t> </a:t>
          </a:r>
          <a:r>
            <a:rPr lang="en-US" altLang="ko-KR" sz="1200" b="1" i="0" u="none" strike="noStrike">
              <a:solidFill>
                <a:schemeClr val="tx2">
                  <a:lumMod val="75000"/>
                </a:schemeClr>
              </a:solidFill>
              <a:latin typeface="Arial" pitchFamily="34" charset="0"/>
              <a:ea typeface="하나 B" pitchFamily="18" charset="-127"/>
              <a:cs typeface="Arial" pitchFamily="34" charset="0"/>
            </a:rPr>
            <a:t>Capital</a:t>
          </a:r>
          <a:r>
            <a:rPr lang="en-US" altLang="ko-KR" sz="1200" b="1" i="0" u="none" strike="noStrike" baseline="0">
              <a:solidFill>
                <a:schemeClr val="tx2">
                  <a:lumMod val="75000"/>
                </a:schemeClr>
              </a:solidFill>
              <a:latin typeface="Arial" pitchFamily="34" charset="0"/>
              <a:ea typeface="하나 B" pitchFamily="18" charset="-127"/>
              <a:cs typeface="Arial" pitchFamily="34" charset="0"/>
            </a:rPr>
            <a:t> Adequacy [Bank]</a:t>
          </a:r>
        </a:p>
      </xdr:txBody>
    </xdr:sp>
    <xdr:clientData/>
  </xdr:twoCellAnchor>
  <xdr:twoCellAnchor>
    <xdr:from>
      <xdr:col>7</xdr:col>
      <xdr:colOff>100611</xdr:colOff>
      <xdr:row>29</xdr:row>
      <xdr:rowOff>18184</xdr:rowOff>
    </xdr:from>
    <xdr:to>
      <xdr:col>12</xdr:col>
      <xdr:colOff>100610</xdr:colOff>
      <xdr:row>31</xdr:row>
      <xdr:rowOff>19050</xdr:rowOff>
    </xdr:to>
    <xdr:sp macro="" textlink="">
      <xdr:nvSpPr>
        <xdr:cNvPr id="107" name="TextBox 106">
          <a:hlinkClick xmlns:r="http://schemas.openxmlformats.org/officeDocument/2006/relationships" r:id="rId18"/>
        </xdr:cNvPr>
        <xdr:cNvSpPr txBox="1"/>
      </xdr:nvSpPr>
      <xdr:spPr>
        <a:xfrm>
          <a:off x="3901086" y="3751984"/>
          <a:ext cx="2905124" cy="2675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l"/>
          <a:r>
            <a:rPr lang="en-US" altLang="ko-KR" sz="1400" b="1" i="0" u="none" strike="noStrike">
              <a:solidFill>
                <a:schemeClr val="tx2">
                  <a:lumMod val="75000"/>
                </a:schemeClr>
              </a:solidFill>
              <a:latin typeface="Arial" pitchFamily="34" charset="0"/>
              <a:ea typeface="하나 B" pitchFamily="18" charset="-127"/>
              <a:cs typeface="Arial" pitchFamily="34" charset="0"/>
            </a:rPr>
            <a:t>·</a:t>
          </a:r>
          <a:r>
            <a:rPr lang="ko-KR" altLang="en-US" sz="1400" b="1" i="0" u="none" strike="noStrike">
              <a:solidFill>
                <a:schemeClr val="tx2">
                  <a:lumMod val="75000"/>
                </a:schemeClr>
              </a:solidFill>
              <a:latin typeface="Arial" pitchFamily="34" charset="0"/>
              <a:ea typeface="하나 B" pitchFamily="18" charset="-127"/>
              <a:cs typeface="Arial" pitchFamily="34" charset="0"/>
            </a:rPr>
            <a:t> </a:t>
          </a:r>
          <a:r>
            <a:rPr lang="en-US" altLang="ko-KR" sz="1300" b="1" i="0" u="none" strike="noStrike">
              <a:solidFill>
                <a:schemeClr val="tx2">
                  <a:lumMod val="75000"/>
                </a:schemeClr>
              </a:solidFill>
              <a:latin typeface="Arial" pitchFamily="34" charset="0"/>
              <a:ea typeface="하나 B" pitchFamily="18" charset="-127"/>
              <a:cs typeface="Arial" pitchFamily="34" charset="0"/>
            </a:rPr>
            <a:t>Asset</a:t>
          </a:r>
          <a:r>
            <a:rPr lang="en-US" altLang="ko-KR" sz="1300" b="1" i="0" u="none" strike="noStrike" baseline="0">
              <a:solidFill>
                <a:schemeClr val="tx2">
                  <a:lumMod val="75000"/>
                </a:schemeClr>
              </a:solidFill>
              <a:latin typeface="Arial" pitchFamily="34" charset="0"/>
              <a:ea typeface="하나 B" pitchFamily="18" charset="-127"/>
              <a:cs typeface="Arial" pitchFamily="34" charset="0"/>
            </a:rPr>
            <a:t> Quality [Bank]</a:t>
          </a:r>
          <a:endParaRPr lang="en-US" altLang="ko-KR" sz="1300" b="1" i="0" u="none" strike="noStrike">
            <a:solidFill>
              <a:schemeClr val="tx2">
                <a:lumMod val="75000"/>
              </a:schemeClr>
            </a:solidFill>
            <a:latin typeface="Arial" pitchFamily="34" charset="0"/>
            <a:ea typeface="하나 B" pitchFamily="18" charset="-127"/>
            <a:cs typeface="Arial" pitchFamily="34" charset="0"/>
          </a:endParaRPr>
        </a:p>
      </xdr:txBody>
    </xdr:sp>
    <xdr:clientData/>
  </xdr:twoCellAnchor>
  <xdr:twoCellAnchor>
    <xdr:from>
      <xdr:col>7</xdr:col>
      <xdr:colOff>161926</xdr:colOff>
      <xdr:row>35</xdr:row>
      <xdr:rowOff>123827</xdr:rowOff>
    </xdr:from>
    <xdr:to>
      <xdr:col>12</xdr:col>
      <xdr:colOff>161926</xdr:colOff>
      <xdr:row>38</xdr:row>
      <xdr:rowOff>1</xdr:rowOff>
    </xdr:to>
    <xdr:sp macro="" textlink="">
      <xdr:nvSpPr>
        <xdr:cNvPr id="108" name="TextBox 107"/>
        <xdr:cNvSpPr txBox="1"/>
      </xdr:nvSpPr>
      <xdr:spPr>
        <a:xfrm>
          <a:off x="3962401" y="4657727"/>
          <a:ext cx="2905125" cy="276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l"/>
          <a:r>
            <a:rPr lang="en-US" altLang="ko-KR" sz="1300" b="0" i="0" u="none" strike="noStrike">
              <a:solidFill>
                <a:schemeClr val="tx2">
                  <a:lumMod val="75000"/>
                </a:schemeClr>
              </a:solidFill>
              <a:latin typeface="Arial" pitchFamily="34" charset="0"/>
              <a:ea typeface="하나 B" pitchFamily="18" charset="-127"/>
              <a:cs typeface="Arial" pitchFamily="34" charset="0"/>
            </a:rPr>
            <a:t>   by</a:t>
          </a:r>
          <a:r>
            <a:rPr lang="en-US" altLang="ko-KR" sz="1300" b="0" i="0" u="none" strike="noStrike" baseline="0">
              <a:solidFill>
                <a:schemeClr val="tx2">
                  <a:lumMod val="75000"/>
                </a:schemeClr>
              </a:solidFill>
              <a:latin typeface="Arial" pitchFamily="34" charset="0"/>
              <a:ea typeface="하나 B" pitchFamily="18" charset="-127"/>
              <a:cs typeface="Arial" pitchFamily="34" charset="0"/>
            </a:rPr>
            <a:t> Industries      </a:t>
          </a:r>
        </a:p>
      </xdr:txBody>
    </xdr:sp>
    <xdr:clientData/>
  </xdr:twoCellAnchor>
  <xdr:twoCellAnchor>
    <xdr:from>
      <xdr:col>7</xdr:col>
      <xdr:colOff>91086</xdr:colOff>
      <xdr:row>34</xdr:row>
      <xdr:rowOff>75334</xdr:rowOff>
    </xdr:from>
    <xdr:to>
      <xdr:col>12</xdr:col>
      <xdr:colOff>91085</xdr:colOff>
      <xdr:row>36</xdr:row>
      <xdr:rowOff>76200</xdr:rowOff>
    </xdr:to>
    <xdr:sp macro="" textlink="">
      <xdr:nvSpPr>
        <xdr:cNvPr id="109" name="TextBox 108">
          <a:hlinkClick xmlns:r="http://schemas.openxmlformats.org/officeDocument/2006/relationships" r:id="rId19"/>
        </xdr:cNvPr>
        <xdr:cNvSpPr txBox="1"/>
      </xdr:nvSpPr>
      <xdr:spPr>
        <a:xfrm>
          <a:off x="3891561" y="4475884"/>
          <a:ext cx="2905124" cy="2675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l"/>
          <a:r>
            <a:rPr lang="en-US" altLang="ko-KR" sz="1400" b="1" i="0" u="none" strike="noStrike">
              <a:solidFill>
                <a:schemeClr val="tx2">
                  <a:lumMod val="75000"/>
                </a:schemeClr>
              </a:solidFill>
              <a:latin typeface="Arial" pitchFamily="34" charset="0"/>
              <a:ea typeface="하나 B" pitchFamily="18" charset="-127"/>
              <a:cs typeface="Arial" pitchFamily="34" charset="0"/>
            </a:rPr>
            <a:t>·</a:t>
          </a:r>
          <a:r>
            <a:rPr lang="ko-KR" altLang="en-US" sz="1400" b="1" i="0" u="none" strike="noStrike">
              <a:solidFill>
                <a:schemeClr val="tx2">
                  <a:lumMod val="75000"/>
                </a:schemeClr>
              </a:solidFill>
              <a:latin typeface="Arial" pitchFamily="34" charset="0"/>
              <a:ea typeface="하나 B" pitchFamily="18" charset="-127"/>
              <a:cs typeface="Arial" pitchFamily="34" charset="0"/>
            </a:rPr>
            <a:t> </a:t>
          </a:r>
          <a:r>
            <a:rPr lang="en-US" altLang="ko-KR" sz="1300" b="1" i="0" u="none" strike="noStrike">
              <a:solidFill>
                <a:schemeClr val="tx2">
                  <a:lumMod val="75000"/>
                </a:schemeClr>
              </a:solidFill>
              <a:latin typeface="Arial" pitchFamily="34" charset="0"/>
              <a:ea typeface="하나 B" pitchFamily="18" charset="-127"/>
              <a:cs typeface="Arial" pitchFamily="34" charset="0"/>
            </a:rPr>
            <a:t>Delinquency</a:t>
          </a:r>
          <a:r>
            <a:rPr lang="en-US" altLang="ko-KR" sz="1300" b="1" i="0" u="none" strike="noStrike" baseline="0">
              <a:solidFill>
                <a:schemeClr val="tx2">
                  <a:lumMod val="75000"/>
                </a:schemeClr>
              </a:solidFill>
              <a:latin typeface="Arial" pitchFamily="34" charset="0"/>
              <a:ea typeface="하나 B" pitchFamily="18" charset="-127"/>
              <a:cs typeface="Arial" pitchFamily="34" charset="0"/>
            </a:rPr>
            <a:t> [Bank]</a:t>
          </a:r>
        </a:p>
      </xdr:txBody>
    </xdr:sp>
    <xdr:clientData/>
  </xdr:twoCellAnchor>
  <xdr:twoCellAnchor>
    <xdr:from>
      <xdr:col>7</xdr:col>
      <xdr:colOff>180975</xdr:colOff>
      <xdr:row>30</xdr:row>
      <xdr:rowOff>85725</xdr:rowOff>
    </xdr:from>
    <xdr:to>
      <xdr:col>11</xdr:col>
      <xdr:colOff>171450</xdr:colOff>
      <xdr:row>32</xdr:row>
      <xdr:rowOff>95249</xdr:rowOff>
    </xdr:to>
    <xdr:sp macro="" textlink="">
      <xdr:nvSpPr>
        <xdr:cNvPr id="110" name="TextBox 109"/>
        <xdr:cNvSpPr txBox="1"/>
      </xdr:nvSpPr>
      <xdr:spPr>
        <a:xfrm>
          <a:off x="3981450" y="3952875"/>
          <a:ext cx="2466975" cy="276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l"/>
          <a:r>
            <a:rPr lang="en-US" altLang="ko-KR" sz="1300" b="0" i="0" u="none" strike="noStrike">
              <a:solidFill>
                <a:schemeClr val="tx2">
                  <a:lumMod val="75000"/>
                </a:schemeClr>
              </a:solidFill>
              <a:latin typeface="Arial" pitchFamily="34" charset="0"/>
              <a:ea typeface="하나 B" pitchFamily="18" charset="-127"/>
              <a:cs typeface="Arial" pitchFamily="34" charset="0"/>
            </a:rPr>
            <a:t>   by</a:t>
          </a:r>
          <a:r>
            <a:rPr lang="en-US" altLang="ko-KR" sz="1300" b="0" i="0" u="none" strike="noStrike" baseline="0">
              <a:solidFill>
                <a:schemeClr val="tx2">
                  <a:lumMod val="75000"/>
                </a:schemeClr>
              </a:solidFill>
              <a:latin typeface="Arial" pitchFamily="34" charset="0"/>
              <a:ea typeface="하나 B" pitchFamily="18" charset="-127"/>
              <a:cs typeface="Arial" pitchFamily="34" charset="0"/>
            </a:rPr>
            <a:t> Sectors     </a:t>
          </a:r>
        </a:p>
      </xdr:txBody>
    </xdr:sp>
    <xdr:clientData/>
  </xdr:twoCellAnchor>
  <xdr:twoCellAnchor>
    <xdr:from>
      <xdr:col>5</xdr:col>
      <xdr:colOff>415210</xdr:colOff>
      <xdr:row>16</xdr:row>
      <xdr:rowOff>54475</xdr:rowOff>
    </xdr:from>
    <xdr:to>
      <xdr:col>6</xdr:col>
      <xdr:colOff>348376</xdr:colOff>
      <xdr:row>19</xdr:row>
      <xdr:rowOff>24087</xdr:rowOff>
    </xdr:to>
    <xdr:sp macro="" textlink="">
      <xdr:nvSpPr>
        <xdr:cNvPr id="112" name="TextBox 111"/>
        <xdr:cNvSpPr txBox="1"/>
      </xdr:nvSpPr>
      <xdr:spPr bwMode="auto">
        <a:xfrm>
          <a:off x="3358435" y="2054725"/>
          <a:ext cx="361791" cy="3696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r"/>
          <a:r>
            <a:rPr lang="en-US" altLang="ko-KR" sz="1100" b="1" i="0" u="none" strike="noStrike">
              <a:solidFill>
                <a:schemeClr val="tx1">
                  <a:lumMod val="65000"/>
                  <a:lumOff val="35000"/>
                </a:schemeClr>
              </a:solidFill>
              <a:latin typeface="Arial" pitchFamily="34" charset="0"/>
              <a:ea typeface="하나 B" pitchFamily="18" charset="-127"/>
              <a:cs typeface="Arial" pitchFamily="34" charset="0"/>
            </a:rPr>
            <a:t>4</a:t>
          </a:r>
        </a:p>
      </xdr:txBody>
    </xdr:sp>
    <xdr:clientData/>
  </xdr:twoCellAnchor>
  <xdr:twoCellAnchor>
    <xdr:from>
      <xdr:col>5</xdr:col>
      <xdr:colOff>424735</xdr:colOff>
      <xdr:row>19</xdr:row>
      <xdr:rowOff>6850</xdr:rowOff>
    </xdr:from>
    <xdr:to>
      <xdr:col>6</xdr:col>
      <xdr:colOff>357901</xdr:colOff>
      <xdr:row>21</xdr:row>
      <xdr:rowOff>109812</xdr:rowOff>
    </xdr:to>
    <xdr:sp macro="" textlink="">
      <xdr:nvSpPr>
        <xdr:cNvPr id="113" name="TextBox 112"/>
        <xdr:cNvSpPr txBox="1"/>
      </xdr:nvSpPr>
      <xdr:spPr bwMode="auto">
        <a:xfrm>
          <a:off x="3367960" y="2407150"/>
          <a:ext cx="361791" cy="3696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r"/>
          <a:r>
            <a:rPr lang="en-US" altLang="ko-KR" sz="1100" b="1" i="0" u="none" strike="noStrike">
              <a:solidFill>
                <a:schemeClr val="tx1">
                  <a:lumMod val="65000"/>
                  <a:lumOff val="35000"/>
                </a:schemeClr>
              </a:solidFill>
              <a:latin typeface="Arial" pitchFamily="34" charset="0"/>
              <a:ea typeface="하나 B" pitchFamily="18" charset="-127"/>
              <a:cs typeface="Arial" pitchFamily="34" charset="0"/>
            </a:rPr>
            <a:t>6</a:t>
          </a:r>
        </a:p>
      </xdr:txBody>
    </xdr:sp>
    <xdr:clientData/>
  </xdr:twoCellAnchor>
  <xdr:twoCellAnchor>
    <xdr:from>
      <xdr:col>6</xdr:col>
      <xdr:colOff>9525</xdr:colOff>
      <xdr:row>28</xdr:row>
      <xdr:rowOff>66675</xdr:rowOff>
    </xdr:from>
    <xdr:to>
      <xdr:col>6</xdr:col>
      <xdr:colOff>371316</xdr:colOff>
      <xdr:row>31</xdr:row>
      <xdr:rowOff>36287</xdr:rowOff>
    </xdr:to>
    <xdr:sp macro="" textlink="">
      <xdr:nvSpPr>
        <xdr:cNvPr id="114" name="TextBox 113"/>
        <xdr:cNvSpPr txBox="1"/>
      </xdr:nvSpPr>
      <xdr:spPr bwMode="auto">
        <a:xfrm>
          <a:off x="3381375" y="3667125"/>
          <a:ext cx="361791" cy="3696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r"/>
          <a:r>
            <a:rPr lang="en-US" altLang="ko-KR" sz="1100" b="1" i="0" u="none" strike="noStrike">
              <a:solidFill>
                <a:schemeClr val="tx1">
                  <a:lumMod val="65000"/>
                  <a:lumOff val="35000"/>
                </a:schemeClr>
              </a:solidFill>
              <a:latin typeface="Arial" pitchFamily="34" charset="0"/>
              <a:ea typeface="하나 B" pitchFamily="18" charset="-127"/>
              <a:cs typeface="Arial" pitchFamily="34" charset="0"/>
            </a:rPr>
            <a:t>9</a:t>
          </a:r>
        </a:p>
      </xdr:txBody>
    </xdr:sp>
    <xdr:clientData/>
  </xdr:twoCellAnchor>
  <xdr:twoCellAnchor>
    <xdr:from>
      <xdr:col>6</xdr:col>
      <xdr:colOff>19050</xdr:colOff>
      <xdr:row>26</xdr:row>
      <xdr:rowOff>38100</xdr:rowOff>
    </xdr:from>
    <xdr:to>
      <xdr:col>6</xdr:col>
      <xdr:colOff>380841</xdr:colOff>
      <xdr:row>29</xdr:row>
      <xdr:rowOff>7712</xdr:rowOff>
    </xdr:to>
    <xdr:sp macro="" textlink="">
      <xdr:nvSpPr>
        <xdr:cNvPr id="115" name="TextBox 114"/>
        <xdr:cNvSpPr txBox="1"/>
      </xdr:nvSpPr>
      <xdr:spPr bwMode="auto">
        <a:xfrm>
          <a:off x="3390900" y="3371850"/>
          <a:ext cx="361791" cy="3696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r"/>
          <a:r>
            <a:rPr lang="en-US" altLang="ko-KR" sz="1100" b="1" i="0" u="none" strike="noStrike">
              <a:solidFill>
                <a:schemeClr val="tx1">
                  <a:lumMod val="65000"/>
                  <a:lumOff val="35000"/>
                </a:schemeClr>
              </a:solidFill>
              <a:latin typeface="Arial" pitchFamily="34" charset="0"/>
              <a:ea typeface="하나 B" pitchFamily="18" charset="-127"/>
              <a:cs typeface="Arial" pitchFamily="34" charset="0"/>
            </a:rPr>
            <a:t>8</a:t>
          </a:r>
        </a:p>
      </xdr:txBody>
    </xdr:sp>
    <xdr:clientData/>
  </xdr:twoCellAnchor>
  <xdr:twoCellAnchor>
    <xdr:from>
      <xdr:col>6</xdr:col>
      <xdr:colOff>28575</xdr:colOff>
      <xdr:row>31</xdr:row>
      <xdr:rowOff>19050</xdr:rowOff>
    </xdr:from>
    <xdr:to>
      <xdr:col>6</xdr:col>
      <xdr:colOff>390366</xdr:colOff>
      <xdr:row>33</xdr:row>
      <xdr:rowOff>122012</xdr:rowOff>
    </xdr:to>
    <xdr:sp macro="" textlink="">
      <xdr:nvSpPr>
        <xdr:cNvPr id="116" name="TextBox 115"/>
        <xdr:cNvSpPr txBox="1"/>
      </xdr:nvSpPr>
      <xdr:spPr bwMode="auto">
        <a:xfrm>
          <a:off x="3400425" y="4019550"/>
          <a:ext cx="361791" cy="3696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r"/>
          <a:r>
            <a:rPr lang="en-US" altLang="ko-KR" sz="1100" b="1" i="0" u="none" strike="noStrike">
              <a:solidFill>
                <a:schemeClr val="tx1">
                  <a:lumMod val="65000"/>
                  <a:lumOff val="35000"/>
                </a:schemeClr>
              </a:solidFill>
              <a:latin typeface="Arial" pitchFamily="34" charset="0"/>
              <a:ea typeface="하나 B" pitchFamily="18" charset="-127"/>
              <a:cs typeface="Arial" pitchFamily="34" charset="0"/>
            </a:rPr>
            <a:t>10</a:t>
          </a:r>
        </a:p>
      </xdr:txBody>
    </xdr:sp>
    <xdr:clientData/>
  </xdr:twoCellAnchor>
  <xdr:twoCellAnchor>
    <xdr:from>
      <xdr:col>12</xdr:col>
      <xdr:colOff>0</xdr:colOff>
      <xdr:row>13</xdr:row>
      <xdr:rowOff>57150</xdr:rowOff>
    </xdr:from>
    <xdr:to>
      <xdr:col>12</xdr:col>
      <xdr:colOff>361791</xdr:colOff>
      <xdr:row>16</xdr:row>
      <xdr:rowOff>36287</xdr:rowOff>
    </xdr:to>
    <xdr:sp macro="" textlink="">
      <xdr:nvSpPr>
        <xdr:cNvPr id="117" name="TextBox 116"/>
        <xdr:cNvSpPr txBox="1"/>
      </xdr:nvSpPr>
      <xdr:spPr bwMode="auto">
        <a:xfrm>
          <a:off x="6705600" y="1666875"/>
          <a:ext cx="361791" cy="3696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r"/>
          <a:r>
            <a:rPr lang="en-US" altLang="ko-KR" sz="1100" b="1" i="0" u="none" strike="noStrike">
              <a:solidFill>
                <a:schemeClr val="tx1">
                  <a:lumMod val="65000"/>
                  <a:lumOff val="35000"/>
                </a:schemeClr>
              </a:solidFill>
              <a:latin typeface="Arial" pitchFamily="34" charset="0"/>
              <a:ea typeface="하나 B" pitchFamily="18" charset="-127"/>
              <a:cs typeface="Arial" pitchFamily="34" charset="0"/>
            </a:rPr>
            <a:t>14</a:t>
          </a:r>
        </a:p>
      </xdr:txBody>
    </xdr:sp>
    <xdr:clientData/>
  </xdr:twoCellAnchor>
  <xdr:twoCellAnchor>
    <xdr:from>
      <xdr:col>12</xdr:col>
      <xdr:colOff>19050</xdr:colOff>
      <xdr:row>19</xdr:row>
      <xdr:rowOff>123825</xdr:rowOff>
    </xdr:from>
    <xdr:to>
      <xdr:col>12</xdr:col>
      <xdr:colOff>380841</xdr:colOff>
      <xdr:row>22</xdr:row>
      <xdr:rowOff>93437</xdr:rowOff>
    </xdr:to>
    <xdr:sp macro="" textlink="">
      <xdr:nvSpPr>
        <xdr:cNvPr id="118" name="TextBox 117"/>
        <xdr:cNvSpPr txBox="1"/>
      </xdr:nvSpPr>
      <xdr:spPr bwMode="auto">
        <a:xfrm>
          <a:off x="6724650" y="2524125"/>
          <a:ext cx="361791" cy="3696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r"/>
          <a:r>
            <a:rPr lang="en-US" altLang="ko-KR" sz="1100" b="1" i="0" u="none" strike="noStrike">
              <a:solidFill>
                <a:schemeClr val="tx1">
                  <a:lumMod val="65000"/>
                  <a:lumOff val="35000"/>
                </a:schemeClr>
              </a:solidFill>
              <a:latin typeface="Arial" pitchFamily="34" charset="0"/>
              <a:ea typeface="하나 B" pitchFamily="18" charset="-127"/>
              <a:cs typeface="Arial" pitchFamily="34" charset="0"/>
            </a:rPr>
            <a:t>17</a:t>
          </a:r>
        </a:p>
      </xdr:txBody>
    </xdr:sp>
    <xdr:clientData/>
  </xdr:twoCellAnchor>
  <xdr:twoCellAnchor>
    <xdr:from>
      <xdr:col>12</xdr:col>
      <xdr:colOff>19050</xdr:colOff>
      <xdr:row>28</xdr:row>
      <xdr:rowOff>106848</xdr:rowOff>
    </xdr:from>
    <xdr:to>
      <xdr:col>12</xdr:col>
      <xdr:colOff>380841</xdr:colOff>
      <xdr:row>31</xdr:row>
      <xdr:rowOff>76460</xdr:rowOff>
    </xdr:to>
    <xdr:sp macro="" textlink="">
      <xdr:nvSpPr>
        <xdr:cNvPr id="119" name="TextBox 118"/>
        <xdr:cNvSpPr txBox="1"/>
      </xdr:nvSpPr>
      <xdr:spPr bwMode="auto">
        <a:xfrm>
          <a:off x="6727963" y="3701500"/>
          <a:ext cx="361791" cy="3671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r"/>
          <a:r>
            <a:rPr lang="en-US" altLang="ko-KR" sz="1100" b="1" i="0" u="none" strike="noStrike">
              <a:solidFill>
                <a:schemeClr val="tx1">
                  <a:lumMod val="65000"/>
                  <a:lumOff val="35000"/>
                </a:schemeClr>
              </a:solidFill>
              <a:latin typeface="Arial" pitchFamily="34" charset="0"/>
              <a:ea typeface="하나 B" pitchFamily="18" charset="-127"/>
              <a:cs typeface="Arial" pitchFamily="34" charset="0"/>
            </a:rPr>
            <a:t>19</a:t>
          </a:r>
        </a:p>
      </xdr:txBody>
    </xdr:sp>
    <xdr:clientData/>
  </xdr:twoCellAnchor>
  <xdr:twoCellAnchor>
    <xdr:from>
      <xdr:col>12</xdr:col>
      <xdr:colOff>19050</xdr:colOff>
      <xdr:row>26</xdr:row>
      <xdr:rowOff>76200</xdr:rowOff>
    </xdr:from>
    <xdr:to>
      <xdr:col>12</xdr:col>
      <xdr:colOff>380841</xdr:colOff>
      <xdr:row>29</xdr:row>
      <xdr:rowOff>45812</xdr:rowOff>
    </xdr:to>
    <xdr:sp macro="" textlink="">
      <xdr:nvSpPr>
        <xdr:cNvPr id="120" name="TextBox 119"/>
        <xdr:cNvSpPr txBox="1"/>
      </xdr:nvSpPr>
      <xdr:spPr bwMode="auto">
        <a:xfrm>
          <a:off x="6724650" y="3409950"/>
          <a:ext cx="361791" cy="3696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r"/>
          <a:r>
            <a:rPr lang="en-US" altLang="ko-KR" sz="1100" b="1" i="0" u="none" strike="noStrike">
              <a:solidFill>
                <a:schemeClr val="tx1">
                  <a:lumMod val="65000"/>
                  <a:lumOff val="35000"/>
                </a:schemeClr>
              </a:solidFill>
              <a:latin typeface="Arial" pitchFamily="34" charset="0"/>
              <a:ea typeface="하나 B" pitchFamily="18" charset="-127"/>
              <a:cs typeface="Arial" pitchFamily="34" charset="0"/>
            </a:rPr>
            <a:t>18</a:t>
          </a:r>
        </a:p>
      </xdr:txBody>
    </xdr:sp>
    <xdr:clientData/>
  </xdr:twoCellAnchor>
  <xdr:twoCellAnchor>
    <xdr:from>
      <xdr:col>12</xdr:col>
      <xdr:colOff>26091</xdr:colOff>
      <xdr:row>31</xdr:row>
      <xdr:rowOff>114300</xdr:rowOff>
    </xdr:from>
    <xdr:to>
      <xdr:col>12</xdr:col>
      <xdr:colOff>387882</xdr:colOff>
      <xdr:row>34</xdr:row>
      <xdr:rowOff>83912</xdr:rowOff>
    </xdr:to>
    <xdr:sp macro="" textlink="">
      <xdr:nvSpPr>
        <xdr:cNvPr id="121" name="TextBox 120"/>
        <xdr:cNvSpPr txBox="1"/>
      </xdr:nvSpPr>
      <xdr:spPr bwMode="auto">
        <a:xfrm>
          <a:off x="6731691" y="4114800"/>
          <a:ext cx="361791" cy="3696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r"/>
          <a:r>
            <a:rPr lang="en-US" altLang="ko-KR" sz="1100" b="1" i="0" u="none" strike="noStrike">
              <a:solidFill>
                <a:schemeClr val="tx1">
                  <a:lumMod val="65000"/>
                  <a:lumOff val="35000"/>
                </a:schemeClr>
              </a:solidFill>
              <a:latin typeface="Arial" pitchFamily="34" charset="0"/>
              <a:ea typeface="하나 B" pitchFamily="18" charset="-127"/>
              <a:cs typeface="Arial" pitchFamily="34" charset="0"/>
            </a:rPr>
            <a:t>22</a:t>
          </a:r>
        </a:p>
      </xdr:txBody>
    </xdr:sp>
    <xdr:clientData/>
  </xdr:twoCellAnchor>
  <xdr:twoCellAnchor>
    <xdr:from>
      <xdr:col>12</xdr:col>
      <xdr:colOff>26091</xdr:colOff>
      <xdr:row>34</xdr:row>
      <xdr:rowOff>38100</xdr:rowOff>
    </xdr:from>
    <xdr:to>
      <xdr:col>12</xdr:col>
      <xdr:colOff>387882</xdr:colOff>
      <xdr:row>37</xdr:row>
      <xdr:rowOff>7712</xdr:rowOff>
    </xdr:to>
    <xdr:sp macro="" textlink="">
      <xdr:nvSpPr>
        <xdr:cNvPr id="122" name="TextBox 121"/>
        <xdr:cNvSpPr txBox="1"/>
      </xdr:nvSpPr>
      <xdr:spPr bwMode="auto">
        <a:xfrm>
          <a:off x="6731691" y="4438650"/>
          <a:ext cx="361791" cy="3696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r"/>
          <a:r>
            <a:rPr lang="en-US" altLang="ko-KR" sz="1100" b="1" i="0" u="none" strike="noStrike">
              <a:solidFill>
                <a:schemeClr val="tx1">
                  <a:lumMod val="65000"/>
                  <a:lumOff val="35000"/>
                </a:schemeClr>
              </a:solidFill>
              <a:latin typeface="Arial" pitchFamily="34" charset="0"/>
              <a:ea typeface="하나 B" pitchFamily="18" charset="-127"/>
              <a:cs typeface="Arial" pitchFamily="34" charset="0"/>
            </a:rPr>
            <a:t>24</a:t>
          </a:r>
        </a:p>
      </xdr:txBody>
    </xdr:sp>
    <xdr:clientData/>
  </xdr:twoCellAnchor>
  <xdr:twoCellAnchor>
    <xdr:from>
      <xdr:col>17</xdr:col>
      <xdr:colOff>0</xdr:colOff>
      <xdr:row>13</xdr:row>
      <xdr:rowOff>47625</xdr:rowOff>
    </xdr:from>
    <xdr:to>
      <xdr:col>18</xdr:col>
      <xdr:colOff>85566</xdr:colOff>
      <xdr:row>16</xdr:row>
      <xdr:rowOff>26762</xdr:rowOff>
    </xdr:to>
    <xdr:sp macro="" textlink="">
      <xdr:nvSpPr>
        <xdr:cNvPr id="123" name="TextBox 122"/>
        <xdr:cNvSpPr txBox="1"/>
      </xdr:nvSpPr>
      <xdr:spPr bwMode="auto">
        <a:xfrm>
          <a:off x="9610725" y="1657350"/>
          <a:ext cx="361791" cy="3696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r"/>
          <a:r>
            <a:rPr lang="en-US" altLang="ko-KR" sz="1100" b="1" i="0" u="none" strike="noStrike">
              <a:solidFill>
                <a:schemeClr val="tx1">
                  <a:lumMod val="65000"/>
                  <a:lumOff val="35000"/>
                </a:schemeClr>
              </a:solidFill>
              <a:latin typeface="Arial" pitchFamily="34" charset="0"/>
              <a:ea typeface="하나 B" pitchFamily="18" charset="-127"/>
              <a:cs typeface="Arial" pitchFamily="34" charset="0"/>
            </a:rPr>
            <a:t>26</a:t>
          </a:r>
        </a:p>
      </xdr:txBody>
    </xdr:sp>
    <xdr:clientData/>
  </xdr:twoCellAnchor>
  <xdr:twoCellAnchor>
    <xdr:from>
      <xdr:col>17</xdr:col>
      <xdr:colOff>0</xdr:colOff>
      <xdr:row>15</xdr:row>
      <xdr:rowOff>114300</xdr:rowOff>
    </xdr:from>
    <xdr:to>
      <xdr:col>18</xdr:col>
      <xdr:colOff>85566</xdr:colOff>
      <xdr:row>18</xdr:row>
      <xdr:rowOff>83912</xdr:rowOff>
    </xdr:to>
    <xdr:sp macro="" textlink="">
      <xdr:nvSpPr>
        <xdr:cNvPr id="124" name="TextBox 123"/>
        <xdr:cNvSpPr txBox="1"/>
      </xdr:nvSpPr>
      <xdr:spPr bwMode="auto">
        <a:xfrm>
          <a:off x="9610725" y="1981200"/>
          <a:ext cx="361791" cy="3696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r"/>
          <a:r>
            <a:rPr lang="en-US" altLang="ko-KR" sz="1100" b="1" i="0" u="none" strike="noStrike">
              <a:solidFill>
                <a:schemeClr val="tx1">
                  <a:lumMod val="65000"/>
                  <a:lumOff val="35000"/>
                </a:schemeClr>
              </a:solidFill>
              <a:latin typeface="Arial" pitchFamily="34" charset="0"/>
              <a:ea typeface="하나 B" pitchFamily="18" charset="-127"/>
              <a:cs typeface="Arial" pitchFamily="34" charset="0"/>
            </a:rPr>
            <a:t>27</a:t>
          </a:r>
        </a:p>
      </xdr:txBody>
    </xdr:sp>
    <xdr:clientData/>
  </xdr:twoCellAnchor>
  <xdr:twoCellAnchor>
    <xdr:from>
      <xdr:col>16</xdr:col>
      <xdr:colOff>781050</xdr:colOff>
      <xdr:row>26</xdr:row>
      <xdr:rowOff>28575</xdr:rowOff>
    </xdr:from>
    <xdr:to>
      <xdr:col>18</xdr:col>
      <xdr:colOff>56991</xdr:colOff>
      <xdr:row>28</xdr:row>
      <xdr:rowOff>131537</xdr:rowOff>
    </xdr:to>
    <xdr:sp macro="" textlink="">
      <xdr:nvSpPr>
        <xdr:cNvPr id="126" name="TextBox 125"/>
        <xdr:cNvSpPr txBox="1"/>
      </xdr:nvSpPr>
      <xdr:spPr bwMode="auto">
        <a:xfrm>
          <a:off x="9582150" y="3362325"/>
          <a:ext cx="361791" cy="3696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r"/>
          <a:r>
            <a:rPr lang="en-US" altLang="ko-KR" sz="1100" b="1" i="0" u="none" strike="noStrike">
              <a:solidFill>
                <a:schemeClr val="tx1">
                  <a:lumMod val="65000"/>
                  <a:lumOff val="35000"/>
                </a:schemeClr>
              </a:solidFill>
              <a:latin typeface="Arial" pitchFamily="34" charset="0"/>
              <a:ea typeface="하나 B" pitchFamily="18" charset="-127"/>
              <a:cs typeface="Arial" pitchFamily="34" charset="0"/>
            </a:rPr>
            <a:t>28</a:t>
          </a:r>
        </a:p>
      </xdr:txBody>
    </xdr:sp>
    <xdr:clientData/>
  </xdr:twoCellAnchor>
  <xdr:twoCellAnchor>
    <xdr:from>
      <xdr:col>6</xdr:col>
      <xdr:colOff>28575</xdr:colOff>
      <xdr:row>33</xdr:row>
      <xdr:rowOff>85725</xdr:rowOff>
    </xdr:from>
    <xdr:to>
      <xdr:col>6</xdr:col>
      <xdr:colOff>390366</xdr:colOff>
      <xdr:row>36</xdr:row>
      <xdr:rowOff>55337</xdr:rowOff>
    </xdr:to>
    <xdr:sp macro="" textlink="">
      <xdr:nvSpPr>
        <xdr:cNvPr id="127" name="TextBox 126"/>
        <xdr:cNvSpPr txBox="1"/>
      </xdr:nvSpPr>
      <xdr:spPr bwMode="auto">
        <a:xfrm>
          <a:off x="3400425" y="4352925"/>
          <a:ext cx="361791" cy="3696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r"/>
          <a:r>
            <a:rPr lang="en-US" altLang="ko-KR" sz="1100" b="1" i="0" u="none" strike="noStrike">
              <a:solidFill>
                <a:schemeClr val="tx1">
                  <a:lumMod val="65000"/>
                  <a:lumOff val="35000"/>
                </a:schemeClr>
              </a:solidFill>
              <a:latin typeface="Arial" pitchFamily="34" charset="0"/>
              <a:ea typeface="하나 B" pitchFamily="18" charset="-127"/>
              <a:cs typeface="Arial" pitchFamily="34" charset="0"/>
            </a:rPr>
            <a:t>12</a:t>
          </a:r>
        </a:p>
      </xdr:txBody>
    </xdr:sp>
    <xdr:clientData/>
  </xdr:twoCellAnchor>
  <xdr:twoCellAnchor>
    <xdr:from>
      <xdr:col>16</xdr:col>
      <xdr:colOff>779808</xdr:colOff>
      <xdr:row>28</xdr:row>
      <xdr:rowOff>55077</xdr:rowOff>
    </xdr:from>
    <xdr:to>
      <xdr:col>18</xdr:col>
      <xdr:colOff>55749</xdr:colOff>
      <xdr:row>31</xdr:row>
      <xdr:rowOff>24689</xdr:rowOff>
    </xdr:to>
    <xdr:sp macro="" textlink="">
      <xdr:nvSpPr>
        <xdr:cNvPr id="128" name="TextBox 127"/>
        <xdr:cNvSpPr txBox="1"/>
      </xdr:nvSpPr>
      <xdr:spPr bwMode="auto">
        <a:xfrm>
          <a:off x="9584221" y="3649729"/>
          <a:ext cx="360963" cy="3671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r"/>
          <a:r>
            <a:rPr lang="en-US" altLang="ko-KR" sz="1100" b="1" i="0" u="none" strike="noStrike">
              <a:solidFill>
                <a:schemeClr val="tx1">
                  <a:lumMod val="65000"/>
                  <a:lumOff val="35000"/>
                </a:schemeClr>
              </a:solidFill>
              <a:latin typeface="Arial" pitchFamily="34" charset="0"/>
              <a:ea typeface="하나 B" pitchFamily="18" charset="-127"/>
              <a:cs typeface="Arial" pitchFamily="34" charset="0"/>
            </a:rPr>
            <a:t>31</a:t>
          </a:r>
        </a:p>
      </xdr:txBody>
    </xdr:sp>
    <xdr:clientData/>
  </xdr:twoCellAnchor>
  <xdr:twoCellAnchor>
    <xdr:from>
      <xdr:col>16</xdr:col>
      <xdr:colOff>771525</xdr:colOff>
      <xdr:row>30</xdr:row>
      <xdr:rowOff>66257</xdr:rowOff>
    </xdr:from>
    <xdr:to>
      <xdr:col>18</xdr:col>
      <xdr:colOff>47466</xdr:colOff>
      <xdr:row>33</xdr:row>
      <xdr:rowOff>36698</xdr:rowOff>
    </xdr:to>
    <xdr:sp macro="" textlink="">
      <xdr:nvSpPr>
        <xdr:cNvPr id="129" name="TextBox 128"/>
        <xdr:cNvSpPr txBox="1"/>
      </xdr:nvSpPr>
      <xdr:spPr bwMode="auto">
        <a:xfrm>
          <a:off x="9575938" y="3925953"/>
          <a:ext cx="360963" cy="3680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r"/>
          <a:r>
            <a:rPr lang="en-US" altLang="ko-KR" sz="1100" b="1" i="0" u="none" strike="noStrike">
              <a:solidFill>
                <a:schemeClr val="tx1">
                  <a:lumMod val="65000"/>
                  <a:lumOff val="35000"/>
                </a:schemeClr>
              </a:solidFill>
              <a:latin typeface="Arial" pitchFamily="34" charset="0"/>
              <a:ea typeface="하나 B" pitchFamily="18" charset="-127"/>
              <a:cs typeface="Arial" pitchFamily="34" charset="0"/>
            </a:rPr>
            <a:t>33</a:t>
          </a:r>
        </a:p>
      </xdr:txBody>
    </xdr:sp>
    <xdr:clientData/>
  </xdr:twoCellAnchor>
  <xdr:twoCellAnchor>
    <xdr:from>
      <xdr:col>0</xdr:col>
      <xdr:colOff>428625</xdr:colOff>
      <xdr:row>4</xdr:row>
      <xdr:rowOff>9526</xdr:rowOff>
    </xdr:from>
    <xdr:to>
      <xdr:col>18</xdr:col>
      <xdr:colOff>9525</xdr:colOff>
      <xdr:row>8</xdr:row>
      <xdr:rowOff>76200</xdr:rowOff>
    </xdr:to>
    <xdr:sp macro="" textlink="">
      <xdr:nvSpPr>
        <xdr:cNvPr id="4" name="직사각형 3"/>
        <xdr:cNvSpPr/>
      </xdr:nvSpPr>
      <xdr:spPr>
        <a:xfrm>
          <a:off x="428625" y="504826"/>
          <a:ext cx="9467850" cy="561974"/>
        </a:xfrm>
        <a:prstGeom prst="rect">
          <a:avLst/>
        </a:prstGeom>
        <a:solidFill>
          <a:schemeClr val="tx2">
            <a:lumMod val="20000"/>
            <a:lumOff val="80000"/>
            <a:alpha val="75000"/>
          </a:scheme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ko-KR" altLang="en-US"/>
        </a:p>
      </xdr:txBody>
    </xdr:sp>
    <xdr:clientData/>
  </xdr:twoCellAnchor>
  <xdr:twoCellAnchor>
    <xdr:from>
      <xdr:col>0</xdr:col>
      <xdr:colOff>447675</xdr:colOff>
      <xdr:row>3</xdr:row>
      <xdr:rowOff>111361</xdr:rowOff>
    </xdr:from>
    <xdr:to>
      <xdr:col>9</xdr:col>
      <xdr:colOff>144870</xdr:colOff>
      <xdr:row>10</xdr:row>
      <xdr:rowOff>51451</xdr:rowOff>
    </xdr:to>
    <xdr:sp macro="" textlink="">
      <xdr:nvSpPr>
        <xdr:cNvPr id="2" name="TextBox 130"/>
        <xdr:cNvSpPr txBox="1">
          <a:spLocks noChangeArrowheads="1"/>
        </xdr:cNvSpPr>
      </xdr:nvSpPr>
      <xdr:spPr bwMode="auto">
        <a:xfrm>
          <a:off x="447675" y="482836"/>
          <a:ext cx="4354920" cy="806865"/>
        </a:xfrm>
        <a:prstGeom prst="rect">
          <a:avLst/>
        </a:prstGeom>
        <a:noFill/>
        <a:ln w="9525">
          <a:noFill/>
          <a:miter lim="800000"/>
          <a:headEnd/>
          <a:tailEnd/>
        </a:ln>
      </xdr:spPr>
      <xdr:txBody>
        <a:bodyPr vertOverflow="clip" wrap="square" lIns="91440" tIns="45720" rIns="91440" bIns="45720" anchor="t" upright="1"/>
        <a:lstStyle/>
        <a:p>
          <a:pPr algn="l" rtl="1">
            <a:defRPr sz="1000"/>
          </a:pPr>
          <a:r>
            <a:rPr lang="en-US" altLang="ko-KR" sz="2800" b="1" i="0" strike="noStrike" baseline="0">
              <a:solidFill>
                <a:schemeClr val="tx2">
                  <a:lumMod val="75000"/>
                </a:schemeClr>
              </a:solidFill>
              <a:effectLst/>
              <a:latin typeface="Arial" pitchFamily="34" charset="0"/>
              <a:ea typeface="하나 B"/>
              <a:cs typeface="Arial" pitchFamily="34" charset="0"/>
            </a:rPr>
            <a:t>1H23 </a:t>
          </a:r>
          <a:r>
            <a:rPr lang="en-US" altLang="ko-KR" sz="2800" b="1" i="0" strike="noStrike">
              <a:solidFill>
                <a:schemeClr val="tx2">
                  <a:lumMod val="75000"/>
                </a:schemeClr>
              </a:solidFill>
              <a:effectLst/>
              <a:latin typeface="Arial" pitchFamily="34" charset="0"/>
              <a:ea typeface="하나 B"/>
              <a:cs typeface="Arial" pitchFamily="34" charset="0"/>
            </a:rPr>
            <a:t>Factbook</a:t>
          </a:r>
          <a:r>
            <a:rPr lang="en-US" altLang="ko-KR" sz="3000" b="1" i="0" strike="noStrike">
              <a:solidFill>
                <a:schemeClr val="tx2">
                  <a:lumMod val="75000"/>
                </a:schemeClr>
              </a:solidFill>
              <a:effectLst/>
              <a:latin typeface="Arial" pitchFamily="34" charset="0"/>
              <a:ea typeface="하나 B"/>
              <a:cs typeface="Arial" pitchFamily="34" charset="0"/>
            </a:rPr>
            <a:t> </a:t>
          </a:r>
        </a:p>
      </xdr:txBody>
    </xdr:sp>
    <xdr:clientData/>
  </xdr:twoCellAnchor>
  <xdr:twoCellAnchor>
    <xdr:from>
      <xdr:col>0</xdr:col>
      <xdr:colOff>431109</xdr:colOff>
      <xdr:row>3</xdr:row>
      <xdr:rowOff>122959</xdr:rowOff>
    </xdr:from>
    <xdr:to>
      <xdr:col>18</xdr:col>
      <xdr:colOff>7938</xdr:colOff>
      <xdr:row>4</xdr:row>
      <xdr:rowOff>41678</xdr:rowOff>
    </xdr:to>
    <xdr:sp macro="" textlink="">
      <xdr:nvSpPr>
        <xdr:cNvPr id="81" name="직사각형 80"/>
        <xdr:cNvSpPr/>
      </xdr:nvSpPr>
      <xdr:spPr>
        <a:xfrm>
          <a:off x="431109" y="503959"/>
          <a:ext cx="9466954" cy="45719"/>
        </a:xfrm>
        <a:prstGeom prst="rect">
          <a:avLst/>
        </a:prstGeom>
        <a:solidFill>
          <a:schemeClr val="tx2">
            <a:lumMod val="60000"/>
            <a:lumOff val="40000"/>
            <a:alpha val="65000"/>
          </a:scheme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ko-KR" altLang="en-US"/>
        </a:p>
      </xdr:txBody>
    </xdr:sp>
    <xdr:clientData/>
  </xdr:twoCellAnchor>
  <xdr:twoCellAnchor>
    <xdr:from>
      <xdr:col>16</xdr:col>
      <xdr:colOff>761998</xdr:colOff>
      <xdr:row>34</xdr:row>
      <xdr:rowOff>132515</xdr:rowOff>
    </xdr:from>
    <xdr:to>
      <xdr:col>18</xdr:col>
      <xdr:colOff>37939</xdr:colOff>
      <xdr:row>37</xdr:row>
      <xdr:rowOff>102956</xdr:rowOff>
    </xdr:to>
    <xdr:sp macro="" textlink="">
      <xdr:nvSpPr>
        <xdr:cNvPr id="55" name="TextBox 54"/>
        <xdr:cNvSpPr txBox="1"/>
      </xdr:nvSpPr>
      <xdr:spPr bwMode="auto">
        <a:xfrm>
          <a:off x="9566411" y="4522298"/>
          <a:ext cx="360963" cy="3680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r"/>
          <a:r>
            <a:rPr lang="en-US" altLang="ko-KR" sz="1100" b="1" i="0" u="none" strike="noStrike">
              <a:solidFill>
                <a:schemeClr val="tx1">
                  <a:lumMod val="65000"/>
                  <a:lumOff val="35000"/>
                </a:schemeClr>
              </a:solidFill>
              <a:latin typeface="Arial" pitchFamily="34" charset="0"/>
              <a:ea typeface="하나 B" pitchFamily="18" charset="-127"/>
              <a:cs typeface="Arial" pitchFamily="34" charset="0"/>
            </a:rPr>
            <a:t>36</a:t>
          </a:r>
        </a:p>
      </xdr:txBody>
    </xdr:sp>
    <xdr:clientData/>
  </xdr:twoCellAnchor>
  <xdr:twoCellAnchor>
    <xdr:from>
      <xdr:col>13</xdr:col>
      <xdr:colOff>107669</xdr:colOff>
      <xdr:row>29</xdr:row>
      <xdr:rowOff>0</xdr:rowOff>
    </xdr:from>
    <xdr:to>
      <xdr:col>16</xdr:col>
      <xdr:colOff>774418</xdr:colOff>
      <xdr:row>31</xdr:row>
      <xdr:rowOff>866</xdr:rowOff>
    </xdr:to>
    <xdr:sp macro="" textlink="">
      <xdr:nvSpPr>
        <xdr:cNvPr id="56" name="TextBox 55">
          <a:hlinkClick xmlns:r="http://schemas.openxmlformats.org/officeDocument/2006/relationships" r:id="rId20"/>
        </xdr:cNvPr>
        <xdr:cNvSpPr txBox="1"/>
      </xdr:nvSpPr>
      <xdr:spPr>
        <a:xfrm>
          <a:off x="7247278" y="3727174"/>
          <a:ext cx="2331553" cy="2659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l"/>
          <a:r>
            <a:rPr lang="en-US" altLang="ko-KR" sz="1200" b="1" i="0" u="none" strike="noStrike">
              <a:solidFill>
                <a:schemeClr val="tx2">
                  <a:lumMod val="75000"/>
                </a:schemeClr>
              </a:solidFill>
              <a:latin typeface="Arial" pitchFamily="34" charset="0"/>
              <a:ea typeface="하나 B" pitchFamily="18" charset="-127"/>
              <a:cs typeface="Arial" pitchFamily="34" charset="0"/>
            </a:rPr>
            <a:t>·</a:t>
          </a:r>
          <a:r>
            <a:rPr lang="ko-KR" altLang="en-US" sz="1200" b="1" i="0" u="none" strike="noStrike">
              <a:solidFill>
                <a:schemeClr val="tx2">
                  <a:lumMod val="75000"/>
                </a:schemeClr>
              </a:solidFill>
              <a:latin typeface="Arial" pitchFamily="34" charset="0"/>
              <a:ea typeface="하나 B" pitchFamily="18" charset="-127"/>
              <a:cs typeface="Arial" pitchFamily="34" charset="0"/>
            </a:rPr>
            <a:t> </a:t>
          </a:r>
          <a:r>
            <a:rPr lang="en-US" altLang="ko-KR" sz="1200" b="1" i="0" u="none" strike="noStrike">
              <a:solidFill>
                <a:schemeClr val="tx2">
                  <a:lumMod val="75000"/>
                </a:schemeClr>
              </a:solidFill>
              <a:latin typeface="Arial" pitchFamily="34" charset="0"/>
              <a:ea typeface="하나 B" pitchFamily="18" charset="-127"/>
              <a:cs typeface="Arial" pitchFamily="34" charset="0"/>
            </a:rPr>
            <a:t>Woori Financial Capital</a:t>
          </a:r>
        </a:p>
      </xdr:txBody>
    </xdr:sp>
    <xdr:clientData/>
  </xdr:twoCellAnchor>
  <xdr:twoCellAnchor>
    <xdr:from>
      <xdr:col>13</xdr:col>
      <xdr:colOff>115953</xdr:colOff>
      <xdr:row>31</xdr:row>
      <xdr:rowOff>8283</xdr:rowOff>
    </xdr:from>
    <xdr:to>
      <xdr:col>16</xdr:col>
      <xdr:colOff>782702</xdr:colOff>
      <xdr:row>33</xdr:row>
      <xdr:rowOff>9148</xdr:rowOff>
    </xdr:to>
    <xdr:sp macro="" textlink="">
      <xdr:nvSpPr>
        <xdr:cNvPr id="57" name="TextBox 56">
          <a:hlinkClick xmlns:r="http://schemas.openxmlformats.org/officeDocument/2006/relationships" r:id="rId21"/>
        </xdr:cNvPr>
        <xdr:cNvSpPr txBox="1"/>
      </xdr:nvSpPr>
      <xdr:spPr>
        <a:xfrm>
          <a:off x="7255562" y="4000500"/>
          <a:ext cx="2331553" cy="2659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l"/>
          <a:r>
            <a:rPr lang="en-US" altLang="ko-KR" sz="1200" b="1" i="0" u="none" strike="noStrike">
              <a:solidFill>
                <a:schemeClr val="tx2">
                  <a:lumMod val="75000"/>
                </a:schemeClr>
              </a:solidFill>
              <a:latin typeface="Arial" pitchFamily="34" charset="0"/>
              <a:ea typeface="하나 B" pitchFamily="18" charset="-127"/>
              <a:cs typeface="Arial" pitchFamily="34" charset="0"/>
            </a:rPr>
            <a:t>·</a:t>
          </a:r>
          <a:r>
            <a:rPr lang="ko-KR" altLang="en-US" sz="1200" b="1" i="0" u="none" strike="noStrike" baseline="0">
              <a:solidFill>
                <a:schemeClr val="tx2">
                  <a:lumMod val="75000"/>
                </a:schemeClr>
              </a:solidFill>
              <a:latin typeface="Arial" pitchFamily="34" charset="0"/>
              <a:ea typeface="하나 B" pitchFamily="18" charset="-127"/>
              <a:cs typeface="Arial" pitchFamily="34" charset="0"/>
            </a:rPr>
            <a:t> </a:t>
          </a:r>
          <a:r>
            <a:rPr lang="en-US" altLang="ko-KR" sz="1200" b="1" i="0" u="none" strike="noStrike" baseline="0">
              <a:solidFill>
                <a:schemeClr val="tx2">
                  <a:lumMod val="75000"/>
                </a:schemeClr>
              </a:solidFill>
              <a:latin typeface="Arial" pitchFamily="34" charset="0"/>
              <a:ea typeface="하나 B" pitchFamily="18" charset="-127"/>
              <a:cs typeface="Arial" pitchFamily="34" charset="0"/>
            </a:rPr>
            <a:t>Woori Investment Bank </a:t>
          </a:r>
          <a:endParaRPr lang="en-US" altLang="ko-KR" sz="1200" b="1" i="0" u="none" strike="noStrike">
            <a:solidFill>
              <a:schemeClr val="tx2">
                <a:lumMod val="75000"/>
              </a:schemeClr>
            </a:solidFill>
            <a:latin typeface="Arial" pitchFamily="34" charset="0"/>
            <a:ea typeface="하나 B" pitchFamily="18" charset="-127"/>
            <a:cs typeface="Arial" pitchFamily="34" charset="0"/>
          </a:endParaRPr>
        </a:p>
      </xdr:txBody>
    </xdr:sp>
    <xdr:clientData/>
  </xdr:twoCellAnchor>
  <xdr:twoCellAnchor>
    <xdr:from>
      <xdr:col>16</xdr:col>
      <xdr:colOff>768212</xdr:colOff>
      <xdr:row>32</xdr:row>
      <xdr:rowOff>99389</xdr:rowOff>
    </xdr:from>
    <xdr:to>
      <xdr:col>18</xdr:col>
      <xdr:colOff>44153</xdr:colOff>
      <xdr:row>35</xdr:row>
      <xdr:rowOff>69830</xdr:rowOff>
    </xdr:to>
    <xdr:sp macro="" textlink="">
      <xdr:nvSpPr>
        <xdr:cNvPr id="58" name="TextBox 57"/>
        <xdr:cNvSpPr txBox="1"/>
      </xdr:nvSpPr>
      <xdr:spPr bwMode="auto">
        <a:xfrm>
          <a:off x="9572625" y="4224128"/>
          <a:ext cx="360963" cy="3680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r"/>
          <a:r>
            <a:rPr lang="en-US" altLang="ko-KR" sz="1100" b="1" i="0" u="none" strike="noStrike">
              <a:solidFill>
                <a:schemeClr val="tx1">
                  <a:lumMod val="65000"/>
                  <a:lumOff val="35000"/>
                </a:schemeClr>
              </a:solidFill>
              <a:latin typeface="Arial" pitchFamily="34" charset="0"/>
              <a:ea typeface="하나 B" pitchFamily="18" charset="-127"/>
              <a:cs typeface="Arial" pitchFamily="34" charset="0"/>
            </a:rPr>
            <a:t>35</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85726</xdr:rowOff>
    </xdr:from>
    <xdr:to>
      <xdr:col>1</xdr:col>
      <xdr:colOff>1873249</xdr:colOff>
      <xdr:row>1</xdr:row>
      <xdr:rowOff>150682</xdr:rowOff>
    </xdr:to>
    <xdr:pic>
      <xdr:nvPicPr>
        <xdr:cNvPr id="2" name="그림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85726"/>
          <a:ext cx="1939924" cy="19830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21167</xdr:colOff>
      <xdr:row>0</xdr:row>
      <xdr:rowOff>105833</xdr:rowOff>
    </xdr:from>
    <xdr:to>
      <xdr:col>1</xdr:col>
      <xdr:colOff>1908175</xdr:colOff>
      <xdr:row>1</xdr:row>
      <xdr:rowOff>157033</xdr:rowOff>
    </xdr:to>
    <xdr:pic>
      <xdr:nvPicPr>
        <xdr:cNvPr id="3" name="그림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667" y="105833"/>
          <a:ext cx="1887008" cy="18878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74083</xdr:rowOff>
    </xdr:from>
    <xdr:to>
      <xdr:col>1</xdr:col>
      <xdr:colOff>1887008</xdr:colOff>
      <xdr:row>1</xdr:row>
      <xdr:rowOff>114300</xdr:rowOff>
    </xdr:to>
    <xdr:pic>
      <xdr:nvPicPr>
        <xdr:cNvPr id="3" name="그림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675" y="74083"/>
          <a:ext cx="1887008" cy="1735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0</xdr:row>
      <xdr:rowOff>63501</xdr:rowOff>
    </xdr:from>
    <xdr:to>
      <xdr:col>1</xdr:col>
      <xdr:colOff>1887008</xdr:colOff>
      <xdr:row>1</xdr:row>
      <xdr:rowOff>127000</xdr:rowOff>
    </xdr:to>
    <xdr:pic>
      <xdr:nvPicPr>
        <xdr:cNvPr id="3" name="그림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500" y="63501"/>
          <a:ext cx="1887008" cy="20108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52916</xdr:rowOff>
    </xdr:from>
    <xdr:to>
      <xdr:col>1</xdr:col>
      <xdr:colOff>1887008</xdr:colOff>
      <xdr:row>1</xdr:row>
      <xdr:rowOff>137584</xdr:rowOff>
    </xdr:to>
    <xdr:pic>
      <xdr:nvPicPr>
        <xdr:cNvPr id="3" name="그림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500" y="52916"/>
          <a:ext cx="1887008" cy="222251"/>
        </a:xfrm>
        <a:prstGeom prst="rect">
          <a:avLst/>
        </a:prstGeom>
      </xdr:spPr>
    </xdr:pic>
    <xdr:clientData/>
  </xdr:twoCellAnchor>
  <xdr:twoCellAnchor editAs="oneCell">
    <xdr:from>
      <xdr:col>1</xdr:col>
      <xdr:colOff>0</xdr:colOff>
      <xdr:row>0</xdr:row>
      <xdr:rowOff>52916</xdr:rowOff>
    </xdr:from>
    <xdr:to>
      <xdr:col>1</xdr:col>
      <xdr:colOff>1887008</xdr:colOff>
      <xdr:row>1</xdr:row>
      <xdr:rowOff>137584</xdr:rowOff>
    </xdr:to>
    <xdr:pic>
      <xdr:nvPicPr>
        <xdr:cNvPr id="4" name="그림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675" y="52916"/>
          <a:ext cx="1887008" cy="21801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19050</xdr:colOff>
      <xdr:row>0</xdr:row>
      <xdr:rowOff>57150</xdr:rowOff>
    </xdr:from>
    <xdr:to>
      <xdr:col>1</xdr:col>
      <xdr:colOff>1906058</xdr:colOff>
      <xdr:row>1</xdr:row>
      <xdr:rowOff>133350</xdr:rowOff>
    </xdr:to>
    <xdr:pic>
      <xdr:nvPicPr>
        <xdr:cNvPr id="3" name="그림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57150"/>
          <a:ext cx="1887008" cy="20955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0</xdr:row>
      <xdr:rowOff>52918</xdr:rowOff>
    </xdr:from>
    <xdr:to>
      <xdr:col>1</xdr:col>
      <xdr:colOff>1887008</xdr:colOff>
      <xdr:row>1</xdr:row>
      <xdr:rowOff>146451</xdr:rowOff>
    </xdr:to>
    <xdr:pic>
      <xdr:nvPicPr>
        <xdr:cNvPr id="4" name="그림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500" y="52918"/>
          <a:ext cx="1887008" cy="231116"/>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0</xdr:colOff>
      <xdr:row>0</xdr:row>
      <xdr:rowOff>52917</xdr:rowOff>
    </xdr:from>
    <xdr:to>
      <xdr:col>1</xdr:col>
      <xdr:colOff>1887008</xdr:colOff>
      <xdr:row>1</xdr:row>
      <xdr:rowOff>169334</xdr:rowOff>
    </xdr:to>
    <xdr:pic>
      <xdr:nvPicPr>
        <xdr:cNvPr id="3" name="그림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500" y="52917"/>
          <a:ext cx="1887008" cy="2540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9525</xdr:colOff>
      <xdr:row>0</xdr:row>
      <xdr:rowOff>57150</xdr:rowOff>
    </xdr:from>
    <xdr:to>
      <xdr:col>1</xdr:col>
      <xdr:colOff>1896533</xdr:colOff>
      <xdr:row>1</xdr:row>
      <xdr:rowOff>142875</xdr:rowOff>
    </xdr:to>
    <xdr:pic>
      <xdr:nvPicPr>
        <xdr:cNvPr id="3" name="그림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57150"/>
          <a:ext cx="1887008" cy="2190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9525</xdr:colOff>
      <xdr:row>0</xdr:row>
      <xdr:rowOff>57150</xdr:rowOff>
    </xdr:from>
    <xdr:to>
      <xdr:col>1</xdr:col>
      <xdr:colOff>1896533</xdr:colOff>
      <xdr:row>1</xdr:row>
      <xdr:rowOff>150683</xdr:rowOff>
    </xdr:to>
    <xdr:pic>
      <xdr:nvPicPr>
        <xdr:cNvPr id="3" name="그림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57150"/>
          <a:ext cx="1887008" cy="226883"/>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oneCellAnchor>
    <xdr:from>
      <xdr:col>1</xdr:col>
      <xdr:colOff>19050</xdr:colOff>
      <xdr:row>0</xdr:row>
      <xdr:rowOff>57150</xdr:rowOff>
    </xdr:from>
    <xdr:ext cx="1887008" cy="188783"/>
    <xdr:pic>
      <xdr:nvPicPr>
        <xdr:cNvPr id="2" name="그림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4775" y="57150"/>
          <a:ext cx="1887008" cy="188783"/>
        </a:xfrm>
        <a:prstGeom prst="rect">
          <a:avLst/>
        </a:prstGeom>
      </xdr:spPr>
    </xdr:pic>
    <xdr:clientData/>
  </xdr:oneCellAnchor>
</xdr:wsDr>
</file>

<file path=xl/drawings/drawing13.xml><?xml version="1.0" encoding="utf-8"?>
<xdr:wsDr xmlns:xdr="http://schemas.openxmlformats.org/drawingml/2006/spreadsheetDrawing" xmlns:a="http://schemas.openxmlformats.org/drawingml/2006/main">
  <xdr:oneCellAnchor>
    <xdr:from>
      <xdr:col>7</xdr:col>
      <xdr:colOff>0</xdr:colOff>
      <xdr:row>13</xdr:row>
      <xdr:rowOff>0</xdr:rowOff>
    </xdr:from>
    <xdr:ext cx="142875" cy="171450"/>
    <xdr:sp macro="" textlink="">
      <xdr:nvSpPr>
        <xdr:cNvPr id="2" name="Text Box 3"/>
        <xdr:cNvSpPr txBox="1">
          <a:spLocks noChangeArrowheads="1"/>
        </xdr:cNvSpPr>
      </xdr:nvSpPr>
      <xdr:spPr bwMode="auto">
        <a:xfrm>
          <a:off x="3990975" y="2286000"/>
          <a:ext cx="142875" cy="171450"/>
        </a:xfrm>
        <a:prstGeom prst="rect">
          <a:avLst/>
        </a:prstGeom>
        <a:noFill/>
        <a:ln w="9525">
          <a:noFill/>
          <a:miter lim="800000"/>
          <a:headEnd/>
          <a:tailEnd/>
        </a:ln>
      </xdr:spPr>
    </xdr:sp>
    <xdr:clientData/>
  </xdr:oneCellAnchor>
  <xdr:oneCellAnchor>
    <xdr:from>
      <xdr:col>7</xdr:col>
      <xdr:colOff>0</xdr:colOff>
      <xdr:row>13</xdr:row>
      <xdr:rowOff>66675</xdr:rowOff>
    </xdr:from>
    <xdr:ext cx="142875" cy="180975"/>
    <xdr:sp macro="" textlink="">
      <xdr:nvSpPr>
        <xdr:cNvPr id="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7</xdr:col>
      <xdr:colOff>0</xdr:colOff>
      <xdr:row>13</xdr:row>
      <xdr:rowOff>0</xdr:rowOff>
    </xdr:from>
    <xdr:ext cx="142875" cy="171450"/>
    <xdr:sp macro="" textlink="">
      <xdr:nvSpPr>
        <xdr:cNvPr id="4" name="Text Box 3"/>
        <xdr:cNvSpPr txBox="1">
          <a:spLocks noChangeArrowheads="1"/>
        </xdr:cNvSpPr>
      </xdr:nvSpPr>
      <xdr:spPr bwMode="auto">
        <a:xfrm>
          <a:off x="3990975" y="2286000"/>
          <a:ext cx="142875" cy="171450"/>
        </a:xfrm>
        <a:prstGeom prst="rect">
          <a:avLst/>
        </a:prstGeom>
        <a:noFill/>
        <a:ln w="9525">
          <a:noFill/>
          <a:miter lim="800000"/>
          <a:headEnd/>
          <a:tailEnd/>
        </a:ln>
      </xdr:spPr>
    </xdr:sp>
    <xdr:clientData/>
  </xdr:oneCellAnchor>
  <xdr:oneCellAnchor>
    <xdr:from>
      <xdr:col>7</xdr:col>
      <xdr:colOff>0</xdr:colOff>
      <xdr:row>52</xdr:row>
      <xdr:rowOff>0</xdr:rowOff>
    </xdr:from>
    <xdr:ext cx="142875" cy="171450"/>
    <xdr:sp macro="" textlink="">
      <xdr:nvSpPr>
        <xdr:cNvPr id="5" name="Text Box 3"/>
        <xdr:cNvSpPr txBox="1">
          <a:spLocks noChangeArrowheads="1"/>
        </xdr:cNvSpPr>
      </xdr:nvSpPr>
      <xdr:spPr bwMode="auto">
        <a:xfrm>
          <a:off x="3990975" y="9572625"/>
          <a:ext cx="142875" cy="171450"/>
        </a:xfrm>
        <a:prstGeom prst="rect">
          <a:avLst/>
        </a:prstGeom>
        <a:noFill/>
        <a:ln w="9525">
          <a:noFill/>
          <a:miter lim="800000"/>
          <a:headEnd/>
          <a:tailEnd/>
        </a:ln>
      </xdr:spPr>
    </xdr:sp>
    <xdr:clientData/>
  </xdr:oneCellAnchor>
  <xdr:oneCellAnchor>
    <xdr:from>
      <xdr:col>7</xdr:col>
      <xdr:colOff>0</xdr:colOff>
      <xdr:row>52</xdr:row>
      <xdr:rowOff>0</xdr:rowOff>
    </xdr:from>
    <xdr:ext cx="142875" cy="180975"/>
    <xdr:sp macro="" textlink="">
      <xdr:nvSpPr>
        <xdr:cNvPr id="6" name="Text Box 16"/>
        <xdr:cNvSpPr txBox="1">
          <a:spLocks noChangeArrowheads="1"/>
        </xdr:cNvSpPr>
      </xdr:nvSpPr>
      <xdr:spPr bwMode="auto">
        <a:xfrm>
          <a:off x="3990975" y="9572625"/>
          <a:ext cx="142875" cy="180975"/>
        </a:xfrm>
        <a:prstGeom prst="rect">
          <a:avLst/>
        </a:prstGeom>
        <a:noFill/>
        <a:ln w="9525">
          <a:noFill/>
          <a:miter lim="800000"/>
          <a:headEnd/>
          <a:tailEnd/>
        </a:ln>
      </xdr:spPr>
    </xdr:sp>
    <xdr:clientData/>
  </xdr:oneCellAnchor>
  <xdr:oneCellAnchor>
    <xdr:from>
      <xdr:col>7</xdr:col>
      <xdr:colOff>0</xdr:colOff>
      <xdr:row>52</xdr:row>
      <xdr:rowOff>0</xdr:rowOff>
    </xdr:from>
    <xdr:ext cx="142875" cy="171450"/>
    <xdr:sp macro="" textlink="">
      <xdr:nvSpPr>
        <xdr:cNvPr id="7" name="Text Box 3"/>
        <xdr:cNvSpPr txBox="1">
          <a:spLocks noChangeArrowheads="1"/>
        </xdr:cNvSpPr>
      </xdr:nvSpPr>
      <xdr:spPr bwMode="auto">
        <a:xfrm>
          <a:off x="3990975" y="9572625"/>
          <a:ext cx="142875" cy="171450"/>
        </a:xfrm>
        <a:prstGeom prst="rect">
          <a:avLst/>
        </a:prstGeom>
        <a:noFill/>
        <a:ln w="9525">
          <a:noFill/>
          <a:miter lim="800000"/>
          <a:headEnd/>
          <a:tailEnd/>
        </a:ln>
      </xdr:spPr>
    </xdr:sp>
    <xdr:clientData/>
  </xdr:oneCellAnchor>
  <xdr:oneCellAnchor>
    <xdr:from>
      <xdr:col>7</xdr:col>
      <xdr:colOff>0</xdr:colOff>
      <xdr:row>52</xdr:row>
      <xdr:rowOff>0</xdr:rowOff>
    </xdr:from>
    <xdr:ext cx="142875" cy="180975"/>
    <xdr:sp macro="" textlink="">
      <xdr:nvSpPr>
        <xdr:cNvPr id="8" name="Text Box 16"/>
        <xdr:cNvSpPr txBox="1">
          <a:spLocks noChangeArrowheads="1"/>
        </xdr:cNvSpPr>
      </xdr:nvSpPr>
      <xdr:spPr bwMode="auto">
        <a:xfrm>
          <a:off x="3990975" y="9572625"/>
          <a:ext cx="142875" cy="180975"/>
        </a:xfrm>
        <a:prstGeom prst="rect">
          <a:avLst/>
        </a:prstGeom>
        <a:noFill/>
        <a:ln w="9525">
          <a:noFill/>
          <a:miter lim="800000"/>
          <a:headEnd/>
          <a:tailEnd/>
        </a:ln>
      </xdr:spPr>
    </xdr:sp>
    <xdr:clientData/>
  </xdr:oneCellAnchor>
  <xdr:oneCellAnchor>
    <xdr:from>
      <xdr:col>7</xdr:col>
      <xdr:colOff>0</xdr:colOff>
      <xdr:row>52</xdr:row>
      <xdr:rowOff>0</xdr:rowOff>
    </xdr:from>
    <xdr:ext cx="142875" cy="171450"/>
    <xdr:sp macro="" textlink="">
      <xdr:nvSpPr>
        <xdr:cNvPr id="9" name="Text Box 3"/>
        <xdr:cNvSpPr txBox="1">
          <a:spLocks noChangeArrowheads="1"/>
        </xdr:cNvSpPr>
      </xdr:nvSpPr>
      <xdr:spPr bwMode="auto">
        <a:xfrm>
          <a:off x="3990975" y="9572625"/>
          <a:ext cx="142875" cy="171450"/>
        </a:xfrm>
        <a:prstGeom prst="rect">
          <a:avLst/>
        </a:prstGeom>
        <a:noFill/>
        <a:ln w="9525">
          <a:noFill/>
          <a:miter lim="800000"/>
          <a:headEnd/>
          <a:tailEnd/>
        </a:ln>
      </xdr:spPr>
    </xdr:sp>
    <xdr:clientData/>
  </xdr:oneCellAnchor>
  <xdr:oneCellAnchor>
    <xdr:from>
      <xdr:col>7</xdr:col>
      <xdr:colOff>0</xdr:colOff>
      <xdr:row>52</xdr:row>
      <xdr:rowOff>0</xdr:rowOff>
    </xdr:from>
    <xdr:ext cx="142875" cy="180975"/>
    <xdr:sp macro="" textlink="">
      <xdr:nvSpPr>
        <xdr:cNvPr id="10" name="Text Box 16"/>
        <xdr:cNvSpPr txBox="1">
          <a:spLocks noChangeArrowheads="1"/>
        </xdr:cNvSpPr>
      </xdr:nvSpPr>
      <xdr:spPr bwMode="auto">
        <a:xfrm>
          <a:off x="3990975" y="9572625"/>
          <a:ext cx="142875" cy="180975"/>
        </a:xfrm>
        <a:prstGeom prst="rect">
          <a:avLst/>
        </a:prstGeom>
        <a:noFill/>
        <a:ln w="9525">
          <a:noFill/>
          <a:miter lim="800000"/>
          <a:headEnd/>
          <a:tailEnd/>
        </a:ln>
      </xdr:spPr>
    </xdr:sp>
    <xdr:clientData/>
  </xdr:oneCellAnchor>
  <xdr:oneCellAnchor>
    <xdr:from>
      <xdr:col>7</xdr:col>
      <xdr:colOff>0</xdr:colOff>
      <xdr:row>52</xdr:row>
      <xdr:rowOff>0</xdr:rowOff>
    </xdr:from>
    <xdr:ext cx="142875" cy="171450"/>
    <xdr:sp macro="" textlink="">
      <xdr:nvSpPr>
        <xdr:cNvPr id="11" name="Text Box 3"/>
        <xdr:cNvSpPr txBox="1">
          <a:spLocks noChangeArrowheads="1"/>
        </xdr:cNvSpPr>
      </xdr:nvSpPr>
      <xdr:spPr bwMode="auto">
        <a:xfrm>
          <a:off x="3990975" y="9572625"/>
          <a:ext cx="142875" cy="171450"/>
        </a:xfrm>
        <a:prstGeom prst="rect">
          <a:avLst/>
        </a:prstGeom>
        <a:noFill/>
        <a:ln w="9525">
          <a:noFill/>
          <a:miter lim="800000"/>
          <a:headEnd/>
          <a:tailEnd/>
        </a:ln>
      </xdr:spPr>
    </xdr:sp>
    <xdr:clientData/>
  </xdr:oneCellAnchor>
  <xdr:oneCellAnchor>
    <xdr:from>
      <xdr:col>7</xdr:col>
      <xdr:colOff>0</xdr:colOff>
      <xdr:row>52</xdr:row>
      <xdr:rowOff>0</xdr:rowOff>
    </xdr:from>
    <xdr:ext cx="142875" cy="180975"/>
    <xdr:sp macro="" textlink="">
      <xdr:nvSpPr>
        <xdr:cNvPr id="12" name="Text Box 16"/>
        <xdr:cNvSpPr txBox="1">
          <a:spLocks noChangeArrowheads="1"/>
        </xdr:cNvSpPr>
      </xdr:nvSpPr>
      <xdr:spPr bwMode="auto">
        <a:xfrm>
          <a:off x="3990975" y="9572625"/>
          <a:ext cx="142875" cy="180975"/>
        </a:xfrm>
        <a:prstGeom prst="rect">
          <a:avLst/>
        </a:prstGeom>
        <a:noFill/>
        <a:ln w="9525">
          <a:noFill/>
          <a:miter lim="800000"/>
          <a:headEnd/>
          <a:tailEnd/>
        </a:ln>
      </xdr:spPr>
    </xdr:sp>
    <xdr:clientData/>
  </xdr:oneCellAnchor>
  <xdr:oneCellAnchor>
    <xdr:from>
      <xdr:col>7</xdr:col>
      <xdr:colOff>0</xdr:colOff>
      <xdr:row>52</xdr:row>
      <xdr:rowOff>0</xdr:rowOff>
    </xdr:from>
    <xdr:ext cx="142875" cy="171450"/>
    <xdr:sp macro="" textlink="">
      <xdr:nvSpPr>
        <xdr:cNvPr id="13" name="Text Box 3"/>
        <xdr:cNvSpPr txBox="1">
          <a:spLocks noChangeArrowheads="1"/>
        </xdr:cNvSpPr>
      </xdr:nvSpPr>
      <xdr:spPr bwMode="auto">
        <a:xfrm>
          <a:off x="3990975" y="9572625"/>
          <a:ext cx="142875" cy="171450"/>
        </a:xfrm>
        <a:prstGeom prst="rect">
          <a:avLst/>
        </a:prstGeom>
        <a:noFill/>
        <a:ln w="9525">
          <a:noFill/>
          <a:miter lim="800000"/>
          <a:headEnd/>
          <a:tailEnd/>
        </a:ln>
      </xdr:spPr>
    </xdr:sp>
    <xdr:clientData/>
  </xdr:oneCellAnchor>
  <xdr:oneCellAnchor>
    <xdr:from>
      <xdr:col>7</xdr:col>
      <xdr:colOff>0</xdr:colOff>
      <xdr:row>52</xdr:row>
      <xdr:rowOff>0</xdr:rowOff>
    </xdr:from>
    <xdr:ext cx="142875" cy="180975"/>
    <xdr:sp macro="" textlink="">
      <xdr:nvSpPr>
        <xdr:cNvPr id="14" name="Text Box 16"/>
        <xdr:cNvSpPr txBox="1">
          <a:spLocks noChangeArrowheads="1"/>
        </xdr:cNvSpPr>
      </xdr:nvSpPr>
      <xdr:spPr bwMode="auto">
        <a:xfrm>
          <a:off x="3990975" y="9572625"/>
          <a:ext cx="142875" cy="180975"/>
        </a:xfrm>
        <a:prstGeom prst="rect">
          <a:avLst/>
        </a:prstGeom>
        <a:noFill/>
        <a:ln w="9525">
          <a:noFill/>
          <a:miter lim="800000"/>
          <a:headEnd/>
          <a:tailEnd/>
        </a:ln>
      </xdr:spPr>
    </xdr:sp>
    <xdr:clientData/>
  </xdr:oneCellAnchor>
  <xdr:oneCellAnchor>
    <xdr:from>
      <xdr:col>7</xdr:col>
      <xdr:colOff>0</xdr:colOff>
      <xdr:row>52</xdr:row>
      <xdr:rowOff>0</xdr:rowOff>
    </xdr:from>
    <xdr:ext cx="142875" cy="171450"/>
    <xdr:sp macro="" textlink="">
      <xdr:nvSpPr>
        <xdr:cNvPr id="15" name="Text Box 3"/>
        <xdr:cNvSpPr txBox="1">
          <a:spLocks noChangeArrowheads="1"/>
        </xdr:cNvSpPr>
      </xdr:nvSpPr>
      <xdr:spPr bwMode="auto">
        <a:xfrm>
          <a:off x="3990975" y="9572625"/>
          <a:ext cx="142875" cy="171450"/>
        </a:xfrm>
        <a:prstGeom prst="rect">
          <a:avLst/>
        </a:prstGeom>
        <a:noFill/>
        <a:ln w="9525">
          <a:noFill/>
          <a:miter lim="800000"/>
          <a:headEnd/>
          <a:tailEnd/>
        </a:ln>
      </xdr:spPr>
    </xdr:sp>
    <xdr:clientData/>
  </xdr:oneCellAnchor>
  <xdr:oneCellAnchor>
    <xdr:from>
      <xdr:col>7</xdr:col>
      <xdr:colOff>0</xdr:colOff>
      <xdr:row>13</xdr:row>
      <xdr:rowOff>0</xdr:rowOff>
    </xdr:from>
    <xdr:ext cx="142875" cy="171450"/>
    <xdr:sp macro="" textlink="">
      <xdr:nvSpPr>
        <xdr:cNvPr id="16" name="Text Box 3"/>
        <xdr:cNvSpPr txBox="1">
          <a:spLocks noChangeArrowheads="1"/>
        </xdr:cNvSpPr>
      </xdr:nvSpPr>
      <xdr:spPr bwMode="auto">
        <a:xfrm>
          <a:off x="3990975" y="2286000"/>
          <a:ext cx="142875" cy="171450"/>
        </a:xfrm>
        <a:prstGeom prst="rect">
          <a:avLst/>
        </a:prstGeom>
        <a:noFill/>
        <a:ln w="9525">
          <a:noFill/>
          <a:miter lim="800000"/>
          <a:headEnd/>
          <a:tailEnd/>
        </a:ln>
      </xdr:spPr>
    </xdr:sp>
    <xdr:clientData/>
  </xdr:oneCellAnchor>
  <xdr:oneCellAnchor>
    <xdr:from>
      <xdr:col>7</xdr:col>
      <xdr:colOff>0</xdr:colOff>
      <xdr:row>13</xdr:row>
      <xdr:rowOff>0</xdr:rowOff>
    </xdr:from>
    <xdr:ext cx="142875" cy="180975"/>
    <xdr:sp macro="" textlink="">
      <xdr:nvSpPr>
        <xdr:cNvPr id="17" name="Text Box 16"/>
        <xdr:cNvSpPr txBox="1">
          <a:spLocks noChangeArrowheads="1"/>
        </xdr:cNvSpPr>
      </xdr:nvSpPr>
      <xdr:spPr bwMode="auto">
        <a:xfrm>
          <a:off x="3990975" y="2286000"/>
          <a:ext cx="142875" cy="180975"/>
        </a:xfrm>
        <a:prstGeom prst="rect">
          <a:avLst/>
        </a:prstGeom>
        <a:noFill/>
        <a:ln w="9525">
          <a:noFill/>
          <a:miter lim="800000"/>
          <a:headEnd/>
          <a:tailEnd/>
        </a:ln>
      </xdr:spPr>
    </xdr:sp>
    <xdr:clientData/>
  </xdr:oneCellAnchor>
  <xdr:oneCellAnchor>
    <xdr:from>
      <xdr:col>7</xdr:col>
      <xdr:colOff>0</xdr:colOff>
      <xdr:row>13</xdr:row>
      <xdr:rowOff>0</xdr:rowOff>
    </xdr:from>
    <xdr:ext cx="142875" cy="171450"/>
    <xdr:sp macro="" textlink="">
      <xdr:nvSpPr>
        <xdr:cNvPr id="18" name="Text Box 3"/>
        <xdr:cNvSpPr txBox="1">
          <a:spLocks noChangeArrowheads="1"/>
        </xdr:cNvSpPr>
      </xdr:nvSpPr>
      <xdr:spPr bwMode="auto">
        <a:xfrm>
          <a:off x="3990975" y="2286000"/>
          <a:ext cx="142875" cy="171450"/>
        </a:xfrm>
        <a:prstGeom prst="rect">
          <a:avLst/>
        </a:prstGeom>
        <a:noFill/>
        <a:ln w="9525">
          <a:noFill/>
          <a:miter lim="800000"/>
          <a:headEnd/>
          <a:tailEnd/>
        </a:ln>
      </xdr:spPr>
    </xdr:sp>
    <xdr:clientData/>
  </xdr:oneCellAnchor>
  <xdr:oneCellAnchor>
    <xdr:from>
      <xdr:col>7</xdr:col>
      <xdr:colOff>0</xdr:colOff>
      <xdr:row>13</xdr:row>
      <xdr:rowOff>0</xdr:rowOff>
    </xdr:from>
    <xdr:ext cx="142875" cy="180975"/>
    <xdr:sp macro="" textlink="">
      <xdr:nvSpPr>
        <xdr:cNvPr id="19" name="Text Box 16"/>
        <xdr:cNvSpPr txBox="1">
          <a:spLocks noChangeArrowheads="1"/>
        </xdr:cNvSpPr>
      </xdr:nvSpPr>
      <xdr:spPr bwMode="auto">
        <a:xfrm>
          <a:off x="3990975" y="2286000"/>
          <a:ext cx="142875" cy="180975"/>
        </a:xfrm>
        <a:prstGeom prst="rect">
          <a:avLst/>
        </a:prstGeom>
        <a:noFill/>
        <a:ln w="9525">
          <a:noFill/>
          <a:miter lim="800000"/>
          <a:headEnd/>
          <a:tailEnd/>
        </a:ln>
      </xdr:spPr>
    </xdr:sp>
    <xdr:clientData/>
  </xdr:oneCellAnchor>
  <xdr:oneCellAnchor>
    <xdr:from>
      <xdr:col>1</xdr:col>
      <xdr:colOff>47625</xdr:colOff>
      <xdr:row>0</xdr:row>
      <xdr:rowOff>57150</xdr:rowOff>
    </xdr:from>
    <xdr:ext cx="1887008" cy="188783"/>
    <xdr:pic>
      <xdr:nvPicPr>
        <xdr:cNvPr id="20" name="그림 1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57150"/>
          <a:ext cx="1887008" cy="188783"/>
        </a:xfrm>
        <a:prstGeom prst="rect">
          <a:avLst/>
        </a:prstGeom>
      </xdr:spPr>
    </xdr:pic>
    <xdr:clientData/>
  </xdr:oneCellAnchor>
  <xdr:oneCellAnchor>
    <xdr:from>
      <xdr:col>7</xdr:col>
      <xdr:colOff>0</xdr:colOff>
      <xdr:row>13</xdr:row>
      <xdr:rowOff>66675</xdr:rowOff>
    </xdr:from>
    <xdr:ext cx="142875" cy="180975"/>
    <xdr:sp macro="" textlink="">
      <xdr:nvSpPr>
        <xdr:cNvPr id="2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8</xdr:col>
      <xdr:colOff>0</xdr:colOff>
      <xdr:row>13</xdr:row>
      <xdr:rowOff>66675</xdr:rowOff>
    </xdr:from>
    <xdr:ext cx="142875" cy="180975"/>
    <xdr:sp macro="" textlink="">
      <xdr:nvSpPr>
        <xdr:cNvPr id="2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8</xdr:col>
      <xdr:colOff>0</xdr:colOff>
      <xdr:row>13</xdr:row>
      <xdr:rowOff>66675</xdr:rowOff>
    </xdr:from>
    <xdr:ext cx="142875" cy="180975"/>
    <xdr:sp macro="" textlink="">
      <xdr:nvSpPr>
        <xdr:cNvPr id="2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9</xdr:col>
      <xdr:colOff>0</xdr:colOff>
      <xdr:row>13</xdr:row>
      <xdr:rowOff>66675</xdr:rowOff>
    </xdr:from>
    <xdr:ext cx="142875" cy="180975"/>
    <xdr:sp macro="" textlink="">
      <xdr:nvSpPr>
        <xdr:cNvPr id="2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9</xdr:col>
      <xdr:colOff>0</xdr:colOff>
      <xdr:row>13</xdr:row>
      <xdr:rowOff>66675</xdr:rowOff>
    </xdr:from>
    <xdr:ext cx="142875" cy="180975"/>
    <xdr:sp macro="" textlink="">
      <xdr:nvSpPr>
        <xdr:cNvPr id="2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10</xdr:col>
      <xdr:colOff>0</xdr:colOff>
      <xdr:row>13</xdr:row>
      <xdr:rowOff>66675</xdr:rowOff>
    </xdr:from>
    <xdr:ext cx="142875" cy="180975"/>
    <xdr:sp macro="" textlink="">
      <xdr:nvSpPr>
        <xdr:cNvPr id="2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10</xdr:col>
      <xdr:colOff>0</xdr:colOff>
      <xdr:row>13</xdr:row>
      <xdr:rowOff>66675</xdr:rowOff>
    </xdr:from>
    <xdr:ext cx="142875" cy="180975"/>
    <xdr:sp macro="" textlink="">
      <xdr:nvSpPr>
        <xdr:cNvPr id="2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10</xdr:col>
      <xdr:colOff>0</xdr:colOff>
      <xdr:row>13</xdr:row>
      <xdr:rowOff>66675</xdr:rowOff>
    </xdr:from>
    <xdr:ext cx="142875" cy="180975"/>
    <xdr:sp macro="" textlink="">
      <xdr:nvSpPr>
        <xdr:cNvPr id="2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10</xdr:col>
      <xdr:colOff>0</xdr:colOff>
      <xdr:row>13</xdr:row>
      <xdr:rowOff>66675</xdr:rowOff>
    </xdr:from>
    <xdr:ext cx="142875" cy="180975"/>
    <xdr:sp macro="" textlink="">
      <xdr:nvSpPr>
        <xdr:cNvPr id="2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11</xdr:col>
      <xdr:colOff>0</xdr:colOff>
      <xdr:row>13</xdr:row>
      <xdr:rowOff>66675</xdr:rowOff>
    </xdr:from>
    <xdr:ext cx="142875" cy="180975"/>
    <xdr:sp macro="" textlink="">
      <xdr:nvSpPr>
        <xdr:cNvPr id="3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11</xdr:col>
      <xdr:colOff>0</xdr:colOff>
      <xdr:row>13</xdr:row>
      <xdr:rowOff>66675</xdr:rowOff>
    </xdr:from>
    <xdr:ext cx="142875" cy="180975"/>
    <xdr:sp macro="" textlink="">
      <xdr:nvSpPr>
        <xdr:cNvPr id="3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12</xdr:col>
      <xdr:colOff>0</xdr:colOff>
      <xdr:row>13</xdr:row>
      <xdr:rowOff>66675</xdr:rowOff>
    </xdr:from>
    <xdr:ext cx="142875" cy="180975"/>
    <xdr:sp macro="" textlink="">
      <xdr:nvSpPr>
        <xdr:cNvPr id="3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12</xdr:col>
      <xdr:colOff>0</xdr:colOff>
      <xdr:row>13</xdr:row>
      <xdr:rowOff>66675</xdr:rowOff>
    </xdr:from>
    <xdr:ext cx="142875" cy="180975"/>
    <xdr:sp macro="" textlink="">
      <xdr:nvSpPr>
        <xdr:cNvPr id="3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13</xdr:col>
      <xdr:colOff>0</xdr:colOff>
      <xdr:row>13</xdr:row>
      <xdr:rowOff>66675</xdr:rowOff>
    </xdr:from>
    <xdr:ext cx="142875" cy="180975"/>
    <xdr:sp macro="" textlink="">
      <xdr:nvSpPr>
        <xdr:cNvPr id="3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13</xdr:col>
      <xdr:colOff>0</xdr:colOff>
      <xdr:row>13</xdr:row>
      <xdr:rowOff>66675</xdr:rowOff>
    </xdr:from>
    <xdr:ext cx="142875" cy="180975"/>
    <xdr:sp macro="" textlink="">
      <xdr:nvSpPr>
        <xdr:cNvPr id="3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11</xdr:col>
      <xdr:colOff>0</xdr:colOff>
      <xdr:row>13</xdr:row>
      <xdr:rowOff>66675</xdr:rowOff>
    </xdr:from>
    <xdr:ext cx="142875" cy="180975"/>
    <xdr:sp macro="" textlink="">
      <xdr:nvSpPr>
        <xdr:cNvPr id="3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11</xdr:col>
      <xdr:colOff>0</xdr:colOff>
      <xdr:row>13</xdr:row>
      <xdr:rowOff>66675</xdr:rowOff>
    </xdr:from>
    <xdr:ext cx="142875" cy="180975"/>
    <xdr:sp macro="" textlink="">
      <xdr:nvSpPr>
        <xdr:cNvPr id="3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12</xdr:col>
      <xdr:colOff>0</xdr:colOff>
      <xdr:row>13</xdr:row>
      <xdr:rowOff>66675</xdr:rowOff>
    </xdr:from>
    <xdr:ext cx="142875" cy="180975"/>
    <xdr:sp macro="" textlink="">
      <xdr:nvSpPr>
        <xdr:cNvPr id="3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12</xdr:col>
      <xdr:colOff>0</xdr:colOff>
      <xdr:row>13</xdr:row>
      <xdr:rowOff>66675</xdr:rowOff>
    </xdr:from>
    <xdr:ext cx="142875" cy="180975"/>
    <xdr:sp macro="" textlink="">
      <xdr:nvSpPr>
        <xdr:cNvPr id="3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13</xdr:col>
      <xdr:colOff>0</xdr:colOff>
      <xdr:row>13</xdr:row>
      <xdr:rowOff>66675</xdr:rowOff>
    </xdr:from>
    <xdr:ext cx="142875" cy="180975"/>
    <xdr:sp macro="" textlink="">
      <xdr:nvSpPr>
        <xdr:cNvPr id="4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13</xdr:col>
      <xdr:colOff>0</xdr:colOff>
      <xdr:row>13</xdr:row>
      <xdr:rowOff>66675</xdr:rowOff>
    </xdr:from>
    <xdr:ext cx="142875" cy="180975"/>
    <xdr:sp macro="" textlink="">
      <xdr:nvSpPr>
        <xdr:cNvPr id="4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14</xdr:col>
      <xdr:colOff>0</xdr:colOff>
      <xdr:row>13</xdr:row>
      <xdr:rowOff>66675</xdr:rowOff>
    </xdr:from>
    <xdr:ext cx="142875" cy="180975"/>
    <xdr:sp macro="" textlink="">
      <xdr:nvSpPr>
        <xdr:cNvPr id="4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14</xdr:col>
      <xdr:colOff>0</xdr:colOff>
      <xdr:row>13</xdr:row>
      <xdr:rowOff>66675</xdr:rowOff>
    </xdr:from>
    <xdr:ext cx="142875" cy="180975"/>
    <xdr:sp macro="" textlink="">
      <xdr:nvSpPr>
        <xdr:cNvPr id="4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14</xdr:col>
      <xdr:colOff>0</xdr:colOff>
      <xdr:row>13</xdr:row>
      <xdr:rowOff>66675</xdr:rowOff>
    </xdr:from>
    <xdr:ext cx="142875" cy="180975"/>
    <xdr:sp macro="" textlink="">
      <xdr:nvSpPr>
        <xdr:cNvPr id="4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14</xdr:col>
      <xdr:colOff>0</xdr:colOff>
      <xdr:row>13</xdr:row>
      <xdr:rowOff>66675</xdr:rowOff>
    </xdr:from>
    <xdr:ext cx="142875" cy="180975"/>
    <xdr:sp macro="" textlink="">
      <xdr:nvSpPr>
        <xdr:cNvPr id="4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15</xdr:col>
      <xdr:colOff>0</xdr:colOff>
      <xdr:row>13</xdr:row>
      <xdr:rowOff>66675</xdr:rowOff>
    </xdr:from>
    <xdr:ext cx="142875" cy="180975"/>
    <xdr:sp macro="" textlink="">
      <xdr:nvSpPr>
        <xdr:cNvPr id="4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15</xdr:col>
      <xdr:colOff>0</xdr:colOff>
      <xdr:row>13</xdr:row>
      <xdr:rowOff>66675</xdr:rowOff>
    </xdr:from>
    <xdr:ext cx="142875" cy="180975"/>
    <xdr:sp macro="" textlink="">
      <xdr:nvSpPr>
        <xdr:cNvPr id="4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16</xdr:col>
      <xdr:colOff>0</xdr:colOff>
      <xdr:row>13</xdr:row>
      <xdr:rowOff>66675</xdr:rowOff>
    </xdr:from>
    <xdr:ext cx="142875" cy="180975"/>
    <xdr:sp macro="" textlink="">
      <xdr:nvSpPr>
        <xdr:cNvPr id="4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16</xdr:col>
      <xdr:colOff>0</xdr:colOff>
      <xdr:row>13</xdr:row>
      <xdr:rowOff>66675</xdr:rowOff>
    </xdr:from>
    <xdr:ext cx="142875" cy="180975"/>
    <xdr:sp macro="" textlink="">
      <xdr:nvSpPr>
        <xdr:cNvPr id="4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17</xdr:col>
      <xdr:colOff>0</xdr:colOff>
      <xdr:row>13</xdr:row>
      <xdr:rowOff>66675</xdr:rowOff>
    </xdr:from>
    <xdr:ext cx="142875" cy="180975"/>
    <xdr:sp macro="" textlink="">
      <xdr:nvSpPr>
        <xdr:cNvPr id="5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17</xdr:col>
      <xdr:colOff>0</xdr:colOff>
      <xdr:row>13</xdr:row>
      <xdr:rowOff>66675</xdr:rowOff>
    </xdr:from>
    <xdr:ext cx="142875" cy="180975"/>
    <xdr:sp macro="" textlink="">
      <xdr:nvSpPr>
        <xdr:cNvPr id="5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12</xdr:col>
      <xdr:colOff>0</xdr:colOff>
      <xdr:row>13</xdr:row>
      <xdr:rowOff>66675</xdr:rowOff>
    </xdr:from>
    <xdr:ext cx="142875" cy="180975"/>
    <xdr:sp macro="" textlink="">
      <xdr:nvSpPr>
        <xdr:cNvPr id="5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12</xdr:col>
      <xdr:colOff>0</xdr:colOff>
      <xdr:row>13</xdr:row>
      <xdr:rowOff>66675</xdr:rowOff>
    </xdr:from>
    <xdr:ext cx="142875" cy="180975"/>
    <xdr:sp macro="" textlink="">
      <xdr:nvSpPr>
        <xdr:cNvPr id="5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13</xdr:col>
      <xdr:colOff>0</xdr:colOff>
      <xdr:row>13</xdr:row>
      <xdr:rowOff>66675</xdr:rowOff>
    </xdr:from>
    <xdr:ext cx="142875" cy="180975"/>
    <xdr:sp macro="" textlink="">
      <xdr:nvSpPr>
        <xdr:cNvPr id="5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13</xdr:col>
      <xdr:colOff>0</xdr:colOff>
      <xdr:row>13</xdr:row>
      <xdr:rowOff>66675</xdr:rowOff>
    </xdr:from>
    <xdr:ext cx="142875" cy="180975"/>
    <xdr:sp macro="" textlink="">
      <xdr:nvSpPr>
        <xdr:cNvPr id="5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14</xdr:col>
      <xdr:colOff>0</xdr:colOff>
      <xdr:row>13</xdr:row>
      <xdr:rowOff>66675</xdr:rowOff>
    </xdr:from>
    <xdr:ext cx="142875" cy="180975"/>
    <xdr:sp macro="" textlink="">
      <xdr:nvSpPr>
        <xdr:cNvPr id="5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14</xdr:col>
      <xdr:colOff>0</xdr:colOff>
      <xdr:row>13</xdr:row>
      <xdr:rowOff>66675</xdr:rowOff>
    </xdr:from>
    <xdr:ext cx="142875" cy="180975"/>
    <xdr:sp macro="" textlink="">
      <xdr:nvSpPr>
        <xdr:cNvPr id="5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15</xdr:col>
      <xdr:colOff>0</xdr:colOff>
      <xdr:row>13</xdr:row>
      <xdr:rowOff>66675</xdr:rowOff>
    </xdr:from>
    <xdr:ext cx="142875" cy="180975"/>
    <xdr:sp macro="" textlink="">
      <xdr:nvSpPr>
        <xdr:cNvPr id="5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15</xdr:col>
      <xdr:colOff>0</xdr:colOff>
      <xdr:row>13</xdr:row>
      <xdr:rowOff>66675</xdr:rowOff>
    </xdr:from>
    <xdr:ext cx="142875" cy="180975"/>
    <xdr:sp macro="" textlink="">
      <xdr:nvSpPr>
        <xdr:cNvPr id="5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15</xdr:col>
      <xdr:colOff>0</xdr:colOff>
      <xdr:row>13</xdr:row>
      <xdr:rowOff>66675</xdr:rowOff>
    </xdr:from>
    <xdr:ext cx="142875" cy="180975"/>
    <xdr:sp macro="" textlink="">
      <xdr:nvSpPr>
        <xdr:cNvPr id="6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15</xdr:col>
      <xdr:colOff>0</xdr:colOff>
      <xdr:row>13</xdr:row>
      <xdr:rowOff>66675</xdr:rowOff>
    </xdr:from>
    <xdr:ext cx="142875" cy="180975"/>
    <xdr:sp macro="" textlink="">
      <xdr:nvSpPr>
        <xdr:cNvPr id="6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16</xdr:col>
      <xdr:colOff>0</xdr:colOff>
      <xdr:row>13</xdr:row>
      <xdr:rowOff>66675</xdr:rowOff>
    </xdr:from>
    <xdr:ext cx="142875" cy="180975"/>
    <xdr:sp macro="" textlink="">
      <xdr:nvSpPr>
        <xdr:cNvPr id="6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16</xdr:col>
      <xdr:colOff>0</xdr:colOff>
      <xdr:row>13</xdr:row>
      <xdr:rowOff>66675</xdr:rowOff>
    </xdr:from>
    <xdr:ext cx="142875" cy="180975"/>
    <xdr:sp macro="" textlink="">
      <xdr:nvSpPr>
        <xdr:cNvPr id="6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17</xdr:col>
      <xdr:colOff>0</xdr:colOff>
      <xdr:row>13</xdr:row>
      <xdr:rowOff>66675</xdr:rowOff>
    </xdr:from>
    <xdr:ext cx="142875" cy="180975"/>
    <xdr:sp macro="" textlink="">
      <xdr:nvSpPr>
        <xdr:cNvPr id="6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17</xdr:col>
      <xdr:colOff>0</xdr:colOff>
      <xdr:row>13</xdr:row>
      <xdr:rowOff>66675</xdr:rowOff>
    </xdr:from>
    <xdr:ext cx="142875" cy="180975"/>
    <xdr:sp macro="" textlink="">
      <xdr:nvSpPr>
        <xdr:cNvPr id="6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18</xdr:col>
      <xdr:colOff>0</xdr:colOff>
      <xdr:row>13</xdr:row>
      <xdr:rowOff>66675</xdr:rowOff>
    </xdr:from>
    <xdr:ext cx="142875" cy="180975"/>
    <xdr:sp macro="" textlink="">
      <xdr:nvSpPr>
        <xdr:cNvPr id="6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18</xdr:col>
      <xdr:colOff>0</xdr:colOff>
      <xdr:row>13</xdr:row>
      <xdr:rowOff>66675</xdr:rowOff>
    </xdr:from>
    <xdr:ext cx="142875" cy="180975"/>
    <xdr:sp macro="" textlink="">
      <xdr:nvSpPr>
        <xdr:cNvPr id="6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16</xdr:col>
      <xdr:colOff>0</xdr:colOff>
      <xdr:row>13</xdr:row>
      <xdr:rowOff>66675</xdr:rowOff>
    </xdr:from>
    <xdr:ext cx="142875" cy="180975"/>
    <xdr:sp macro="" textlink="">
      <xdr:nvSpPr>
        <xdr:cNvPr id="6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16</xdr:col>
      <xdr:colOff>0</xdr:colOff>
      <xdr:row>13</xdr:row>
      <xdr:rowOff>66675</xdr:rowOff>
    </xdr:from>
    <xdr:ext cx="142875" cy="180975"/>
    <xdr:sp macro="" textlink="">
      <xdr:nvSpPr>
        <xdr:cNvPr id="6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17</xdr:col>
      <xdr:colOff>0</xdr:colOff>
      <xdr:row>13</xdr:row>
      <xdr:rowOff>66675</xdr:rowOff>
    </xdr:from>
    <xdr:ext cx="142875" cy="180975"/>
    <xdr:sp macro="" textlink="">
      <xdr:nvSpPr>
        <xdr:cNvPr id="7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17</xdr:col>
      <xdr:colOff>0</xdr:colOff>
      <xdr:row>13</xdr:row>
      <xdr:rowOff>66675</xdr:rowOff>
    </xdr:from>
    <xdr:ext cx="142875" cy="180975"/>
    <xdr:sp macro="" textlink="">
      <xdr:nvSpPr>
        <xdr:cNvPr id="7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18</xdr:col>
      <xdr:colOff>0</xdr:colOff>
      <xdr:row>13</xdr:row>
      <xdr:rowOff>66675</xdr:rowOff>
    </xdr:from>
    <xdr:ext cx="142875" cy="180975"/>
    <xdr:sp macro="" textlink="">
      <xdr:nvSpPr>
        <xdr:cNvPr id="7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18</xdr:col>
      <xdr:colOff>0</xdr:colOff>
      <xdr:row>13</xdr:row>
      <xdr:rowOff>66675</xdr:rowOff>
    </xdr:from>
    <xdr:ext cx="142875" cy="180975"/>
    <xdr:sp macro="" textlink="">
      <xdr:nvSpPr>
        <xdr:cNvPr id="7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19</xdr:col>
      <xdr:colOff>0</xdr:colOff>
      <xdr:row>13</xdr:row>
      <xdr:rowOff>66675</xdr:rowOff>
    </xdr:from>
    <xdr:ext cx="142875" cy="180975"/>
    <xdr:sp macro="" textlink="">
      <xdr:nvSpPr>
        <xdr:cNvPr id="7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19</xdr:col>
      <xdr:colOff>0</xdr:colOff>
      <xdr:row>13</xdr:row>
      <xdr:rowOff>66675</xdr:rowOff>
    </xdr:from>
    <xdr:ext cx="142875" cy="180975"/>
    <xdr:sp macro="" textlink="">
      <xdr:nvSpPr>
        <xdr:cNvPr id="7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19</xdr:col>
      <xdr:colOff>0</xdr:colOff>
      <xdr:row>13</xdr:row>
      <xdr:rowOff>66675</xdr:rowOff>
    </xdr:from>
    <xdr:ext cx="142875" cy="180975"/>
    <xdr:sp macro="" textlink="">
      <xdr:nvSpPr>
        <xdr:cNvPr id="7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19</xdr:col>
      <xdr:colOff>0</xdr:colOff>
      <xdr:row>13</xdr:row>
      <xdr:rowOff>66675</xdr:rowOff>
    </xdr:from>
    <xdr:ext cx="142875" cy="180975"/>
    <xdr:sp macro="" textlink="">
      <xdr:nvSpPr>
        <xdr:cNvPr id="7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20</xdr:col>
      <xdr:colOff>0</xdr:colOff>
      <xdr:row>13</xdr:row>
      <xdr:rowOff>66675</xdr:rowOff>
    </xdr:from>
    <xdr:ext cx="142875" cy="180975"/>
    <xdr:sp macro="" textlink="">
      <xdr:nvSpPr>
        <xdr:cNvPr id="7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20</xdr:col>
      <xdr:colOff>0</xdr:colOff>
      <xdr:row>13</xdr:row>
      <xdr:rowOff>66675</xdr:rowOff>
    </xdr:from>
    <xdr:ext cx="142875" cy="180975"/>
    <xdr:sp macro="" textlink="">
      <xdr:nvSpPr>
        <xdr:cNvPr id="7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13</xdr:col>
      <xdr:colOff>0</xdr:colOff>
      <xdr:row>13</xdr:row>
      <xdr:rowOff>66675</xdr:rowOff>
    </xdr:from>
    <xdr:ext cx="142875" cy="180975"/>
    <xdr:sp macro="" textlink="">
      <xdr:nvSpPr>
        <xdr:cNvPr id="8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13</xdr:col>
      <xdr:colOff>0</xdr:colOff>
      <xdr:row>13</xdr:row>
      <xdr:rowOff>66675</xdr:rowOff>
    </xdr:from>
    <xdr:ext cx="142875" cy="180975"/>
    <xdr:sp macro="" textlink="">
      <xdr:nvSpPr>
        <xdr:cNvPr id="8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14</xdr:col>
      <xdr:colOff>0</xdr:colOff>
      <xdr:row>13</xdr:row>
      <xdr:rowOff>66675</xdr:rowOff>
    </xdr:from>
    <xdr:ext cx="142875" cy="180975"/>
    <xdr:sp macro="" textlink="">
      <xdr:nvSpPr>
        <xdr:cNvPr id="8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14</xdr:col>
      <xdr:colOff>0</xdr:colOff>
      <xdr:row>13</xdr:row>
      <xdr:rowOff>66675</xdr:rowOff>
    </xdr:from>
    <xdr:ext cx="142875" cy="180975"/>
    <xdr:sp macro="" textlink="">
      <xdr:nvSpPr>
        <xdr:cNvPr id="8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15</xdr:col>
      <xdr:colOff>0</xdr:colOff>
      <xdr:row>13</xdr:row>
      <xdr:rowOff>66675</xdr:rowOff>
    </xdr:from>
    <xdr:ext cx="142875" cy="180975"/>
    <xdr:sp macro="" textlink="">
      <xdr:nvSpPr>
        <xdr:cNvPr id="8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15</xdr:col>
      <xdr:colOff>0</xdr:colOff>
      <xdr:row>13</xdr:row>
      <xdr:rowOff>66675</xdr:rowOff>
    </xdr:from>
    <xdr:ext cx="142875" cy="180975"/>
    <xdr:sp macro="" textlink="">
      <xdr:nvSpPr>
        <xdr:cNvPr id="8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16</xdr:col>
      <xdr:colOff>0</xdr:colOff>
      <xdr:row>13</xdr:row>
      <xdr:rowOff>66675</xdr:rowOff>
    </xdr:from>
    <xdr:ext cx="142875" cy="180975"/>
    <xdr:sp macro="" textlink="">
      <xdr:nvSpPr>
        <xdr:cNvPr id="8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16</xdr:col>
      <xdr:colOff>0</xdr:colOff>
      <xdr:row>13</xdr:row>
      <xdr:rowOff>66675</xdr:rowOff>
    </xdr:from>
    <xdr:ext cx="142875" cy="180975"/>
    <xdr:sp macro="" textlink="">
      <xdr:nvSpPr>
        <xdr:cNvPr id="8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16</xdr:col>
      <xdr:colOff>0</xdr:colOff>
      <xdr:row>13</xdr:row>
      <xdr:rowOff>66675</xdr:rowOff>
    </xdr:from>
    <xdr:ext cx="142875" cy="180975"/>
    <xdr:sp macro="" textlink="">
      <xdr:nvSpPr>
        <xdr:cNvPr id="8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16</xdr:col>
      <xdr:colOff>0</xdr:colOff>
      <xdr:row>13</xdr:row>
      <xdr:rowOff>66675</xdr:rowOff>
    </xdr:from>
    <xdr:ext cx="142875" cy="180975"/>
    <xdr:sp macro="" textlink="">
      <xdr:nvSpPr>
        <xdr:cNvPr id="8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17</xdr:col>
      <xdr:colOff>0</xdr:colOff>
      <xdr:row>13</xdr:row>
      <xdr:rowOff>66675</xdr:rowOff>
    </xdr:from>
    <xdr:ext cx="142875" cy="180975"/>
    <xdr:sp macro="" textlink="">
      <xdr:nvSpPr>
        <xdr:cNvPr id="9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17</xdr:col>
      <xdr:colOff>0</xdr:colOff>
      <xdr:row>13</xdr:row>
      <xdr:rowOff>66675</xdr:rowOff>
    </xdr:from>
    <xdr:ext cx="142875" cy="180975"/>
    <xdr:sp macro="" textlink="">
      <xdr:nvSpPr>
        <xdr:cNvPr id="9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18</xdr:col>
      <xdr:colOff>0</xdr:colOff>
      <xdr:row>13</xdr:row>
      <xdr:rowOff>66675</xdr:rowOff>
    </xdr:from>
    <xdr:ext cx="142875" cy="180975"/>
    <xdr:sp macro="" textlink="">
      <xdr:nvSpPr>
        <xdr:cNvPr id="9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18</xdr:col>
      <xdr:colOff>0</xdr:colOff>
      <xdr:row>13</xdr:row>
      <xdr:rowOff>66675</xdr:rowOff>
    </xdr:from>
    <xdr:ext cx="142875" cy="180975"/>
    <xdr:sp macro="" textlink="">
      <xdr:nvSpPr>
        <xdr:cNvPr id="9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19</xdr:col>
      <xdr:colOff>0</xdr:colOff>
      <xdr:row>13</xdr:row>
      <xdr:rowOff>66675</xdr:rowOff>
    </xdr:from>
    <xdr:ext cx="142875" cy="180975"/>
    <xdr:sp macro="" textlink="">
      <xdr:nvSpPr>
        <xdr:cNvPr id="9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19</xdr:col>
      <xdr:colOff>0</xdr:colOff>
      <xdr:row>13</xdr:row>
      <xdr:rowOff>66675</xdr:rowOff>
    </xdr:from>
    <xdr:ext cx="142875" cy="180975"/>
    <xdr:sp macro="" textlink="">
      <xdr:nvSpPr>
        <xdr:cNvPr id="9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17</xdr:col>
      <xdr:colOff>0</xdr:colOff>
      <xdr:row>13</xdr:row>
      <xdr:rowOff>66675</xdr:rowOff>
    </xdr:from>
    <xdr:ext cx="142875" cy="180975"/>
    <xdr:sp macro="" textlink="">
      <xdr:nvSpPr>
        <xdr:cNvPr id="9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17</xdr:col>
      <xdr:colOff>0</xdr:colOff>
      <xdr:row>13</xdr:row>
      <xdr:rowOff>66675</xdr:rowOff>
    </xdr:from>
    <xdr:ext cx="142875" cy="180975"/>
    <xdr:sp macro="" textlink="">
      <xdr:nvSpPr>
        <xdr:cNvPr id="9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18</xdr:col>
      <xdr:colOff>0</xdr:colOff>
      <xdr:row>13</xdr:row>
      <xdr:rowOff>66675</xdr:rowOff>
    </xdr:from>
    <xdr:ext cx="142875" cy="180975"/>
    <xdr:sp macro="" textlink="">
      <xdr:nvSpPr>
        <xdr:cNvPr id="9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18</xdr:col>
      <xdr:colOff>0</xdr:colOff>
      <xdr:row>13</xdr:row>
      <xdr:rowOff>66675</xdr:rowOff>
    </xdr:from>
    <xdr:ext cx="142875" cy="180975"/>
    <xdr:sp macro="" textlink="">
      <xdr:nvSpPr>
        <xdr:cNvPr id="9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19</xdr:col>
      <xdr:colOff>0</xdr:colOff>
      <xdr:row>13</xdr:row>
      <xdr:rowOff>66675</xdr:rowOff>
    </xdr:from>
    <xdr:ext cx="142875" cy="180975"/>
    <xdr:sp macro="" textlink="">
      <xdr:nvSpPr>
        <xdr:cNvPr id="10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19</xdr:col>
      <xdr:colOff>0</xdr:colOff>
      <xdr:row>13</xdr:row>
      <xdr:rowOff>66675</xdr:rowOff>
    </xdr:from>
    <xdr:ext cx="142875" cy="180975"/>
    <xdr:sp macro="" textlink="">
      <xdr:nvSpPr>
        <xdr:cNvPr id="10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20</xdr:col>
      <xdr:colOff>0</xdr:colOff>
      <xdr:row>13</xdr:row>
      <xdr:rowOff>66675</xdr:rowOff>
    </xdr:from>
    <xdr:ext cx="142875" cy="180975"/>
    <xdr:sp macro="" textlink="">
      <xdr:nvSpPr>
        <xdr:cNvPr id="10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20</xdr:col>
      <xdr:colOff>0</xdr:colOff>
      <xdr:row>13</xdr:row>
      <xdr:rowOff>66675</xdr:rowOff>
    </xdr:from>
    <xdr:ext cx="142875" cy="180975"/>
    <xdr:sp macro="" textlink="">
      <xdr:nvSpPr>
        <xdr:cNvPr id="10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20</xdr:col>
      <xdr:colOff>0</xdr:colOff>
      <xdr:row>13</xdr:row>
      <xdr:rowOff>66675</xdr:rowOff>
    </xdr:from>
    <xdr:ext cx="142875" cy="180975"/>
    <xdr:sp macro="" textlink="">
      <xdr:nvSpPr>
        <xdr:cNvPr id="10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20</xdr:col>
      <xdr:colOff>0</xdr:colOff>
      <xdr:row>13</xdr:row>
      <xdr:rowOff>66675</xdr:rowOff>
    </xdr:from>
    <xdr:ext cx="142875" cy="180975"/>
    <xdr:sp macro="" textlink="">
      <xdr:nvSpPr>
        <xdr:cNvPr id="10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21</xdr:col>
      <xdr:colOff>0</xdr:colOff>
      <xdr:row>13</xdr:row>
      <xdr:rowOff>66675</xdr:rowOff>
    </xdr:from>
    <xdr:ext cx="142875" cy="180975"/>
    <xdr:sp macro="" textlink="">
      <xdr:nvSpPr>
        <xdr:cNvPr id="10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21</xdr:col>
      <xdr:colOff>0</xdr:colOff>
      <xdr:row>13</xdr:row>
      <xdr:rowOff>66675</xdr:rowOff>
    </xdr:from>
    <xdr:ext cx="142875" cy="180975"/>
    <xdr:sp macro="" textlink="">
      <xdr:nvSpPr>
        <xdr:cNvPr id="10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18</xdr:col>
      <xdr:colOff>0</xdr:colOff>
      <xdr:row>13</xdr:row>
      <xdr:rowOff>66675</xdr:rowOff>
    </xdr:from>
    <xdr:ext cx="142875" cy="180975"/>
    <xdr:sp macro="" textlink="">
      <xdr:nvSpPr>
        <xdr:cNvPr id="10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18</xdr:col>
      <xdr:colOff>0</xdr:colOff>
      <xdr:row>13</xdr:row>
      <xdr:rowOff>66675</xdr:rowOff>
    </xdr:from>
    <xdr:ext cx="142875" cy="180975"/>
    <xdr:sp macro="" textlink="">
      <xdr:nvSpPr>
        <xdr:cNvPr id="10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19</xdr:col>
      <xdr:colOff>0</xdr:colOff>
      <xdr:row>13</xdr:row>
      <xdr:rowOff>66675</xdr:rowOff>
    </xdr:from>
    <xdr:ext cx="142875" cy="180975"/>
    <xdr:sp macro="" textlink="">
      <xdr:nvSpPr>
        <xdr:cNvPr id="11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19</xdr:col>
      <xdr:colOff>0</xdr:colOff>
      <xdr:row>13</xdr:row>
      <xdr:rowOff>66675</xdr:rowOff>
    </xdr:from>
    <xdr:ext cx="142875" cy="180975"/>
    <xdr:sp macro="" textlink="">
      <xdr:nvSpPr>
        <xdr:cNvPr id="11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20</xdr:col>
      <xdr:colOff>0</xdr:colOff>
      <xdr:row>13</xdr:row>
      <xdr:rowOff>66675</xdr:rowOff>
    </xdr:from>
    <xdr:ext cx="142875" cy="180975"/>
    <xdr:sp macro="" textlink="">
      <xdr:nvSpPr>
        <xdr:cNvPr id="11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20</xdr:col>
      <xdr:colOff>0</xdr:colOff>
      <xdr:row>13</xdr:row>
      <xdr:rowOff>66675</xdr:rowOff>
    </xdr:from>
    <xdr:ext cx="142875" cy="180975"/>
    <xdr:sp macro="" textlink="">
      <xdr:nvSpPr>
        <xdr:cNvPr id="11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21</xdr:col>
      <xdr:colOff>0</xdr:colOff>
      <xdr:row>13</xdr:row>
      <xdr:rowOff>66675</xdr:rowOff>
    </xdr:from>
    <xdr:ext cx="142875" cy="180975"/>
    <xdr:sp macro="" textlink="">
      <xdr:nvSpPr>
        <xdr:cNvPr id="11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21</xdr:col>
      <xdr:colOff>0</xdr:colOff>
      <xdr:row>13</xdr:row>
      <xdr:rowOff>66675</xdr:rowOff>
    </xdr:from>
    <xdr:ext cx="142875" cy="180975"/>
    <xdr:sp macro="" textlink="">
      <xdr:nvSpPr>
        <xdr:cNvPr id="11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21</xdr:col>
      <xdr:colOff>0</xdr:colOff>
      <xdr:row>13</xdr:row>
      <xdr:rowOff>66675</xdr:rowOff>
    </xdr:from>
    <xdr:ext cx="142875" cy="180975"/>
    <xdr:sp macro="" textlink="">
      <xdr:nvSpPr>
        <xdr:cNvPr id="11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21</xdr:col>
      <xdr:colOff>0</xdr:colOff>
      <xdr:row>13</xdr:row>
      <xdr:rowOff>66675</xdr:rowOff>
    </xdr:from>
    <xdr:ext cx="142875" cy="180975"/>
    <xdr:sp macro="" textlink="">
      <xdr:nvSpPr>
        <xdr:cNvPr id="11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14</xdr:col>
      <xdr:colOff>0</xdr:colOff>
      <xdr:row>13</xdr:row>
      <xdr:rowOff>66675</xdr:rowOff>
    </xdr:from>
    <xdr:ext cx="142875" cy="180975"/>
    <xdr:sp macro="" textlink="">
      <xdr:nvSpPr>
        <xdr:cNvPr id="11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14</xdr:col>
      <xdr:colOff>0</xdr:colOff>
      <xdr:row>13</xdr:row>
      <xdr:rowOff>66675</xdr:rowOff>
    </xdr:from>
    <xdr:ext cx="142875" cy="180975"/>
    <xdr:sp macro="" textlink="">
      <xdr:nvSpPr>
        <xdr:cNvPr id="11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15</xdr:col>
      <xdr:colOff>0</xdr:colOff>
      <xdr:row>13</xdr:row>
      <xdr:rowOff>66675</xdr:rowOff>
    </xdr:from>
    <xdr:ext cx="142875" cy="180975"/>
    <xdr:sp macro="" textlink="">
      <xdr:nvSpPr>
        <xdr:cNvPr id="12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15</xdr:col>
      <xdr:colOff>0</xdr:colOff>
      <xdr:row>13</xdr:row>
      <xdr:rowOff>66675</xdr:rowOff>
    </xdr:from>
    <xdr:ext cx="142875" cy="180975"/>
    <xdr:sp macro="" textlink="">
      <xdr:nvSpPr>
        <xdr:cNvPr id="12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16</xdr:col>
      <xdr:colOff>0</xdr:colOff>
      <xdr:row>13</xdr:row>
      <xdr:rowOff>66675</xdr:rowOff>
    </xdr:from>
    <xdr:ext cx="142875" cy="180975"/>
    <xdr:sp macro="" textlink="">
      <xdr:nvSpPr>
        <xdr:cNvPr id="12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16</xdr:col>
      <xdr:colOff>0</xdr:colOff>
      <xdr:row>13</xdr:row>
      <xdr:rowOff>66675</xdr:rowOff>
    </xdr:from>
    <xdr:ext cx="142875" cy="180975"/>
    <xdr:sp macro="" textlink="">
      <xdr:nvSpPr>
        <xdr:cNvPr id="12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17</xdr:col>
      <xdr:colOff>0</xdr:colOff>
      <xdr:row>13</xdr:row>
      <xdr:rowOff>66675</xdr:rowOff>
    </xdr:from>
    <xdr:ext cx="142875" cy="180975"/>
    <xdr:sp macro="" textlink="">
      <xdr:nvSpPr>
        <xdr:cNvPr id="12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17</xdr:col>
      <xdr:colOff>0</xdr:colOff>
      <xdr:row>13</xdr:row>
      <xdr:rowOff>66675</xdr:rowOff>
    </xdr:from>
    <xdr:ext cx="142875" cy="180975"/>
    <xdr:sp macro="" textlink="">
      <xdr:nvSpPr>
        <xdr:cNvPr id="12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17</xdr:col>
      <xdr:colOff>0</xdr:colOff>
      <xdr:row>13</xdr:row>
      <xdr:rowOff>66675</xdr:rowOff>
    </xdr:from>
    <xdr:ext cx="142875" cy="180975"/>
    <xdr:sp macro="" textlink="">
      <xdr:nvSpPr>
        <xdr:cNvPr id="12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17</xdr:col>
      <xdr:colOff>0</xdr:colOff>
      <xdr:row>13</xdr:row>
      <xdr:rowOff>66675</xdr:rowOff>
    </xdr:from>
    <xdr:ext cx="142875" cy="180975"/>
    <xdr:sp macro="" textlink="">
      <xdr:nvSpPr>
        <xdr:cNvPr id="12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18</xdr:col>
      <xdr:colOff>0</xdr:colOff>
      <xdr:row>13</xdr:row>
      <xdr:rowOff>66675</xdr:rowOff>
    </xdr:from>
    <xdr:ext cx="142875" cy="180975"/>
    <xdr:sp macro="" textlink="">
      <xdr:nvSpPr>
        <xdr:cNvPr id="12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18</xdr:col>
      <xdr:colOff>0</xdr:colOff>
      <xdr:row>13</xdr:row>
      <xdr:rowOff>66675</xdr:rowOff>
    </xdr:from>
    <xdr:ext cx="142875" cy="180975"/>
    <xdr:sp macro="" textlink="">
      <xdr:nvSpPr>
        <xdr:cNvPr id="12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19</xdr:col>
      <xdr:colOff>0</xdr:colOff>
      <xdr:row>13</xdr:row>
      <xdr:rowOff>66675</xdr:rowOff>
    </xdr:from>
    <xdr:ext cx="142875" cy="180975"/>
    <xdr:sp macro="" textlink="">
      <xdr:nvSpPr>
        <xdr:cNvPr id="13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19</xdr:col>
      <xdr:colOff>0</xdr:colOff>
      <xdr:row>13</xdr:row>
      <xdr:rowOff>66675</xdr:rowOff>
    </xdr:from>
    <xdr:ext cx="142875" cy="180975"/>
    <xdr:sp macro="" textlink="">
      <xdr:nvSpPr>
        <xdr:cNvPr id="13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20</xdr:col>
      <xdr:colOff>0</xdr:colOff>
      <xdr:row>13</xdr:row>
      <xdr:rowOff>66675</xdr:rowOff>
    </xdr:from>
    <xdr:ext cx="142875" cy="180975"/>
    <xdr:sp macro="" textlink="">
      <xdr:nvSpPr>
        <xdr:cNvPr id="13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20</xdr:col>
      <xdr:colOff>0</xdr:colOff>
      <xdr:row>13</xdr:row>
      <xdr:rowOff>66675</xdr:rowOff>
    </xdr:from>
    <xdr:ext cx="142875" cy="180975"/>
    <xdr:sp macro="" textlink="">
      <xdr:nvSpPr>
        <xdr:cNvPr id="13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18</xdr:col>
      <xdr:colOff>0</xdr:colOff>
      <xdr:row>13</xdr:row>
      <xdr:rowOff>66675</xdr:rowOff>
    </xdr:from>
    <xdr:ext cx="142875" cy="180975"/>
    <xdr:sp macro="" textlink="">
      <xdr:nvSpPr>
        <xdr:cNvPr id="13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18</xdr:col>
      <xdr:colOff>0</xdr:colOff>
      <xdr:row>13</xdr:row>
      <xdr:rowOff>66675</xdr:rowOff>
    </xdr:from>
    <xdr:ext cx="142875" cy="180975"/>
    <xdr:sp macro="" textlink="">
      <xdr:nvSpPr>
        <xdr:cNvPr id="13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19</xdr:col>
      <xdr:colOff>0</xdr:colOff>
      <xdr:row>13</xdr:row>
      <xdr:rowOff>66675</xdr:rowOff>
    </xdr:from>
    <xdr:ext cx="142875" cy="180975"/>
    <xdr:sp macro="" textlink="">
      <xdr:nvSpPr>
        <xdr:cNvPr id="13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19</xdr:col>
      <xdr:colOff>0</xdr:colOff>
      <xdr:row>13</xdr:row>
      <xdr:rowOff>66675</xdr:rowOff>
    </xdr:from>
    <xdr:ext cx="142875" cy="180975"/>
    <xdr:sp macro="" textlink="">
      <xdr:nvSpPr>
        <xdr:cNvPr id="13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20</xdr:col>
      <xdr:colOff>0</xdr:colOff>
      <xdr:row>13</xdr:row>
      <xdr:rowOff>66675</xdr:rowOff>
    </xdr:from>
    <xdr:ext cx="142875" cy="180975"/>
    <xdr:sp macro="" textlink="">
      <xdr:nvSpPr>
        <xdr:cNvPr id="13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20</xdr:col>
      <xdr:colOff>0</xdr:colOff>
      <xdr:row>13</xdr:row>
      <xdr:rowOff>66675</xdr:rowOff>
    </xdr:from>
    <xdr:ext cx="142875" cy="180975"/>
    <xdr:sp macro="" textlink="">
      <xdr:nvSpPr>
        <xdr:cNvPr id="13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21</xdr:col>
      <xdr:colOff>0</xdr:colOff>
      <xdr:row>13</xdr:row>
      <xdr:rowOff>66675</xdr:rowOff>
    </xdr:from>
    <xdr:ext cx="142875" cy="180975"/>
    <xdr:sp macro="" textlink="">
      <xdr:nvSpPr>
        <xdr:cNvPr id="14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21</xdr:col>
      <xdr:colOff>0</xdr:colOff>
      <xdr:row>13</xdr:row>
      <xdr:rowOff>66675</xdr:rowOff>
    </xdr:from>
    <xdr:ext cx="142875" cy="180975"/>
    <xdr:sp macro="" textlink="">
      <xdr:nvSpPr>
        <xdr:cNvPr id="14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21</xdr:col>
      <xdr:colOff>0</xdr:colOff>
      <xdr:row>13</xdr:row>
      <xdr:rowOff>66675</xdr:rowOff>
    </xdr:from>
    <xdr:ext cx="142875" cy="180975"/>
    <xdr:sp macro="" textlink="">
      <xdr:nvSpPr>
        <xdr:cNvPr id="14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21</xdr:col>
      <xdr:colOff>0</xdr:colOff>
      <xdr:row>13</xdr:row>
      <xdr:rowOff>66675</xdr:rowOff>
    </xdr:from>
    <xdr:ext cx="142875" cy="180975"/>
    <xdr:sp macro="" textlink="">
      <xdr:nvSpPr>
        <xdr:cNvPr id="14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22</xdr:col>
      <xdr:colOff>0</xdr:colOff>
      <xdr:row>13</xdr:row>
      <xdr:rowOff>66675</xdr:rowOff>
    </xdr:from>
    <xdr:ext cx="142875" cy="180975"/>
    <xdr:sp macro="" textlink="">
      <xdr:nvSpPr>
        <xdr:cNvPr id="14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22</xdr:col>
      <xdr:colOff>0</xdr:colOff>
      <xdr:row>13</xdr:row>
      <xdr:rowOff>66675</xdr:rowOff>
    </xdr:from>
    <xdr:ext cx="142875" cy="180975"/>
    <xdr:sp macro="" textlink="">
      <xdr:nvSpPr>
        <xdr:cNvPr id="14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19</xdr:col>
      <xdr:colOff>0</xdr:colOff>
      <xdr:row>13</xdr:row>
      <xdr:rowOff>66675</xdr:rowOff>
    </xdr:from>
    <xdr:ext cx="142875" cy="180975"/>
    <xdr:sp macro="" textlink="">
      <xdr:nvSpPr>
        <xdr:cNvPr id="14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19</xdr:col>
      <xdr:colOff>0</xdr:colOff>
      <xdr:row>13</xdr:row>
      <xdr:rowOff>66675</xdr:rowOff>
    </xdr:from>
    <xdr:ext cx="142875" cy="180975"/>
    <xdr:sp macro="" textlink="">
      <xdr:nvSpPr>
        <xdr:cNvPr id="14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20</xdr:col>
      <xdr:colOff>0</xdr:colOff>
      <xdr:row>13</xdr:row>
      <xdr:rowOff>66675</xdr:rowOff>
    </xdr:from>
    <xdr:ext cx="142875" cy="180975"/>
    <xdr:sp macro="" textlink="">
      <xdr:nvSpPr>
        <xdr:cNvPr id="14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20</xdr:col>
      <xdr:colOff>0</xdr:colOff>
      <xdr:row>13</xdr:row>
      <xdr:rowOff>66675</xdr:rowOff>
    </xdr:from>
    <xdr:ext cx="142875" cy="180975"/>
    <xdr:sp macro="" textlink="">
      <xdr:nvSpPr>
        <xdr:cNvPr id="14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21</xdr:col>
      <xdr:colOff>0</xdr:colOff>
      <xdr:row>13</xdr:row>
      <xdr:rowOff>66675</xdr:rowOff>
    </xdr:from>
    <xdr:ext cx="142875" cy="180975"/>
    <xdr:sp macro="" textlink="">
      <xdr:nvSpPr>
        <xdr:cNvPr id="15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21</xdr:col>
      <xdr:colOff>0</xdr:colOff>
      <xdr:row>13</xdr:row>
      <xdr:rowOff>66675</xdr:rowOff>
    </xdr:from>
    <xdr:ext cx="142875" cy="180975"/>
    <xdr:sp macro="" textlink="">
      <xdr:nvSpPr>
        <xdr:cNvPr id="15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22</xdr:col>
      <xdr:colOff>0</xdr:colOff>
      <xdr:row>13</xdr:row>
      <xdr:rowOff>66675</xdr:rowOff>
    </xdr:from>
    <xdr:ext cx="142875" cy="180975"/>
    <xdr:sp macro="" textlink="">
      <xdr:nvSpPr>
        <xdr:cNvPr id="15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22</xdr:col>
      <xdr:colOff>0</xdr:colOff>
      <xdr:row>13</xdr:row>
      <xdr:rowOff>66675</xdr:rowOff>
    </xdr:from>
    <xdr:ext cx="142875" cy="180975"/>
    <xdr:sp macro="" textlink="">
      <xdr:nvSpPr>
        <xdr:cNvPr id="15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22</xdr:col>
      <xdr:colOff>0</xdr:colOff>
      <xdr:row>13</xdr:row>
      <xdr:rowOff>66675</xdr:rowOff>
    </xdr:from>
    <xdr:ext cx="142875" cy="180975"/>
    <xdr:sp macro="" textlink="">
      <xdr:nvSpPr>
        <xdr:cNvPr id="15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22</xdr:col>
      <xdr:colOff>0</xdr:colOff>
      <xdr:row>13</xdr:row>
      <xdr:rowOff>66675</xdr:rowOff>
    </xdr:from>
    <xdr:ext cx="142875" cy="180975"/>
    <xdr:sp macro="" textlink="">
      <xdr:nvSpPr>
        <xdr:cNvPr id="15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20</xdr:col>
      <xdr:colOff>0</xdr:colOff>
      <xdr:row>13</xdr:row>
      <xdr:rowOff>66675</xdr:rowOff>
    </xdr:from>
    <xdr:ext cx="142875" cy="180975"/>
    <xdr:sp macro="" textlink="">
      <xdr:nvSpPr>
        <xdr:cNvPr id="15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20</xdr:col>
      <xdr:colOff>0</xdr:colOff>
      <xdr:row>13</xdr:row>
      <xdr:rowOff>66675</xdr:rowOff>
    </xdr:from>
    <xdr:ext cx="142875" cy="180975"/>
    <xdr:sp macro="" textlink="">
      <xdr:nvSpPr>
        <xdr:cNvPr id="15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21</xdr:col>
      <xdr:colOff>0</xdr:colOff>
      <xdr:row>13</xdr:row>
      <xdr:rowOff>66675</xdr:rowOff>
    </xdr:from>
    <xdr:ext cx="142875" cy="180975"/>
    <xdr:sp macro="" textlink="">
      <xdr:nvSpPr>
        <xdr:cNvPr id="15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21</xdr:col>
      <xdr:colOff>0</xdr:colOff>
      <xdr:row>13</xdr:row>
      <xdr:rowOff>66675</xdr:rowOff>
    </xdr:from>
    <xdr:ext cx="142875" cy="180975"/>
    <xdr:sp macro="" textlink="">
      <xdr:nvSpPr>
        <xdr:cNvPr id="15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22</xdr:col>
      <xdr:colOff>0</xdr:colOff>
      <xdr:row>13</xdr:row>
      <xdr:rowOff>66675</xdr:rowOff>
    </xdr:from>
    <xdr:ext cx="142875" cy="180975"/>
    <xdr:sp macro="" textlink="">
      <xdr:nvSpPr>
        <xdr:cNvPr id="16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22</xdr:col>
      <xdr:colOff>0</xdr:colOff>
      <xdr:row>13</xdr:row>
      <xdr:rowOff>66675</xdr:rowOff>
    </xdr:from>
    <xdr:ext cx="142875" cy="180975"/>
    <xdr:sp macro="" textlink="">
      <xdr:nvSpPr>
        <xdr:cNvPr id="16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15</xdr:col>
      <xdr:colOff>0</xdr:colOff>
      <xdr:row>13</xdr:row>
      <xdr:rowOff>66675</xdr:rowOff>
    </xdr:from>
    <xdr:ext cx="142875" cy="180975"/>
    <xdr:sp macro="" textlink="">
      <xdr:nvSpPr>
        <xdr:cNvPr id="16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15</xdr:col>
      <xdr:colOff>0</xdr:colOff>
      <xdr:row>13</xdr:row>
      <xdr:rowOff>66675</xdr:rowOff>
    </xdr:from>
    <xdr:ext cx="142875" cy="180975"/>
    <xdr:sp macro="" textlink="">
      <xdr:nvSpPr>
        <xdr:cNvPr id="16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16</xdr:col>
      <xdr:colOff>0</xdr:colOff>
      <xdr:row>13</xdr:row>
      <xdr:rowOff>66675</xdr:rowOff>
    </xdr:from>
    <xdr:ext cx="142875" cy="180975"/>
    <xdr:sp macro="" textlink="">
      <xdr:nvSpPr>
        <xdr:cNvPr id="16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16</xdr:col>
      <xdr:colOff>0</xdr:colOff>
      <xdr:row>13</xdr:row>
      <xdr:rowOff>66675</xdr:rowOff>
    </xdr:from>
    <xdr:ext cx="142875" cy="180975"/>
    <xdr:sp macro="" textlink="">
      <xdr:nvSpPr>
        <xdr:cNvPr id="16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17</xdr:col>
      <xdr:colOff>0</xdr:colOff>
      <xdr:row>13</xdr:row>
      <xdr:rowOff>66675</xdr:rowOff>
    </xdr:from>
    <xdr:ext cx="142875" cy="180975"/>
    <xdr:sp macro="" textlink="">
      <xdr:nvSpPr>
        <xdr:cNvPr id="16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17</xdr:col>
      <xdr:colOff>0</xdr:colOff>
      <xdr:row>13</xdr:row>
      <xdr:rowOff>66675</xdr:rowOff>
    </xdr:from>
    <xdr:ext cx="142875" cy="180975"/>
    <xdr:sp macro="" textlink="">
      <xdr:nvSpPr>
        <xdr:cNvPr id="16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18</xdr:col>
      <xdr:colOff>0</xdr:colOff>
      <xdr:row>13</xdr:row>
      <xdr:rowOff>66675</xdr:rowOff>
    </xdr:from>
    <xdr:ext cx="142875" cy="180975"/>
    <xdr:sp macro="" textlink="">
      <xdr:nvSpPr>
        <xdr:cNvPr id="16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18</xdr:col>
      <xdr:colOff>0</xdr:colOff>
      <xdr:row>13</xdr:row>
      <xdr:rowOff>66675</xdr:rowOff>
    </xdr:from>
    <xdr:ext cx="142875" cy="180975"/>
    <xdr:sp macro="" textlink="">
      <xdr:nvSpPr>
        <xdr:cNvPr id="16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18</xdr:col>
      <xdr:colOff>0</xdr:colOff>
      <xdr:row>13</xdr:row>
      <xdr:rowOff>66675</xdr:rowOff>
    </xdr:from>
    <xdr:ext cx="142875" cy="180975"/>
    <xdr:sp macro="" textlink="">
      <xdr:nvSpPr>
        <xdr:cNvPr id="17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18</xdr:col>
      <xdr:colOff>0</xdr:colOff>
      <xdr:row>13</xdr:row>
      <xdr:rowOff>66675</xdr:rowOff>
    </xdr:from>
    <xdr:ext cx="142875" cy="180975"/>
    <xdr:sp macro="" textlink="">
      <xdr:nvSpPr>
        <xdr:cNvPr id="17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19</xdr:col>
      <xdr:colOff>0</xdr:colOff>
      <xdr:row>13</xdr:row>
      <xdr:rowOff>66675</xdr:rowOff>
    </xdr:from>
    <xdr:ext cx="142875" cy="180975"/>
    <xdr:sp macro="" textlink="">
      <xdr:nvSpPr>
        <xdr:cNvPr id="17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19</xdr:col>
      <xdr:colOff>0</xdr:colOff>
      <xdr:row>13</xdr:row>
      <xdr:rowOff>66675</xdr:rowOff>
    </xdr:from>
    <xdr:ext cx="142875" cy="180975"/>
    <xdr:sp macro="" textlink="">
      <xdr:nvSpPr>
        <xdr:cNvPr id="17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20</xdr:col>
      <xdr:colOff>0</xdr:colOff>
      <xdr:row>13</xdr:row>
      <xdr:rowOff>66675</xdr:rowOff>
    </xdr:from>
    <xdr:ext cx="142875" cy="180975"/>
    <xdr:sp macro="" textlink="">
      <xdr:nvSpPr>
        <xdr:cNvPr id="17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20</xdr:col>
      <xdr:colOff>0</xdr:colOff>
      <xdr:row>13</xdr:row>
      <xdr:rowOff>66675</xdr:rowOff>
    </xdr:from>
    <xdr:ext cx="142875" cy="180975"/>
    <xdr:sp macro="" textlink="">
      <xdr:nvSpPr>
        <xdr:cNvPr id="17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21</xdr:col>
      <xdr:colOff>0</xdr:colOff>
      <xdr:row>13</xdr:row>
      <xdr:rowOff>66675</xdr:rowOff>
    </xdr:from>
    <xdr:ext cx="142875" cy="180975"/>
    <xdr:sp macro="" textlink="">
      <xdr:nvSpPr>
        <xdr:cNvPr id="17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21</xdr:col>
      <xdr:colOff>0</xdr:colOff>
      <xdr:row>13</xdr:row>
      <xdr:rowOff>66675</xdr:rowOff>
    </xdr:from>
    <xdr:ext cx="142875" cy="180975"/>
    <xdr:sp macro="" textlink="">
      <xdr:nvSpPr>
        <xdr:cNvPr id="17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19</xdr:col>
      <xdr:colOff>0</xdr:colOff>
      <xdr:row>13</xdr:row>
      <xdr:rowOff>66675</xdr:rowOff>
    </xdr:from>
    <xdr:ext cx="142875" cy="180975"/>
    <xdr:sp macro="" textlink="">
      <xdr:nvSpPr>
        <xdr:cNvPr id="17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19</xdr:col>
      <xdr:colOff>0</xdr:colOff>
      <xdr:row>13</xdr:row>
      <xdr:rowOff>66675</xdr:rowOff>
    </xdr:from>
    <xdr:ext cx="142875" cy="180975"/>
    <xdr:sp macro="" textlink="">
      <xdr:nvSpPr>
        <xdr:cNvPr id="17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20</xdr:col>
      <xdr:colOff>0</xdr:colOff>
      <xdr:row>13</xdr:row>
      <xdr:rowOff>66675</xdr:rowOff>
    </xdr:from>
    <xdr:ext cx="142875" cy="180975"/>
    <xdr:sp macro="" textlink="">
      <xdr:nvSpPr>
        <xdr:cNvPr id="18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20</xdr:col>
      <xdr:colOff>0</xdr:colOff>
      <xdr:row>13</xdr:row>
      <xdr:rowOff>66675</xdr:rowOff>
    </xdr:from>
    <xdr:ext cx="142875" cy="180975"/>
    <xdr:sp macro="" textlink="">
      <xdr:nvSpPr>
        <xdr:cNvPr id="18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21</xdr:col>
      <xdr:colOff>0</xdr:colOff>
      <xdr:row>13</xdr:row>
      <xdr:rowOff>66675</xdr:rowOff>
    </xdr:from>
    <xdr:ext cx="142875" cy="180975"/>
    <xdr:sp macro="" textlink="">
      <xdr:nvSpPr>
        <xdr:cNvPr id="18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21</xdr:col>
      <xdr:colOff>0</xdr:colOff>
      <xdr:row>13</xdr:row>
      <xdr:rowOff>66675</xdr:rowOff>
    </xdr:from>
    <xdr:ext cx="142875" cy="180975"/>
    <xdr:sp macro="" textlink="">
      <xdr:nvSpPr>
        <xdr:cNvPr id="18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22</xdr:col>
      <xdr:colOff>0</xdr:colOff>
      <xdr:row>13</xdr:row>
      <xdr:rowOff>66675</xdr:rowOff>
    </xdr:from>
    <xdr:ext cx="142875" cy="180975"/>
    <xdr:sp macro="" textlink="">
      <xdr:nvSpPr>
        <xdr:cNvPr id="18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22</xdr:col>
      <xdr:colOff>0</xdr:colOff>
      <xdr:row>13</xdr:row>
      <xdr:rowOff>66675</xdr:rowOff>
    </xdr:from>
    <xdr:ext cx="142875" cy="180975"/>
    <xdr:sp macro="" textlink="">
      <xdr:nvSpPr>
        <xdr:cNvPr id="18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22</xdr:col>
      <xdr:colOff>0</xdr:colOff>
      <xdr:row>13</xdr:row>
      <xdr:rowOff>66675</xdr:rowOff>
    </xdr:from>
    <xdr:ext cx="142875" cy="180975"/>
    <xdr:sp macro="" textlink="">
      <xdr:nvSpPr>
        <xdr:cNvPr id="18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22</xdr:col>
      <xdr:colOff>0</xdr:colOff>
      <xdr:row>13</xdr:row>
      <xdr:rowOff>66675</xdr:rowOff>
    </xdr:from>
    <xdr:ext cx="142875" cy="180975"/>
    <xdr:sp macro="" textlink="">
      <xdr:nvSpPr>
        <xdr:cNvPr id="18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18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18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20</xdr:col>
      <xdr:colOff>0</xdr:colOff>
      <xdr:row>13</xdr:row>
      <xdr:rowOff>66675</xdr:rowOff>
    </xdr:from>
    <xdr:ext cx="142875" cy="180975"/>
    <xdr:sp macro="" textlink="">
      <xdr:nvSpPr>
        <xdr:cNvPr id="19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20</xdr:col>
      <xdr:colOff>0</xdr:colOff>
      <xdr:row>13</xdr:row>
      <xdr:rowOff>66675</xdr:rowOff>
    </xdr:from>
    <xdr:ext cx="142875" cy="180975"/>
    <xdr:sp macro="" textlink="">
      <xdr:nvSpPr>
        <xdr:cNvPr id="19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21</xdr:col>
      <xdr:colOff>0</xdr:colOff>
      <xdr:row>13</xdr:row>
      <xdr:rowOff>66675</xdr:rowOff>
    </xdr:from>
    <xdr:ext cx="142875" cy="180975"/>
    <xdr:sp macro="" textlink="">
      <xdr:nvSpPr>
        <xdr:cNvPr id="19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21</xdr:col>
      <xdr:colOff>0</xdr:colOff>
      <xdr:row>13</xdr:row>
      <xdr:rowOff>66675</xdr:rowOff>
    </xdr:from>
    <xdr:ext cx="142875" cy="180975"/>
    <xdr:sp macro="" textlink="">
      <xdr:nvSpPr>
        <xdr:cNvPr id="19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22</xdr:col>
      <xdr:colOff>0</xdr:colOff>
      <xdr:row>13</xdr:row>
      <xdr:rowOff>66675</xdr:rowOff>
    </xdr:from>
    <xdr:ext cx="142875" cy="180975"/>
    <xdr:sp macro="" textlink="">
      <xdr:nvSpPr>
        <xdr:cNvPr id="19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22</xdr:col>
      <xdr:colOff>0</xdr:colOff>
      <xdr:row>13</xdr:row>
      <xdr:rowOff>66675</xdr:rowOff>
    </xdr:from>
    <xdr:ext cx="142875" cy="180975"/>
    <xdr:sp macro="" textlink="">
      <xdr:nvSpPr>
        <xdr:cNvPr id="19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19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19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19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19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21</xdr:col>
      <xdr:colOff>0</xdr:colOff>
      <xdr:row>13</xdr:row>
      <xdr:rowOff>66675</xdr:rowOff>
    </xdr:from>
    <xdr:ext cx="142875" cy="180975"/>
    <xdr:sp macro="" textlink="">
      <xdr:nvSpPr>
        <xdr:cNvPr id="20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21</xdr:col>
      <xdr:colOff>0</xdr:colOff>
      <xdr:row>13</xdr:row>
      <xdr:rowOff>66675</xdr:rowOff>
    </xdr:from>
    <xdr:ext cx="142875" cy="180975"/>
    <xdr:sp macro="" textlink="">
      <xdr:nvSpPr>
        <xdr:cNvPr id="20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22</xdr:col>
      <xdr:colOff>0</xdr:colOff>
      <xdr:row>13</xdr:row>
      <xdr:rowOff>66675</xdr:rowOff>
    </xdr:from>
    <xdr:ext cx="142875" cy="180975"/>
    <xdr:sp macro="" textlink="">
      <xdr:nvSpPr>
        <xdr:cNvPr id="20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22</xdr:col>
      <xdr:colOff>0</xdr:colOff>
      <xdr:row>13</xdr:row>
      <xdr:rowOff>66675</xdr:rowOff>
    </xdr:from>
    <xdr:ext cx="142875" cy="180975"/>
    <xdr:sp macro="" textlink="">
      <xdr:nvSpPr>
        <xdr:cNvPr id="20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20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20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22</xdr:col>
      <xdr:colOff>0</xdr:colOff>
      <xdr:row>13</xdr:row>
      <xdr:rowOff>66675</xdr:rowOff>
    </xdr:from>
    <xdr:ext cx="142875" cy="180975"/>
    <xdr:sp macro="" textlink="">
      <xdr:nvSpPr>
        <xdr:cNvPr id="20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22</xdr:col>
      <xdr:colOff>0</xdr:colOff>
      <xdr:row>13</xdr:row>
      <xdr:rowOff>66675</xdr:rowOff>
    </xdr:from>
    <xdr:ext cx="142875" cy="180975"/>
    <xdr:sp macro="" textlink="">
      <xdr:nvSpPr>
        <xdr:cNvPr id="20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20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20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16</xdr:col>
      <xdr:colOff>0</xdr:colOff>
      <xdr:row>13</xdr:row>
      <xdr:rowOff>66675</xdr:rowOff>
    </xdr:from>
    <xdr:ext cx="142875" cy="180975"/>
    <xdr:sp macro="" textlink="">
      <xdr:nvSpPr>
        <xdr:cNvPr id="21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16</xdr:col>
      <xdr:colOff>0</xdr:colOff>
      <xdr:row>13</xdr:row>
      <xdr:rowOff>66675</xdr:rowOff>
    </xdr:from>
    <xdr:ext cx="142875" cy="180975"/>
    <xdr:sp macro="" textlink="">
      <xdr:nvSpPr>
        <xdr:cNvPr id="21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17</xdr:col>
      <xdr:colOff>0</xdr:colOff>
      <xdr:row>13</xdr:row>
      <xdr:rowOff>66675</xdr:rowOff>
    </xdr:from>
    <xdr:ext cx="142875" cy="180975"/>
    <xdr:sp macro="" textlink="">
      <xdr:nvSpPr>
        <xdr:cNvPr id="21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17</xdr:col>
      <xdr:colOff>0</xdr:colOff>
      <xdr:row>13</xdr:row>
      <xdr:rowOff>66675</xdr:rowOff>
    </xdr:from>
    <xdr:ext cx="142875" cy="180975"/>
    <xdr:sp macro="" textlink="">
      <xdr:nvSpPr>
        <xdr:cNvPr id="21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18</xdr:col>
      <xdr:colOff>0</xdr:colOff>
      <xdr:row>13</xdr:row>
      <xdr:rowOff>66675</xdr:rowOff>
    </xdr:from>
    <xdr:ext cx="142875" cy="180975"/>
    <xdr:sp macro="" textlink="">
      <xdr:nvSpPr>
        <xdr:cNvPr id="21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18</xdr:col>
      <xdr:colOff>0</xdr:colOff>
      <xdr:row>13</xdr:row>
      <xdr:rowOff>66675</xdr:rowOff>
    </xdr:from>
    <xdr:ext cx="142875" cy="180975"/>
    <xdr:sp macro="" textlink="">
      <xdr:nvSpPr>
        <xdr:cNvPr id="21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19</xdr:col>
      <xdr:colOff>0</xdr:colOff>
      <xdr:row>13</xdr:row>
      <xdr:rowOff>66675</xdr:rowOff>
    </xdr:from>
    <xdr:ext cx="142875" cy="180975"/>
    <xdr:sp macro="" textlink="">
      <xdr:nvSpPr>
        <xdr:cNvPr id="21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19</xdr:col>
      <xdr:colOff>0</xdr:colOff>
      <xdr:row>13</xdr:row>
      <xdr:rowOff>66675</xdr:rowOff>
    </xdr:from>
    <xdr:ext cx="142875" cy="180975"/>
    <xdr:sp macro="" textlink="">
      <xdr:nvSpPr>
        <xdr:cNvPr id="21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19</xdr:col>
      <xdr:colOff>0</xdr:colOff>
      <xdr:row>13</xdr:row>
      <xdr:rowOff>66675</xdr:rowOff>
    </xdr:from>
    <xdr:ext cx="142875" cy="180975"/>
    <xdr:sp macro="" textlink="">
      <xdr:nvSpPr>
        <xdr:cNvPr id="21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19</xdr:col>
      <xdr:colOff>0</xdr:colOff>
      <xdr:row>13</xdr:row>
      <xdr:rowOff>66675</xdr:rowOff>
    </xdr:from>
    <xdr:ext cx="142875" cy="180975"/>
    <xdr:sp macro="" textlink="">
      <xdr:nvSpPr>
        <xdr:cNvPr id="21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20</xdr:col>
      <xdr:colOff>0</xdr:colOff>
      <xdr:row>13</xdr:row>
      <xdr:rowOff>66675</xdr:rowOff>
    </xdr:from>
    <xdr:ext cx="142875" cy="180975"/>
    <xdr:sp macro="" textlink="">
      <xdr:nvSpPr>
        <xdr:cNvPr id="22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20</xdr:col>
      <xdr:colOff>0</xdr:colOff>
      <xdr:row>13</xdr:row>
      <xdr:rowOff>66675</xdr:rowOff>
    </xdr:from>
    <xdr:ext cx="142875" cy="180975"/>
    <xdr:sp macro="" textlink="">
      <xdr:nvSpPr>
        <xdr:cNvPr id="22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21</xdr:col>
      <xdr:colOff>0</xdr:colOff>
      <xdr:row>13</xdr:row>
      <xdr:rowOff>66675</xdr:rowOff>
    </xdr:from>
    <xdr:ext cx="142875" cy="180975"/>
    <xdr:sp macro="" textlink="">
      <xdr:nvSpPr>
        <xdr:cNvPr id="22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21</xdr:col>
      <xdr:colOff>0</xdr:colOff>
      <xdr:row>13</xdr:row>
      <xdr:rowOff>66675</xdr:rowOff>
    </xdr:from>
    <xdr:ext cx="142875" cy="180975"/>
    <xdr:sp macro="" textlink="">
      <xdr:nvSpPr>
        <xdr:cNvPr id="22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22</xdr:col>
      <xdr:colOff>0</xdr:colOff>
      <xdr:row>13</xdr:row>
      <xdr:rowOff>66675</xdr:rowOff>
    </xdr:from>
    <xdr:ext cx="142875" cy="180975"/>
    <xdr:sp macro="" textlink="">
      <xdr:nvSpPr>
        <xdr:cNvPr id="22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22</xdr:col>
      <xdr:colOff>0</xdr:colOff>
      <xdr:row>13</xdr:row>
      <xdr:rowOff>66675</xdr:rowOff>
    </xdr:from>
    <xdr:ext cx="142875" cy="180975"/>
    <xdr:sp macro="" textlink="">
      <xdr:nvSpPr>
        <xdr:cNvPr id="22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20</xdr:col>
      <xdr:colOff>0</xdr:colOff>
      <xdr:row>13</xdr:row>
      <xdr:rowOff>66675</xdr:rowOff>
    </xdr:from>
    <xdr:ext cx="142875" cy="180975"/>
    <xdr:sp macro="" textlink="">
      <xdr:nvSpPr>
        <xdr:cNvPr id="22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20</xdr:col>
      <xdr:colOff>0</xdr:colOff>
      <xdr:row>13</xdr:row>
      <xdr:rowOff>66675</xdr:rowOff>
    </xdr:from>
    <xdr:ext cx="142875" cy="180975"/>
    <xdr:sp macro="" textlink="">
      <xdr:nvSpPr>
        <xdr:cNvPr id="22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21</xdr:col>
      <xdr:colOff>0</xdr:colOff>
      <xdr:row>13</xdr:row>
      <xdr:rowOff>66675</xdr:rowOff>
    </xdr:from>
    <xdr:ext cx="142875" cy="180975"/>
    <xdr:sp macro="" textlink="">
      <xdr:nvSpPr>
        <xdr:cNvPr id="22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21</xdr:col>
      <xdr:colOff>0</xdr:colOff>
      <xdr:row>13</xdr:row>
      <xdr:rowOff>66675</xdr:rowOff>
    </xdr:from>
    <xdr:ext cx="142875" cy="180975"/>
    <xdr:sp macro="" textlink="">
      <xdr:nvSpPr>
        <xdr:cNvPr id="22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22</xdr:col>
      <xdr:colOff>0</xdr:colOff>
      <xdr:row>13</xdr:row>
      <xdr:rowOff>66675</xdr:rowOff>
    </xdr:from>
    <xdr:ext cx="142875" cy="180975"/>
    <xdr:sp macro="" textlink="">
      <xdr:nvSpPr>
        <xdr:cNvPr id="23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22</xdr:col>
      <xdr:colOff>0</xdr:colOff>
      <xdr:row>13</xdr:row>
      <xdr:rowOff>66675</xdr:rowOff>
    </xdr:from>
    <xdr:ext cx="142875" cy="180975"/>
    <xdr:sp macro="" textlink="">
      <xdr:nvSpPr>
        <xdr:cNvPr id="23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23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23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23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23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23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23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21</xdr:col>
      <xdr:colOff>0</xdr:colOff>
      <xdr:row>13</xdr:row>
      <xdr:rowOff>66675</xdr:rowOff>
    </xdr:from>
    <xdr:ext cx="142875" cy="180975"/>
    <xdr:sp macro="" textlink="">
      <xdr:nvSpPr>
        <xdr:cNvPr id="23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21</xdr:col>
      <xdr:colOff>0</xdr:colOff>
      <xdr:row>13</xdr:row>
      <xdr:rowOff>66675</xdr:rowOff>
    </xdr:from>
    <xdr:ext cx="142875" cy="180975"/>
    <xdr:sp macro="" textlink="">
      <xdr:nvSpPr>
        <xdr:cNvPr id="23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22</xdr:col>
      <xdr:colOff>0</xdr:colOff>
      <xdr:row>13</xdr:row>
      <xdr:rowOff>66675</xdr:rowOff>
    </xdr:from>
    <xdr:ext cx="142875" cy="180975"/>
    <xdr:sp macro="" textlink="">
      <xdr:nvSpPr>
        <xdr:cNvPr id="24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22</xdr:col>
      <xdr:colOff>0</xdr:colOff>
      <xdr:row>13</xdr:row>
      <xdr:rowOff>66675</xdr:rowOff>
    </xdr:from>
    <xdr:ext cx="142875" cy="180975"/>
    <xdr:sp macro="" textlink="">
      <xdr:nvSpPr>
        <xdr:cNvPr id="24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24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24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24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24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24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24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22</xdr:col>
      <xdr:colOff>0</xdr:colOff>
      <xdr:row>13</xdr:row>
      <xdr:rowOff>66675</xdr:rowOff>
    </xdr:from>
    <xdr:ext cx="142875" cy="180975"/>
    <xdr:sp macro="" textlink="">
      <xdr:nvSpPr>
        <xdr:cNvPr id="24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22</xdr:col>
      <xdr:colOff>0</xdr:colOff>
      <xdr:row>13</xdr:row>
      <xdr:rowOff>66675</xdr:rowOff>
    </xdr:from>
    <xdr:ext cx="142875" cy="180975"/>
    <xdr:sp macro="" textlink="">
      <xdr:nvSpPr>
        <xdr:cNvPr id="24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25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25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25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25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25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25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25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25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25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25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17</xdr:col>
      <xdr:colOff>0</xdr:colOff>
      <xdr:row>13</xdr:row>
      <xdr:rowOff>66675</xdr:rowOff>
    </xdr:from>
    <xdr:ext cx="142875" cy="180975"/>
    <xdr:sp macro="" textlink="">
      <xdr:nvSpPr>
        <xdr:cNvPr id="26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17</xdr:col>
      <xdr:colOff>0</xdr:colOff>
      <xdr:row>13</xdr:row>
      <xdr:rowOff>66675</xdr:rowOff>
    </xdr:from>
    <xdr:ext cx="142875" cy="180975"/>
    <xdr:sp macro="" textlink="">
      <xdr:nvSpPr>
        <xdr:cNvPr id="26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18</xdr:col>
      <xdr:colOff>0</xdr:colOff>
      <xdr:row>13</xdr:row>
      <xdr:rowOff>66675</xdr:rowOff>
    </xdr:from>
    <xdr:ext cx="142875" cy="180975"/>
    <xdr:sp macro="" textlink="">
      <xdr:nvSpPr>
        <xdr:cNvPr id="26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18</xdr:col>
      <xdr:colOff>0</xdr:colOff>
      <xdr:row>13</xdr:row>
      <xdr:rowOff>66675</xdr:rowOff>
    </xdr:from>
    <xdr:ext cx="142875" cy="180975"/>
    <xdr:sp macro="" textlink="">
      <xdr:nvSpPr>
        <xdr:cNvPr id="26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19</xdr:col>
      <xdr:colOff>0</xdr:colOff>
      <xdr:row>13</xdr:row>
      <xdr:rowOff>66675</xdr:rowOff>
    </xdr:from>
    <xdr:ext cx="142875" cy="180975"/>
    <xdr:sp macro="" textlink="">
      <xdr:nvSpPr>
        <xdr:cNvPr id="26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19</xdr:col>
      <xdr:colOff>0</xdr:colOff>
      <xdr:row>13</xdr:row>
      <xdr:rowOff>66675</xdr:rowOff>
    </xdr:from>
    <xdr:ext cx="142875" cy="180975"/>
    <xdr:sp macro="" textlink="">
      <xdr:nvSpPr>
        <xdr:cNvPr id="26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20</xdr:col>
      <xdr:colOff>0</xdr:colOff>
      <xdr:row>13</xdr:row>
      <xdr:rowOff>66675</xdr:rowOff>
    </xdr:from>
    <xdr:ext cx="142875" cy="180975"/>
    <xdr:sp macro="" textlink="">
      <xdr:nvSpPr>
        <xdr:cNvPr id="26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20</xdr:col>
      <xdr:colOff>0</xdr:colOff>
      <xdr:row>13</xdr:row>
      <xdr:rowOff>66675</xdr:rowOff>
    </xdr:from>
    <xdr:ext cx="142875" cy="180975"/>
    <xdr:sp macro="" textlink="">
      <xdr:nvSpPr>
        <xdr:cNvPr id="26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20</xdr:col>
      <xdr:colOff>0</xdr:colOff>
      <xdr:row>13</xdr:row>
      <xdr:rowOff>66675</xdr:rowOff>
    </xdr:from>
    <xdr:ext cx="142875" cy="180975"/>
    <xdr:sp macro="" textlink="">
      <xdr:nvSpPr>
        <xdr:cNvPr id="26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20</xdr:col>
      <xdr:colOff>0</xdr:colOff>
      <xdr:row>13</xdr:row>
      <xdr:rowOff>66675</xdr:rowOff>
    </xdr:from>
    <xdr:ext cx="142875" cy="180975"/>
    <xdr:sp macro="" textlink="">
      <xdr:nvSpPr>
        <xdr:cNvPr id="26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21</xdr:col>
      <xdr:colOff>0</xdr:colOff>
      <xdr:row>13</xdr:row>
      <xdr:rowOff>66675</xdr:rowOff>
    </xdr:from>
    <xdr:ext cx="142875" cy="180975"/>
    <xdr:sp macro="" textlink="">
      <xdr:nvSpPr>
        <xdr:cNvPr id="27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21</xdr:col>
      <xdr:colOff>0</xdr:colOff>
      <xdr:row>13</xdr:row>
      <xdr:rowOff>66675</xdr:rowOff>
    </xdr:from>
    <xdr:ext cx="142875" cy="180975"/>
    <xdr:sp macro="" textlink="">
      <xdr:nvSpPr>
        <xdr:cNvPr id="27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22</xdr:col>
      <xdr:colOff>0</xdr:colOff>
      <xdr:row>13</xdr:row>
      <xdr:rowOff>66675</xdr:rowOff>
    </xdr:from>
    <xdr:ext cx="142875" cy="180975"/>
    <xdr:sp macro="" textlink="">
      <xdr:nvSpPr>
        <xdr:cNvPr id="27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22</xdr:col>
      <xdr:colOff>0</xdr:colOff>
      <xdr:row>13</xdr:row>
      <xdr:rowOff>66675</xdr:rowOff>
    </xdr:from>
    <xdr:ext cx="142875" cy="180975"/>
    <xdr:sp macro="" textlink="">
      <xdr:nvSpPr>
        <xdr:cNvPr id="27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27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27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21</xdr:col>
      <xdr:colOff>0</xdr:colOff>
      <xdr:row>13</xdr:row>
      <xdr:rowOff>66675</xdr:rowOff>
    </xdr:from>
    <xdr:ext cx="142875" cy="180975"/>
    <xdr:sp macro="" textlink="">
      <xdr:nvSpPr>
        <xdr:cNvPr id="27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21</xdr:col>
      <xdr:colOff>0</xdr:colOff>
      <xdr:row>13</xdr:row>
      <xdr:rowOff>66675</xdr:rowOff>
    </xdr:from>
    <xdr:ext cx="142875" cy="180975"/>
    <xdr:sp macro="" textlink="">
      <xdr:nvSpPr>
        <xdr:cNvPr id="27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22</xdr:col>
      <xdr:colOff>0</xdr:colOff>
      <xdr:row>13</xdr:row>
      <xdr:rowOff>66675</xdr:rowOff>
    </xdr:from>
    <xdr:ext cx="142875" cy="180975"/>
    <xdr:sp macro="" textlink="">
      <xdr:nvSpPr>
        <xdr:cNvPr id="27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22</xdr:col>
      <xdr:colOff>0</xdr:colOff>
      <xdr:row>13</xdr:row>
      <xdr:rowOff>66675</xdr:rowOff>
    </xdr:from>
    <xdr:ext cx="142875" cy="180975"/>
    <xdr:sp macro="" textlink="">
      <xdr:nvSpPr>
        <xdr:cNvPr id="27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28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28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28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28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28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28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28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28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22</xdr:col>
      <xdr:colOff>0</xdr:colOff>
      <xdr:row>13</xdr:row>
      <xdr:rowOff>66675</xdr:rowOff>
    </xdr:from>
    <xdr:ext cx="142875" cy="180975"/>
    <xdr:sp macro="" textlink="">
      <xdr:nvSpPr>
        <xdr:cNvPr id="28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22</xdr:col>
      <xdr:colOff>0</xdr:colOff>
      <xdr:row>13</xdr:row>
      <xdr:rowOff>66675</xdr:rowOff>
    </xdr:from>
    <xdr:ext cx="142875" cy="180975"/>
    <xdr:sp macro="" textlink="">
      <xdr:nvSpPr>
        <xdr:cNvPr id="28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29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29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29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29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29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29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29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29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29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29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30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30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30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30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30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30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30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30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30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30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18</xdr:col>
      <xdr:colOff>0</xdr:colOff>
      <xdr:row>13</xdr:row>
      <xdr:rowOff>66675</xdr:rowOff>
    </xdr:from>
    <xdr:ext cx="142875" cy="180975"/>
    <xdr:sp macro="" textlink="">
      <xdr:nvSpPr>
        <xdr:cNvPr id="31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18</xdr:col>
      <xdr:colOff>0</xdr:colOff>
      <xdr:row>13</xdr:row>
      <xdr:rowOff>66675</xdr:rowOff>
    </xdr:from>
    <xdr:ext cx="142875" cy="180975"/>
    <xdr:sp macro="" textlink="">
      <xdr:nvSpPr>
        <xdr:cNvPr id="31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19</xdr:col>
      <xdr:colOff>0</xdr:colOff>
      <xdr:row>13</xdr:row>
      <xdr:rowOff>66675</xdr:rowOff>
    </xdr:from>
    <xdr:ext cx="142875" cy="180975"/>
    <xdr:sp macro="" textlink="">
      <xdr:nvSpPr>
        <xdr:cNvPr id="31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19</xdr:col>
      <xdr:colOff>0</xdr:colOff>
      <xdr:row>13</xdr:row>
      <xdr:rowOff>66675</xdr:rowOff>
    </xdr:from>
    <xdr:ext cx="142875" cy="180975"/>
    <xdr:sp macro="" textlink="">
      <xdr:nvSpPr>
        <xdr:cNvPr id="31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20</xdr:col>
      <xdr:colOff>0</xdr:colOff>
      <xdr:row>13</xdr:row>
      <xdr:rowOff>66675</xdr:rowOff>
    </xdr:from>
    <xdr:ext cx="142875" cy="180975"/>
    <xdr:sp macro="" textlink="">
      <xdr:nvSpPr>
        <xdr:cNvPr id="31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20</xdr:col>
      <xdr:colOff>0</xdr:colOff>
      <xdr:row>13</xdr:row>
      <xdr:rowOff>66675</xdr:rowOff>
    </xdr:from>
    <xdr:ext cx="142875" cy="180975"/>
    <xdr:sp macro="" textlink="">
      <xdr:nvSpPr>
        <xdr:cNvPr id="31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21</xdr:col>
      <xdr:colOff>0</xdr:colOff>
      <xdr:row>13</xdr:row>
      <xdr:rowOff>66675</xdr:rowOff>
    </xdr:from>
    <xdr:ext cx="142875" cy="180975"/>
    <xdr:sp macro="" textlink="">
      <xdr:nvSpPr>
        <xdr:cNvPr id="31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21</xdr:col>
      <xdr:colOff>0</xdr:colOff>
      <xdr:row>13</xdr:row>
      <xdr:rowOff>66675</xdr:rowOff>
    </xdr:from>
    <xdr:ext cx="142875" cy="180975"/>
    <xdr:sp macro="" textlink="">
      <xdr:nvSpPr>
        <xdr:cNvPr id="31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21</xdr:col>
      <xdr:colOff>0</xdr:colOff>
      <xdr:row>13</xdr:row>
      <xdr:rowOff>66675</xdr:rowOff>
    </xdr:from>
    <xdr:ext cx="142875" cy="180975"/>
    <xdr:sp macro="" textlink="">
      <xdr:nvSpPr>
        <xdr:cNvPr id="31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21</xdr:col>
      <xdr:colOff>0</xdr:colOff>
      <xdr:row>13</xdr:row>
      <xdr:rowOff>66675</xdr:rowOff>
    </xdr:from>
    <xdr:ext cx="142875" cy="180975"/>
    <xdr:sp macro="" textlink="">
      <xdr:nvSpPr>
        <xdr:cNvPr id="31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22</xdr:col>
      <xdr:colOff>0</xdr:colOff>
      <xdr:row>13</xdr:row>
      <xdr:rowOff>66675</xdr:rowOff>
    </xdr:from>
    <xdr:ext cx="142875" cy="180975"/>
    <xdr:sp macro="" textlink="">
      <xdr:nvSpPr>
        <xdr:cNvPr id="32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22</xdr:col>
      <xdr:colOff>0</xdr:colOff>
      <xdr:row>13</xdr:row>
      <xdr:rowOff>66675</xdr:rowOff>
    </xdr:from>
    <xdr:ext cx="142875" cy="180975"/>
    <xdr:sp macro="" textlink="">
      <xdr:nvSpPr>
        <xdr:cNvPr id="32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32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32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32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32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22</xdr:col>
      <xdr:colOff>0</xdr:colOff>
      <xdr:row>13</xdr:row>
      <xdr:rowOff>66675</xdr:rowOff>
    </xdr:from>
    <xdr:ext cx="142875" cy="180975"/>
    <xdr:sp macro="" textlink="">
      <xdr:nvSpPr>
        <xdr:cNvPr id="32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22</xdr:col>
      <xdr:colOff>0</xdr:colOff>
      <xdr:row>13</xdr:row>
      <xdr:rowOff>66675</xdr:rowOff>
    </xdr:from>
    <xdr:ext cx="142875" cy="180975"/>
    <xdr:sp macro="" textlink="">
      <xdr:nvSpPr>
        <xdr:cNvPr id="32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32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32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33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33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33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33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33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33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26</xdr:col>
      <xdr:colOff>0</xdr:colOff>
      <xdr:row>13</xdr:row>
      <xdr:rowOff>66675</xdr:rowOff>
    </xdr:from>
    <xdr:ext cx="142875" cy="180975"/>
    <xdr:sp macro="" textlink="">
      <xdr:nvSpPr>
        <xdr:cNvPr id="33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26</xdr:col>
      <xdr:colOff>0</xdr:colOff>
      <xdr:row>13</xdr:row>
      <xdr:rowOff>66675</xdr:rowOff>
    </xdr:from>
    <xdr:ext cx="142875" cy="180975"/>
    <xdr:sp macro="" textlink="">
      <xdr:nvSpPr>
        <xdr:cNvPr id="33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33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33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34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34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34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34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26</xdr:col>
      <xdr:colOff>0</xdr:colOff>
      <xdr:row>13</xdr:row>
      <xdr:rowOff>66675</xdr:rowOff>
    </xdr:from>
    <xdr:ext cx="142875" cy="180975"/>
    <xdr:sp macro="" textlink="">
      <xdr:nvSpPr>
        <xdr:cNvPr id="34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26</xdr:col>
      <xdr:colOff>0</xdr:colOff>
      <xdr:row>13</xdr:row>
      <xdr:rowOff>66675</xdr:rowOff>
    </xdr:from>
    <xdr:ext cx="142875" cy="180975"/>
    <xdr:sp macro="" textlink="">
      <xdr:nvSpPr>
        <xdr:cNvPr id="34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26</xdr:col>
      <xdr:colOff>0</xdr:colOff>
      <xdr:row>13</xdr:row>
      <xdr:rowOff>66675</xdr:rowOff>
    </xdr:from>
    <xdr:ext cx="142875" cy="180975"/>
    <xdr:sp macro="" textlink="">
      <xdr:nvSpPr>
        <xdr:cNvPr id="34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26</xdr:col>
      <xdr:colOff>0</xdr:colOff>
      <xdr:row>13</xdr:row>
      <xdr:rowOff>66675</xdr:rowOff>
    </xdr:from>
    <xdr:ext cx="142875" cy="180975"/>
    <xdr:sp macro="" textlink="">
      <xdr:nvSpPr>
        <xdr:cNvPr id="34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34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34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35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35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26</xdr:col>
      <xdr:colOff>0</xdr:colOff>
      <xdr:row>13</xdr:row>
      <xdr:rowOff>66675</xdr:rowOff>
    </xdr:from>
    <xdr:ext cx="142875" cy="180975"/>
    <xdr:sp macro="" textlink="">
      <xdr:nvSpPr>
        <xdr:cNvPr id="35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26</xdr:col>
      <xdr:colOff>0</xdr:colOff>
      <xdr:row>13</xdr:row>
      <xdr:rowOff>66675</xdr:rowOff>
    </xdr:from>
    <xdr:ext cx="142875" cy="180975"/>
    <xdr:sp macro="" textlink="">
      <xdr:nvSpPr>
        <xdr:cNvPr id="35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35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35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26</xdr:col>
      <xdr:colOff>0</xdr:colOff>
      <xdr:row>13</xdr:row>
      <xdr:rowOff>66675</xdr:rowOff>
    </xdr:from>
    <xdr:ext cx="142875" cy="180975"/>
    <xdr:sp macro="" textlink="">
      <xdr:nvSpPr>
        <xdr:cNvPr id="35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26</xdr:col>
      <xdr:colOff>0</xdr:colOff>
      <xdr:row>13</xdr:row>
      <xdr:rowOff>66675</xdr:rowOff>
    </xdr:from>
    <xdr:ext cx="142875" cy="180975"/>
    <xdr:sp macro="" textlink="">
      <xdr:nvSpPr>
        <xdr:cNvPr id="35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26</xdr:col>
      <xdr:colOff>0</xdr:colOff>
      <xdr:row>13</xdr:row>
      <xdr:rowOff>66675</xdr:rowOff>
    </xdr:from>
    <xdr:ext cx="142875" cy="180975"/>
    <xdr:sp macro="" textlink="">
      <xdr:nvSpPr>
        <xdr:cNvPr id="35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26</xdr:col>
      <xdr:colOff>0</xdr:colOff>
      <xdr:row>13</xdr:row>
      <xdr:rowOff>66675</xdr:rowOff>
    </xdr:from>
    <xdr:ext cx="142875" cy="180975"/>
    <xdr:sp macro="" textlink="">
      <xdr:nvSpPr>
        <xdr:cNvPr id="35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19</xdr:col>
      <xdr:colOff>0</xdr:colOff>
      <xdr:row>13</xdr:row>
      <xdr:rowOff>66675</xdr:rowOff>
    </xdr:from>
    <xdr:ext cx="142875" cy="180975"/>
    <xdr:sp macro="" textlink="">
      <xdr:nvSpPr>
        <xdr:cNvPr id="36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19</xdr:col>
      <xdr:colOff>0</xdr:colOff>
      <xdr:row>13</xdr:row>
      <xdr:rowOff>66675</xdr:rowOff>
    </xdr:from>
    <xdr:ext cx="142875" cy="180975"/>
    <xdr:sp macro="" textlink="">
      <xdr:nvSpPr>
        <xdr:cNvPr id="36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20</xdr:col>
      <xdr:colOff>0</xdr:colOff>
      <xdr:row>13</xdr:row>
      <xdr:rowOff>66675</xdr:rowOff>
    </xdr:from>
    <xdr:ext cx="142875" cy="180975"/>
    <xdr:sp macro="" textlink="">
      <xdr:nvSpPr>
        <xdr:cNvPr id="36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20</xdr:col>
      <xdr:colOff>0</xdr:colOff>
      <xdr:row>13</xdr:row>
      <xdr:rowOff>66675</xdr:rowOff>
    </xdr:from>
    <xdr:ext cx="142875" cy="180975"/>
    <xdr:sp macro="" textlink="">
      <xdr:nvSpPr>
        <xdr:cNvPr id="36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21</xdr:col>
      <xdr:colOff>0</xdr:colOff>
      <xdr:row>13</xdr:row>
      <xdr:rowOff>66675</xdr:rowOff>
    </xdr:from>
    <xdr:ext cx="142875" cy="180975"/>
    <xdr:sp macro="" textlink="">
      <xdr:nvSpPr>
        <xdr:cNvPr id="36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21</xdr:col>
      <xdr:colOff>0</xdr:colOff>
      <xdr:row>13</xdr:row>
      <xdr:rowOff>66675</xdr:rowOff>
    </xdr:from>
    <xdr:ext cx="142875" cy="180975"/>
    <xdr:sp macro="" textlink="">
      <xdr:nvSpPr>
        <xdr:cNvPr id="36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22</xdr:col>
      <xdr:colOff>0</xdr:colOff>
      <xdr:row>13</xdr:row>
      <xdr:rowOff>66675</xdr:rowOff>
    </xdr:from>
    <xdr:ext cx="142875" cy="180975"/>
    <xdr:sp macro="" textlink="">
      <xdr:nvSpPr>
        <xdr:cNvPr id="36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22</xdr:col>
      <xdr:colOff>0</xdr:colOff>
      <xdr:row>13</xdr:row>
      <xdr:rowOff>66675</xdr:rowOff>
    </xdr:from>
    <xdr:ext cx="142875" cy="180975"/>
    <xdr:sp macro="" textlink="">
      <xdr:nvSpPr>
        <xdr:cNvPr id="36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22</xdr:col>
      <xdr:colOff>0</xdr:colOff>
      <xdr:row>13</xdr:row>
      <xdr:rowOff>66675</xdr:rowOff>
    </xdr:from>
    <xdr:ext cx="142875" cy="180975"/>
    <xdr:sp macro="" textlink="">
      <xdr:nvSpPr>
        <xdr:cNvPr id="36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22</xdr:col>
      <xdr:colOff>0</xdr:colOff>
      <xdr:row>13</xdr:row>
      <xdr:rowOff>66675</xdr:rowOff>
    </xdr:from>
    <xdr:ext cx="142875" cy="180975"/>
    <xdr:sp macro="" textlink="">
      <xdr:nvSpPr>
        <xdr:cNvPr id="36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37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37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37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37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37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37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37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37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37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37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38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38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26</xdr:col>
      <xdr:colOff>0</xdr:colOff>
      <xdr:row>13</xdr:row>
      <xdr:rowOff>66675</xdr:rowOff>
    </xdr:from>
    <xdr:ext cx="142875" cy="180975"/>
    <xdr:sp macro="" textlink="">
      <xdr:nvSpPr>
        <xdr:cNvPr id="38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26</xdr:col>
      <xdr:colOff>0</xdr:colOff>
      <xdr:row>13</xdr:row>
      <xdr:rowOff>66675</xdr:rowOff>
    </xdr:from>
    <xdr:ext cx="142875" cy="180975"/>
    <xdr:sp macro="" textlink="">
      <xdr:nvSpPr>
        <xdr:cNvPr id="38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26</xdr:col>
      <xdr:colOff>0</xdr:colOff>
      <xdr:row>13</xdr:row>
      <xdr:rowOff>66675</xdr:rowOff>
    </xdr:from>
    <xdr:ext cx="142875" cy="180975"/>
    <xdr:sp macro="" textlink="">
      <xdr:nvSpPr>
        <xdr:cNvPr id="38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26</xdr:col>
      <xdr:colOff>0</xdr:colOff>
      <xdr:row>13</xdr:row>
      <xdr:rowOff>66675</xdr:rowOff>
    </xdr:from>
    <xdr:ext cx="142875" cy="180975"/>
    <xdr:sp macro="" textlink="">
      <xdr:nvSpPr>
        <xdr:cNvPr id="38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27</xdr:col>
      <xdr:colOff>0</xdr:colOff>
      <xdr:row>13</xdr:row>
      <xdr:rowOff>66675</xdr:rowOff>
    </xdr:from>
    <xdr:ext cx="142875" cy="180975"/>
    <xdr:sp macro="" textlink="">
      <xdr:nvSpPr>
        <xdr:cNvPr id="38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27</xdr:col>
      <xdr:colOff>0</xdr:colOff>
      <xdr:row>13</xdr:row>
      <xdr:rowOff>66675</xdr:rowOff>
    </xdr:from>
    <xdr:ext cx="142875" cy="180975"/>
    <xdr:sp macro="" textlink="">
      <xdr:nvSpPr>
        <xdr:cNvPr id="38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38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38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39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39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26</xdr:col>
      <xdr:colOff>0</xdr:colOff>
      <xdr:row>13</xdr:row>
      <xdr:rowOff>66675</xdr:rowOff>
    </xdr:from>
    <xdr:ext cx="142875" cy="180975"/>
    <xdr:sp macro="" textlink="">
      <xdr:nvSpPr>
        <xdr:cNvPr id="39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26</xdr:col>
      <xdr:colOff>0</xdr:colOff>
      <xdr:row>13</xdr:row>
      <xdr:rowOff>66675</xdr:rowOff>
    </xdr:from>
    <xdr:ext cx="142875" cy="180975"/>
    <xdr:sp macro="" textlink="">
      <xdr:nvSpPr>
        <xdr:cNvPr id="39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27</xdr:col>
      <xdr:colOff>0</xdr:colOff>
      <xdr:row>13</xdr:row>
      <xdr:rowOff>66675</xdr:rowOff>
    </xdr:from>
    <xdr:ext cx="142875" cy="180975"/>
    <xdr:sp macro="" textlink="">
      <xdr:nvSpPr>
        <xdr:cNvPr id="39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27</xdr:col>
      <xdr:colOff>0</xdr:colOff>
      <xdr:row>13</xdr:row>
      <xdr:rowOff>66675</xdr:rowOff>
    </xdr:from>
    <xdr:ext cx="142875" cy="180975"/>
    <xdr:sp macro="" textlink="">
      <xdr:nvSpPr>
        <xdr:cNvPr id="39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27</xdr:col>
      <xdr:colOff>0</xdr:colOff>
      <xdr:row>13</xdr:row>
      <xdr:rowOff>66675</xdr:rowOff>
    </xdr:from>
    <xdr:ext cx="142875" cy="180975"/>
    <xdr:sp macro="" textlink="">
      <xdr:nvSpPr>
        <xdr:cNvPr id="39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27</xdr:col>
      <xdr:colOff>0</xdr:colOff>
      <xdr:row>13</xdr:row>
      <xdr:rowOff>66675</xdr:rowOff>
    </xdr:from>
    <xdr:ext cx="142875" cy="180975"/>
    <xdr:sp macro="" textlink="">
      <xdr:nvSpPr>
        <xdr:cNvPr id="39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39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39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26</xdr:col>
      <xdr:colOff>0</xdr:colOff>
      <xdr:row>13</xdr:row>
      <xdr:rowOff>66675</xdr:rowOff>
    </xdr:from>
    <xdr:ext cx="142875" cy="180975"/>
    <xdr:sp macro="" textlink="">
      <xdr:nvSpPr>
        <xdr:cNvPr id="40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26</xdr:col>
      <xdr:colOff>0</xdr:colOff>
      <xdr:row>13</xdr:row>
      <xdr:rowOff>66675</xdr:rowOff>
    </xdr:from>
    <xdr:ext cx="142875" cy="180975"/>
    <xdr:sp macro="" textlink="">
      <xdr:nvSpPr>
        <xdr:cNvPr id="40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27</xdr:col>
      <xdr:colOff>0</xdr:colOff>
      <xdr:row>13</xdr:row>
      <xdr:rowOff>66675</xdr:rowOff>
    </xdr:from>
    <xdr:ext cx="142875" cy="180975"/>
    <xdr:sp macro="" textlink="">
      <xdr:nvSpPr>
        <xdr:cNvPr id="40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27</xdr:col>
      <xdr:colOff>0</xdr:colOff>
      <xdr:row>13</xdr:row>
      <xdr:rowOff>66675</xdr:rowOff>
    </xdr:from>
    <xdr:ext cx="142875" cy="180975"/>
    <xdr:sp macro="" textlink="">
      <xdr:nvSpPr>
        <xdr:cNvPr id="40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26</xdr:col>
      <xdr:colOff>0</xdr:colOff>
      <xdr:row>13</xdr:row>
      <xdr:rowOff>66675</xdr:rowOff>
    </xdr:from>
    <xdr:ext cx="142875" cy="180975"/>
    <xdr:sp macro="" textlink="">
      <xdr:nvSpPr>
        <xdr:cNvPr id="40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26</xdr:col>
      <xdr:colOff>0</xdr:colOff>
      <xdr:row>13</xdr:row>
      <xdr:rowOff>66675</xdr:rowOff>
    </xdr:from>
    <xdr:ext cx="142875" cy="180975"/>
    <xdr:sp macro="" textlink="">
      <xdr:nvSpPr>
        <xdr:cNvPr id="40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27</xdr:col>
      <xdr:colOff>0</xdr:colOff>
      <xdr:row>13</xdr:row>
      <xdr:rowOff>66675</xdr:rowOff>
    </xdr:from>
    <xdr:ext cx="142875" cy="180975"/>
    <xdr:sp macro="" textlink="">
      <xdr:nvSpPr>
        <xdr:cNvPr id="40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27</xdr:col>
      <xdr:colOff>0</xdr:colOff>
      <xdr:row>13</xdr:row>
      <xdr:rowOff>66675</xdr:rowOff>
    </xdr:from>
    <xdr:ext cx="142875" cy="180975"/>
    <xdr:sp macro="" textlink="">
      <xdr:nvSpPr>
        <xdr:cNvPr id="40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27</xdr:col>
      <xdr:colOff>0</xdr:colOff>
      <xdr:row>13</xdr:row>
      <xdr:rowOff>66675</xdr:rowOff>
    </xdr:from>
    <xdr:ext cx="142875" cy="180975"/>
    <xdr:sp macro="" textlink="">
      <xdr:nvSpPr>
        <xdr:cNvPr id="40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27</xdr:col>
      <xdr:colOff>0</xdr:colOff>
      <xdr:row>13</xdr:row>
      <xdr:rowOff>66675</xdr:rowOff>
    </xdr:from>
    <xdr:ext cx="142875" cy="180975"/>
    <xdr:sp macro="" textlink="">
      <xdr:nvSpPr>
        <xdr:cNvPr id="40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20</xdr:col>
      <xdr:colOff>0</xdr:colOff>
      <xdr:row>13</xdr:row>
      <xdr:rowOff>66675</xdr:rowOff>
    </xdr:from>
    <xdr:ext cx="142875" cy="180975"/>
    <xdr:sp macro="" textlink="">
      <xdr:nvSpPr>
        <xdr:cNvPr id="41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20</xdr:col>
      <xdr:colOff>0</xdr:colOff>
      <xdr:row>13</xdr:row>
      <xdr:rowOff>66675</xdr:rowOff>
    </xdr:from>
    <xdr:ext cx="142875" cy="180975"/>
    <xdr:sp macro="" textlink="">
      <xdr:nvSpPr>
        <xdr:cNvPr id="41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21</xdr:col>
      <xdr:colOff>0</xdr:colOff>
      <xdr:row>13</xdr:row>
      <xdr:rowOff>66675</xdr:rowOff>
    </xdr:from>
    <xdr:ext cx="142875" cy="180975"/>
    <xdr:sp macro="" textlink="">
      <xdr:nvSpPr>
        <xdr:cNvPr id="41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21</xdr:col>
      <xdr:colOff>0</xdr:colOff>
      <xdr:row>13</xdr:row>
      <xdr:rowOff>66675</xdr:rowOff>
    </xdr:from>
    <xdr:ext cx="142875" cy="180975"/>
    <xdr:sp macro="" textlink="">
      <xdr:nvSpPr>
        <xdr:cNvPr id="41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22</xdr:col>
      <xdr:colOff>0</xdr:colOff>
      <xdr:row>13</xdr:row>
      <xdr:rowOff>66675</xdr:rowOff>
    </xdr:from>
    <xdr:ext cx="142875" cy="180975"/>
    <xdr:sp macro="" textlink="">
      <xdr:nvSpPr>
        <xdr:cNvPr id="41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22</xdr:col>
      <xdr:colOff>0</xdr:colOff>
      <xdr:row>13</xdr:row>
      <xdr:rowOff>66675</xdr:rowOff>
    </xdr:from>
    <xdr:ext cx="142875" cy="180975"/>
    <xdr:sp macro="" textlink="">
      <xdr:nvSpPr>
        <xdr:cNvPr id="41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41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41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41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41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42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42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42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42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26</xdr:col>
      <xdr:colOff>0</xdr:colOff>
      <xdr:row>13</xdr:row>
      <xdr:rowOff>66675</xdr:rowOff>
    </xdr:from>
    <xdr:ext cx="142875" cy="180975"/>
    <xdr:sp macro="" textlink="">
      <xdr:nvSpPr>
        <xdr:cNvPr id="42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26</xdr:col>
      <xdr:colOff>0</xdr:colOff>
      <xdr:row>13</xdr:row>
      <xdr:rowOff>66675</xdr:rowOff>
    </xdr:from>
    <xdr:ext cx="142875" cy="180975"/>
    <xdr:sp macro="" textlink="">
      <xdr:nvSpPr>
        <xdr:cNvPr id="42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42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42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42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42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26</xdr:col>
      <xdr:colOff>0</xdr:colOff>
      <xdr:row>13</xdr:row>
      <xdr:rowOff>66675</xdr:rowOff>
    </xdr:from>
    <xdr:ext cx="142875" cy="180975"/>
    <xdr:sp macro="" textlink="">
      <xdr:nvSpPr>
        <xdr:cNvPr id="43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26</xdr:col>
      <xdr:colOff>0</xdr:colOff>
      <xdr:row>13</xdr:row>
      <xdr:rowOff>66675</xdr:rowOff>
    </xdr:from>
    <xdr:ext cx="142875" cy="180975"/>
    <xdr:sp macro="" textlink="">
      <xdr:nvSpPr>
        <xdr:cNvPr id="43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27</xdr:col>
      <xdr:colOff>0</xdr:colOff>
      <xdr:row>13</xdr:row>
      <xdr:rowOff>66675</xdr:rowOff>
    </xdr:from>
    <xdr:ext cx="142875" cy="180975"/>
    <xdr:sp macro="" textlink="">
      <xdr:nvSpPr>
        <xdr:cNvPr id="43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27</xdr:col>
      <xdr:colOff>0</xdr:colOff>
      <xdr:row>13</xdr:row>
      <xdr:rowOff>66675</xdr:rowOff>
    </xdr:from>
    <xdr:ext cx="142875" cy="180975"/>
    <xdr:sp macro="" textlink="">
      <xdr:nvSpPr>
        <xdr:cNvPr id="43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27</xdr:col>
      <xdr:colOff>0</xdr:colOff>
      <xdr:row>13</xdr:row>
      <xdr:rowOff>66675</xdr:rowOff>
    </xdr:from>
    <xdr:ext cx="142875" cy="180975"/>
    <xdr:sp macro="" textlink="">
      <xdr:nvSpPr>
        <xdr:cNvPr id="43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27</xdr:col>
      <xdr:colOff>0</xdr:colOff>
      <xdr:row>13</xdr:row>
      <xdr:rowOff>66675</xdr:rowOff>
    </xdr:from>
    <xdr:ext cx="142875" cy="180975"/>
    <xdr:sp macro="" textlink="">
      <xdr:nvSpPr>
        <xdr:cNvPr id="43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28</xdr:col>
      <xdr:colOff>0</xdr:colOff>
      <xdr:row>13</xdr:row>
      <xdr:rowOff>66675</xdr:rowOff>
    </xdr:from>
    <xdr:ext cx="142875" cy="180975"/>
    <xdr:sp macro="" textlink="">
      <xdr:nvSpPr>
        <xdr:cNvPr id="43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28</xdr:col>
      <xdr:colOff>0</xdr:colOff>
      <xdr:row>13</xdr:row>
      <xdr:rowOff>66675</xdr:rowOff>
    </xdr:from>
    <xdr:ext cx="142875" cy="180975"/>
    <xdr:sp macro="" textlink="">
      <xdr:nvSpPr>
        <xdr:cNvPr id="43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43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43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26</xdr:col>
      <xdr:colOff>0</xdr:colOff>
      <xdr:row>13</xdr:row>
      <xdr:rowOff>66675</xdr:rowOff>
    </xdr:from>
    <xdr:ext cx="142875" cy="180975"/>
    <xdr:sp macro="" textlink="">
      <xdr:nvSpPr>
        <xdr:cNvPr id="44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26</xdr:col>
      <xdr:colOff>0</xdr:colOff>
      <xdr:row>13</xdr:row>
      <xdr:rowOff>66675</xdr:rowOff>
    </xdr:from>
    <xdr:ext cx="142875" cy="180975"/>
    <xdr:sp macro="" textlink="">
      <xdr:nvSpPr>
        <xdr:cNvPr id="44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27</xdr:col>
      <xdr:colOff>0</xdr:colOff>
      <xdr:row>13</xdr:row>
      <xdr:rowOff>66675</xdr:rowOff>
    </xdr:from>
    <xdr:ext cx="142875" cy="180975"/>
    <xdr:sp macro="" textlink="">
      <xdr:nvSpPr>
        <xdr:cNvPr id="44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27</xdr:col>
      <xdr:colOff>0</xdr:colOff>
      <xdr:row>13</xdr:row>
      <xdr:rowOff>66675</xdr:rowOff>
    </xdr:from>
    <xdr:ext cx="142875" cy="180975"/>
    <xdr:sp macro="" textlink="">
      <xdr:nvSpPr>
        <xdr:cNvPr id="44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28</xdr:col>
      <xdr:colOff>0</xdr:colOff>
      <xdr:row>13</xdr:row>
      <xdr:rowOff>66675</xdr:rowOff>
    </xdr:from>
    <xdr:ext cx="142875" cy="180975"/>
    <xdr:sp macro="" textlink="">
      <xdr:nvSpPr>
        <xdr:cNvPr id="44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28</xdr:col>
      <xdr:colOff>0</xdr:colOff>
      <xdr:row>13</xdr:row>
      <xdr:rowOff>66675</xdr:rowOff>
    </xdr:from>
    <xdr:ext cx="142875" cy="180975"/>
    <xdr:sp macro="" textlink="">
      <xdr:nvSpPr>
        <xdr:cNvPr id="44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28</xdr:col>
      <xdr:colOff>0</xdr:colOff>
      <xdr:row>13</xdr:row>
      <xdr:rowOff>66675</xdr:rowOff>
    </xdr:from>
    <xdr:ext cx="142875" cy="180975"/>
    <xdr:sp macro="" textlink="">
      <xdr:nvSpPr>
        <xdr:cNvPr id="44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28</xdr:col>
      <xdr:colOff>0</xdr:colOff>
      <xdr:row>13</xdr:row>
      <xdr:rowOff>66675</xdr:rowOff>
    </xdr:from>
    <xdr:ext cx="142875" cy="180975"/>
    <xdr:sp macro="" textlink="">
      <xdr:nvSpPr>
        <xdr:cNvPr id="44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26</xdr:col>
      <xdr:colOff>0</xdr:colOff>
      <xdr:row>13</xdr:row>
      <xdr:rowOff>66675</xdr:rowOff>
    </xdr:from>
    <xdr:ext cx="142875" cy="180975"/>
    <xdr:sp macro="" textlink="">
      <xdr:nvSpPr>
        <xdr:cNvPr id="44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26</xdr:col>
      <xdr:colOff>0</xdr:colOff>
      <xdr:row>13</xdr:row>
      <xdr:rowOff>66675</xdr:rowOff>
    </xdr:from>
    <xdr:ext cx="142875" cy="180975"/>
    <xdr:sp macro="" textlink="">
      <xdr:nvSpPr>
        <xdr:cNvPr id="44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27</xdr:col>
      <xdr:colOff>0</xdr:colOff>
      <xdr:row>13</xdr:row>
      <xdr:rowOff>66675</xdr:rowOff>
    </xdr:from>
    <xdr:ext cx="142875" cy="180975"/>
    <xdr:sp macro="" textlink="">
      <xdr:nvSpPr>
        <xdr:cNvPr id="45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27</xdr:col>
      <xdr:colOff>0</xdr:colOff>
      <xdr:row>13</xdr:row>
      <xdr:rowOff>66675</xdr:rowOff>
    </xdr:from>
    <xdr:ext cx="142875" cy="180975"/>
    <xdr:sp macro="" textlink="">
      <xdr:nvSpPr>
        <xdr:cNvPr id="45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28</xdr:col>
      <xdr:colOff>0</xdr:colOff>
      <xdr:row>13</xdr:row>
      <xdr:rowOff>66675</xdr:rowOff>
    </xdr:from>
    <xdr:ext cx="142875" cy="180975"/>
    <xdr:sp macro="" textlink="">
      <xdr:nvSpPr>
        <xdr:cNvPr id="45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28</xdr:col>
      <xdr:colOff>0</xdr:colOff>
      <xdr:row>13</xdr:row>
      <xdr:rowOff>66675</xdr:rowOff>
    </xdr:from>
    <xdr:ext cx="142875" cy="180975"/>
    <xdr:sp macro="" textlink="">
      <xdr:nvSpPr>
        <xdr:cNvPr id="45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27</xdr:col>
      <xdr:colOff>0</xdr:colOff>
      <xdr:row>13</xdr:row>
      <xdr:rowOff>66675</xdr:rowOff>
    </xdr:from>
    <xdr:ext cx="142875" cy="180975"/>
    <xdr:sp macro="" textlink="">
      <xdr:nvSpPr>
        <xdr:cNvPr id="45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27</xdr:col>
      <xdr:colOff>0</xdr:colOff>
      <xdr:row>13</xdr:row>
      <xdr:rowOff>66675</xdr:rowOff>
    </xdr:from>
    <xdr:ext cx="142875" cy="180975"/>
    <xdr:sp macro="" textlink="">
      <xdr:nvSpPr>
        <xdr:cNvPr id="45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28</xdr:col>
      <xdr:colOff>0</xdr:colOff>
      <xdr:row>13</xdr:row>
      <xdr:rowOff>66675</xdr:rowOff>
    </xdr:from>
    <xdr:ext cx="142875" cy="180975"/>
    <xdr:sp macro="" textlink="">
      <xdr:nvSpPr>
        <xdr:cNvPr id="45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28</xdr:col>
      <xdr:colOff>0</xdr:colOff>
      <xdr:row>13</xdr:row>
      <xdr:rowOff>66675</xdr:rowOff>
    </xdr:from>
    <xdr:ext cx="142875" cy="180975"/>
    <xdr:sp macro="" textlink="">
      <xdr:nvSpPr>
        <xdr:cNvPr id="45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28</xdr:col>
      <xdr:colOff>0</xdr:colOff>
      <xdr:row>13</xdr:row>
      <xdr:rowOff>66675</xdr:rowOff>
    </xdr:from>
    <xdr:ext cx="142875" cy="180975"/>
    <xdr:sp macro="" textlink="">
      <xdr:nvSpPr>
        <xdr:cNvPr id="45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28</xdr:col>
      <xdr:colOff>0</xdr:colOff>
      <xdr:row>13</xdr:row>
      <xdr:rowOff>66675</xdr:rowOff>
    </xdr:from>
    <xdr:ext cx="142875" cy="180975"/>
    <xdr:sp macro="" textlink="">
      <xdr:nvSpPr>
        <xdr:cNvPr id="45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21</xdr:col>
      <xdr:colOff>0</xdr:colOff>
      <xdr:row>13</xdr:row>
      <xdr:rowOff>66675</xdr:rowOff>
    </xdr:from>
    <xdr:ext cx="142875" cy="180975"/>
    <xdr:sp macro="" textlink="">
      <xdr:nvSpPr>
        <xdr:cNvPr id="46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21</xdr:col>
      <xdr:colOff>0</xdr:colOff>
      <xdr:row>13</xdr:row>
      <xdr:rowOff>66675</xdr:rowOff>
    </xdr:from>
    <xdr:ext cx="142875" cy="180975"/>
    <xdr:sp macro="" textlink="">
      <xdr:nvSpPr>
        <xdr:cNvPr id="46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22</xdr:col>
      <xdr:colOff>0</xdr:colOff>
      <xdr:row>13</xdr:row>
      <xdr:rowOff>66675</xdr:rowOff>
    </xdr:from>
    <xdr:ext cx="142875" cy="180975"/>
    <xdr:sp macro="" textlink="">
      <xdr:nvSpPr>
        <xdr:cNvPr id="46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22</xdr:col>
      <xdr:colOff>0</xdr:colOff>
      <xdr:row>13</xdr:row>
      <xdr:rowOff>66675</xdr:rowOff>
    </xdr:from>
    <xdr:ext cx="142875" cy="180975"/>
    <xdr:sp macro="" textlink="">
      <xdr:nvSpPr>
        <xdr:cNvPr id="46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46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46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46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46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46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46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47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47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26</xdr:col>
      <xdr:colOff>0</xdr:colOff>
      <xdr:row>13</xdr:row>
      <xdr:rowOff>66675</xdr:rowOff>
    </xdr:from>
    <xdr:ext cx="142875" cy="180975"/>
    <xdr:sp macro="" textlink="">
      <xdr:nvSpPr>
        <xdr:cNvPr id="47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26</xdr:col>
      <xdr:colOff>0</xdr:colOff>
      <xdr:row>13</xdr:row>
      <xdr:rowOff>66675</xdr:rowOff>
    </xdr:from>
    <xdr:ext cx="142875" cy="180975"/>
    <xdr:sp macro="" textlink="">
      <xdr:nvSpPr>
        <xdr:cNvPr id="47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27</xdr:col>
      <xdr:colOff>0</xdr:colOff>
      <xdr:row>13</xdr:row>
      <xdr:rowOff>66675</xdr:rowOff>
    </xdr:from>
    <xdr:ext cx="142875" cy="180975"/>
    <xdr:sp macro="" textlink="">
      <xdr:nvSpPr>
        <xdr:cNvPr id="47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27</xdr:col>
      <xdr:colOff>0</xdr:colOff>
      <xdr:row>13</xdr:row>
      <xdr:rowOff>66675</xdr:rowOff>
    </xdr:from>
    <xdr:ext cx="142875" cy="180975"/>
    <xdr:sp macro="" textlink="">
      <xdr:nvSpPr>
        <xdr:cNvPr id="47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47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47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26</xdr:col>
      <xdr:colOff>0</xdr:colOff>
      <xdr:row>13</xdr:row>
      <xdr:rowOff>66675</xdr:rowOff>
    </xdr:from>
    <xdr:ext cx="142875" cy="180975"/>
    <xdr:sp macro="" textlink="">
      <xdr:nvSpPr>
        <xdr:cNvPr id="47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26</xdr:col>
      <xdr:colOff>0</xdr:colOff>
      <xdr:row>13</xdr:row>
      <xdr:rowOff>66675</xdr:rowOff>
    </xdr:from>
    <xdr:ext cx="142875" cy="180975"/>
    <xdr:sp macro="" textlink="">
      <xdr:nvSpPr>
        <xdr:cNvPr id="47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27</xdr:col>
      <xdr:colOff>0</xdr:colOff>
      <xdr:row>13</xdr:row>
      <xdr:rowOff>66675</xdr:rowOff>
    </xdr:from>
    <xdr:ext cx="142875" cy="180975"/>
    <xdr:sp macro="" textlink="">
      <xdr:nvSpPr>
        <xdr:cNvPr id="48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27</xdr:col>
      <xdr:colOff>0</xdr:colOff>
      <xdr:row>13</xdr:row>
      <xdr:rowOff>66675</xdr:rowOff>
    </xdr:from>
    <xdr:ext cx="142875" cy="180975"/>
    <xdr:sp macro="" textlink="">
      <xdr:nvSpPr>
        <xdr:cNvPr id="48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28</xdr:col>
      <xdr:colOff>0</xdr:colOff>
      <xdr:row>13</xdr:row>
      <xdr:rowOff>66675</xdr:rowOff>
    </xdr:from>
    <xdr:ext cx="142875" cy="180975"/>
    <xdr:sp macro="" textlink="">
      <xdr:nvSpPr>
        <xdr:cNvPr id="48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28</xdr:col>
      <xdr:colOff>0</xdr:colOff>
      <xdr:row>13</xdr:row>
      <xdr:rowOff>66675</xdr:rowOff>
    </xdr:from>
    <xdr:ext cx="142875" cy="180975"/>
    <xdr:sp macro="" textlink="">
      <xdr:nvSpPr>
        <xdr:cNvPr id="48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28</xdr:col>
      <xdr:colOff>0</xdr:colOff>
      <xdr:row>13</xdr:row>
      <xdr:rowOff>66675</xdr:rowOff>
    </xdr:from>
    <xdr:ext cx="142875" cy="180975"/>
    <xdr:sp macro="" textlink="">
      <xdr:nvSpPr>
        <xdr:cNvPr id="48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28</xdr:col>
      <xdr:colOff>0</xdr:colOff>
      <xdr:row>13</xdr:row>
      <xdr:rowOff>66675</xdr:rowOff>
    </xdr:from>
    <xdr:ext cx="142875" cy="180975"/>
    <xdr:sp macro="" textlink="">
      <xdr:nvSpPr>
        <xdr:cNvPr id="48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29</xdr:col>
      <xdr:colOff>0</xdr:colOff>
      <xdr:row>13</xdr:row>
      <xdr:rowOff>66675</xdr:rowOff>
    </xdr:from>
    <xdr:ext cx="142875" cy="180975"/>
    <xdr:sp macro="" textlink="">
      <xdr:nvSpPr>
        <xdr:cNvPr id="48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29</xdr:col>
      <xdr:colOff>0</xdr:colOff>
      <xdr:row>13</xdr:row>
      <xdr:rowOff>66675</xdr:rowOff>
    </xdr:from>
    <xdr:ext cx="142875" cy="180975"/>
    <xdr:sp macro="" textlink="">
      <xdr:nvSpPr>
        <xdr:cNvPr id="48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26</xdr:col>
      <xdr:colOff>0</xdr:colOff>
      <xdr:row>13</xdr:row>
      <xdr:rowOff>66675</xdr:rowOff>
    </xdr:from>
    <xdr:ext cx="142875" cy="180975"/>
    <xdr:sp macro="" textlink="">
      <xdr:nvSpPr>
        <xdr:cNvPr id="48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26</xdr:col>
      <xdr:colOff>0</xdr:colOff>
      <xdr:row>13</xdr:row>
      <xdr:rowOff>66675</xdr:rowOff>
    </xdr:from>
    <xdr:ext cx="142875" cy="180975"/>
    <xdr:sp macro="" textlink="">
      <xdr:nvSpPr>
        <xdr:cNvPr id="48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27</xdr:col>
      <xdr:colOff>0</xdr:colOff>
      <xdr:row>13</xdr:row>
      <xdr:rowOff>66675</xdr:rowOff>
    </xdr:from>
    <xdr:ext cx="142875" cy="180975"/>
    <xdr:sp macro="" textlink="">
      <xdr:nvSpPr>
        <xdr:cNvPr id="49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27</xdr:col>
      <xdr:colOff>0</xdr:colOff>
      <xdr:row>13</xdr:row>
      <xdr:rowOff>66675</xdr:rowOff>
    </xdr:from>
    <xdr:ext cx="142875" cy="180975"/>
    <xdr:sp macro="" textlink="">
      <xdr:nvSpPr>
        <xdr:cNvPr id="49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28</xdr:col>
      <xdr:colOff>0</xdr:colOff>
      <xdr:row>13</xdr:row>
      <xdr:rowOff>66675</xdr:rowOff>
    </xdr:from>
    <xdr:ext cx="142875" cy="180975"/>
    <xdr:sp macro="" textlink="">
      <xdr:nvSpPr>
        <xdr:cNvPr id="49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28</xdr:col>
      <xdr:colOff>0</xdr:colOff>
      <xdr:row>13</xdr:row>
      <xdr:rowOff>66675</xdr:rowOff>
    </xdr:from>
    <xdr:ext cx="142875" cy="180975"/>
    <xdr:sp macro="" textlink="">
      <xdr:nvSpPr>
        <xdr:cNvPr id="49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29</xdr:col>
      <xdr:colOff>0</xdr:colOff>
      <xdr:row>13</xdr:row>
      <xdr:rowOff>66675</xdr:rowOff>
    </xdr:from>
    <xdr:ext cx="142875" cy="180975"/>
    <xdr:sp macro="" textlink="">
      <xdr:nvSpPr>
        <xdr:cNvPr id="49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29</xdr:col>
      <xdr:colOff>0</xdr:colOff>
      <xdr:row>13</xdr:row>
      <xdr:rowOff>66675</xdr:rowOff>
    </xdr:from>
    <xdr:ext cx="142875" cy="180975"/>
    <xdr:sp macro="" textlink="">
      <xdr:nvSpPr>
        <xdr:cNvPr id="49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29</xdr:col>
      <xdr:colOff>0</xdr:colOff>
      <xdr:row>13</xdr:row>
      <xdr:rowOff>66675</xdr:rowOff>
    </xdr:from>
    <xdr:ext cx="142875" cy="180975"/>
    <xdr:sp macro="" textlink="">
      <xdr:nvSpPr>
        <xdr:cNvPr id="49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29</xdr:col>
      <xdr:colOff>0</xdr:colOff>
      <xdr:row>13</xdr:row>
      <xdr:rowOff>66675</xdr:rowOff>
    </xdr:from>
    <xdr:ext cx="142875" cy="180975"/>
    <xdr:sp macro="" textlink="">
      <xdr:nvSpPr>
        <xdr:cNvPr id="49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27</xdr:col>
      <xdr:colOff>0</xdr:colOff>
      <xdr:row>13</xdr:row>
      <xdr:rowOff>66675</xdr:rowOff>
    </xdr:from>
    <xdr:ext cx="142875" cy="180975"/>
    <xdr:sp macro="" textlink="">
      <xdr:nvSpPr>
        <xdr:cNvPr id="49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27</xdr:col>
      <xdr:colOff>0</xdr:colOff>
      <xdr:row>13</xdr:row>
      <xdr:rowOff>66675</xdr:rowOff>
    </xdr:from>
    <xdr:ext cx="142875" cy="180975"/>
    <xdr:sp macro="" textlink="">
      <xdr:nvSpPr>
        <xdr:cNvPr id="49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28</xdr:col>
      <xdr:colOff>0</xdr:colOff>
      <xdr:row>13</xdr:row>
      <xdr:rowOff>66675</xdr:rowOff>
    </xdr:from>
    <xdr:ext cx="142875" cy="180975"/>
    <xdr:sp macro="" textlink="">
      <xdr:nvSpPr>
        <xdr:cNvPr id="50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28</xdr:col>
      <xdr:colOff>0</xdr:colOff>
      <xdr:row>13</xdr:row>
      <xdr:rowOff>66675</xdr:rowOff>
    </xdr:from>
    <xdr:ext cx="142875" cy="180975"/>
    <xdr:sp macro="" textlink="">
      <xdr:nvSpPr>
        <xdr:cNvPr id="50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29</xdr:col>
      <xdr:colOff>0</xdr:colOff>
      <xdr:row>13</xdr:row>
      <xdr:rowOff>66675</xdr:rowOff>
    </xdr:from>
    <xdr:ext cx="142875" cy="180975"/>
    <xdr:sp macro="" textlink="">
      <xdr:nvSpPr>
        <xdr:cNvPr id="50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29</xdr:col>
      <xdr:colOff>0</xdr:colOff>
      <xdr:row>13</xdr:row>
      <xdr:rowOff>66675</xdr:rowOff>
    </xdr:from>
    <xdr:ext cx="142875" cy="180975"/>
    <xdr:sp macro="" textlink="">
      <xdr:nvSpPr>
        <xdr:cNvPr id="50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28</xdr:col>
      <xdr:colOff>0</xdr:colOff>
      <xdr:row>13</xdr:row>
      <xdr:rowOff>66675</xdr:rowOff>
    </xdr:from>
    <xdr:ext cx="142875" cy="180975"/>
    <xdr:sp macro="" textlink="">
      <xdr:nvSpPr>
        <xdr:cNvPr id="50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28</xdr:col>
      <xdr:colOff>0</xdr:colOff>
      <xdr:row>13</xdr:row>
      <xdr:rowOff>66675</xdr:rowOff>
    </xdr:from>
    <xdr:ext cx="142875" cy="180975"/>
    <xdr:sp macro="" textlink="">
      <xdr:nvSpPr>
        <xdr:cNvPr id="50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29</xdr:col>
      <xdr:colOff>0</xdr:colOff>
      <xdr:row>13</xdr:row>
      <xdr:rowOff>66675</xdr:rowOff>
    </xdr:from>
    <xdr:ext cx="142875" cy="180975"/>
    <xdr:sp macro="" textlink="">
      <xdr:nvSpPr>
        <xdr:cNvPr id="50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29</xdr:col>
      <xdr:colOff>0</xdr:colOff>
      <xdr:row>13</xdr:row>
      <xdr:rowOff>66675</xdr:rowOff>
    </xdr:from>
    <xdr:ext cx="142875" cy="180975"/>
    <xdr:sp macro="" textlink="">
      <xdr:nvSpPr>
        <xdr:cNvPr id="50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29</xdr:col>
      <xdr:colOff>0</xdr:colOff>
      <xdr:row>13</xdr:row>
      <xdr:rowOff>66675</xdr:rowOff>
    </xdr:from>
    <xdr:ext cx="142875" cy="180975"/>
    <xdr:sp macro="" textlink="">
      <xdr:nvSpPr>
        <xdr:cNvPr id="50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29</xdr:col>
      <xdr:colOff>0</xdr:colOff>
      <xdr:row>13</xdr:row>
      <xdr:rowOff>66675</xdr:rowOff>
    </xdr:from>
    <xdr:ext cx="142875" cy="180975"/>
    <xdr:sp macro="" textlink="">
      <xdr:nvSpPr>
        <xdr:cNvPr id="50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22</xdr:col>
      <xdr:colOff>0</xdr:colOff>
      <xdr:row>13</xdr:row>
      <xdr:rowOff>66675</xdr:rowOff>
    </xdr:from>
    <xdr:ext cx="142875" cy="180975"/>
    <xdr:sp macro="" textlink="">
      <xdr:nvSpPr>
        <xdr:cNvPr id="51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22</xdr:col>
      <xdr:colOff>0</xdr:colOff>
      <xdr:row>13</xdr:row>
      <xdr:rowOff>66675</xdr:rowOff>
    </xdr:from>
    <xdr:ext cx="142875" cy="180975"/>
    <xdr:sp macro="" textlink="">
      <xdr:nvSpPr>
        <xdr:cNvPr id="51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51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51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51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51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51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51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51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51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26</xdr:col>
      <xdr:colOff>0</xdr:colOff>
      <xdr:row>13</xdr:row>
      <xdr:rowOff>66675</xdr:rowOff>
    </xdr:from>
    <xdr:ext cx="142875" cy="180975"/>
    <xdr:sp macro="" textlink="">
      <xdr:nvSpPr>
        <xdr:cNvPr id="52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26</xdr:col>
      <xdr:colOff>0</xdr:colOff>
      <xdr:row>13</xdr:row>
      <xdr:rowOff>66675</xdr:rowOff>
    </xdr:from>
    <xdr:ext cx="142875" cy="180975"/>
    <xdr:sp macro="" textlink="">
      <xdr:nvSpPr>
        <xdr:cNvPr id="52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27</xdr:col>
      <xdr:colOff>0</xdr:colOff>
      <xdr:row>13</xdr:row>
      <xdr:rowOff>66675</xdr:rowOff>
    </xdr:from>
    <xdr:ext cx="142875" cy="180975"/>
    <xdr:sp macro="" textlink="">
      <xdr:nvSpPr>
        <xdr:cNvPr id="52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27</xdr:col>
      <xdr:colOff>0</xdr:colOff>
      <xdr:row>13</xdr:row>
      <xdr:rowOff>66675</xdr:rowOff>
    </xdr:from>
    <xdr:ext cx="142875" cy="180975"/>
    <xdr:sp macro="" textlink="">
      <xdr:nvSpPr>
        <xdr:cNvPr id="52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28</xdr:col>
      <xdr:colOff>0</xdr:colOff>
      <xdr:row>13</xdr:row>
      <xdr:rowOff>66675</xdr:rowOff>
    </xdr:from>
    <xdr:ext cx="142875" cy="180975"/>
    <xdr:sp macro="" textlink="">
      <xdr:nvSpPr>
        <xdr:cNvPr id="52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28</xdr:col>
      <xdr:colOff>0</xdr:colOff>
      <xdr:row>13</xdr:row>
      <xdr:rowOff>66675</xdr:rowOff>
    </xdr:from>
    <xdr:ext cx="142875" cy="180975"/>
    <xdr:sp macro="" textlink="">
      <xdr:nvSpPr>
        <xdr:cNvPr id="52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26</xdr:col>
      <xdr:colOff>0</xdr:colOff>
      <xdr:row>13</xdr:row>
      <xdr:rowOff>66675</xdr:rowOff>
    </xdr:from>
    <xdr:ext cx="142875" cy="180975"/>
    <xdr:sp macro="" textlink="">
      <xdr:nvSpPr>
        <xdr:cNvPr id="52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26</xdr:col>
      <xdr:colOff>0</xdr:colOff>
      <xdr:row>13</xdr:row>
      <xdr:rowOff>66675</xdr:rowOff>
    </xdr:from>
    <xdr:ext cx="142875" cy="180975"/>
    <xdr:sp macro="" textlink="">
      <xdr:nvSpPr>
        <xdr:cNvPr id="52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27</xdr:col>
      <xdr:colOff>0</xdr:colOff>
      <xdr:row>13</xdr:row>
      <xdr:rowOff>66675</xdr:rowOff>
    </xdr:from>
    <xdr:ext cx="142875" cy="180975"/>
    <xdr:sp macro="" textlink="">
      <xdr:nvSpPr>
        <xdr:cNvPr id="52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27</xdr:col>
      <xdr:colOff>0</xdr:colOff>
      <xdr:row>13</xdr:row>
      <xdr:rowOff>66675</xdr:rowOff>
    </xdr:from>
    <xdr:ext cx="142875" cy="180975"/>
    <xdr:sp macro="" textlink="">
      <xdr:nvSpPr>
        <xdr:cNvPr id="52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28</xdr:col>
      <xdr:colOff>0</xdr:colOff>
      <xdr:row>13</xdr:row>
      <xdr:rowOff>66675</xdr:rowOff>
    </xdr:from>
    <xdr:ext cx="142875" cy="180975"/>
    <xdr:sp macro="" textlink="">
      <xdr:nvSpPr>
        <xdr:cNvPr id="53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28</xdr:col>
      <xdr:colOff>0</xdr:colOff>
      <xdr:row>13</xdr:row>
      <xdr:rowOff>66675</xdr:rowOff>
    </xdr:from>
    <xdr:ext cx="142875" cy="180975"/>
    <xdr:sp macro="" textlink="">
      <xdr:nvSpPr>
        <xdr:cNvPr id="53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29</xdr:col>
      <xdr:colOff>0</xdr:colOff>
      <xdr:row>13</xdr:row>
      <xdr:rowOff>66675</xdr:rowOff>
    </xdr:from>
    <xdr:ext cx="142875" cy="180975"/>
    <xdr:sp macro="" textlink="">
      <xdr:nvSpPr>
        <xdr:cNvPr id="53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29</xdr:col>
      <xdr:colOff>0</xdr:colOff>
      <xdr:row>13</xdr:row>
      <xdr:rowOff>66675</xdr:rowOff>
    </xdr:from>
    <xdr:ext cx="142875" cy="180975"/>
    <xdr:sp macro="" textlink="">
      <xdr:nvSpPr>
        <xdr:cNvPr id="53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29</xdr:col>
      <xdr:colOff>0</xdr:colOff>
      <xdr:row>13</xdr:row>
      <xdr:rowOff>66675</xdr:rowOff>
    </xdr:from>
    <xdr:ext cx="142875" cy="180975"/>
    <xdr:sp macro="" textlink="">
      <xdr:nvSpPr>
        <xdr:cNvPr id="53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29</xdr:col>
      <xdr:colOff>0</xdr:colOff>
      <xdr:row>13</xdr:row>
      <xdr:rowOff>66675</xdr:rowOff>
    </xdr:from>
    <xdr:ext cx="142875" cy="180975"/>
    <xdr:sp macro="" textlink="">
      <xdr:nvSpPr>
        <xdr:cNvPr id="53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30</xdr:col>
      <xdr:colOff>0</xdr:colOff>
      <xdr:row>13</xdr:row>
      <xdr:rowOff>66675</xdr:rowOff>
    </xdr:from>
    <xdr:ext cx="142875" cy="180975"/>
    <xdr:sp macro="" textlink="">
      <xdr:nvSpPr>
        <xdr:cNvPr id="53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30</xdr:col>
      <xdr:colOff>0</xdr:colOff>
      <xdr:row>13</xdr:row>
      <xdr:rowOff>66675</xdr:rowOff>
    </xdr:from>
    <xdr:ext cx="142875" cy="180975"/>
    <xdr:sp macro="" textlink="">
      <xdr:nvSpPr>
        <xdr:cNvPr id="53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27</xdr:col>
      <xdr:colOff>0</xdr:colOff>
      <xdr:row>13</xdr:row>
      <xdr:rowOff>66675</xdr:rowOff>
    </xdr:from>
    <xdr:ext cx="142875" cy="180975"/>
    <xdr:sp macro="" textlink="">
      <xdr:nvSpPr>
        <xdr:cNvPr id="53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27</xdr:col>
      <xdr:colOff>0</xdr:colOff>
      <xdr:row>13</xdr:row>
      <xdr:rowOff>66675</xdr:rowOff>
    </xdr:from>
    <xdr:ext cx="142875" cy="180975"/>
    <xdr:sp macro="" textlink="">
      <xdr:nvSpPr>
        <xdr:cNvPr id="53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28</xdr:col>
      <xdr:colOff>0</xdr:colOff>
      <xdr:row>13</xdr:row>
      <xdr:rowOff>66675</xdr:rowOff>
    </xdr:from>
    <xdr:ext cx="142875" cy="180975"/>
    <xdr:sp macro="" textlink="">
      <xdr:nvSpPr>
        <xdr:cNvPr id="54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28</xdr:col>
      <xdr:colOff>0</xdr:colOff>
      <xdr:row>13</xdr:row>
      <xdr:rowOff>66675</xdr:rowOff>
    </xdr:from>
    <xdr:ext cx="142875" cy="180975"/>
    <xdr:sp macro="" textlink="">
      <xdr:nvSpPr>
        <xdr:cNvPr id="54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29</xdr:col>
      <xdr:colOff>0</xdr:colOff>
      <xdr:row>13</xdr:row>
      <xdr:rowOff>66675</xdr:rowOff>
    </xdr:from>
    <xdr:ext cx="142875" cy="180975"/>
    <xdr:sp macro="" textlink="">
      <xdr:nvSpPr>
        <xdr:cNvPr id="54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29</xdr:col>
      <xdr:colOff>0</xdr:colOff>
      <xdr:row>13</xdr:row>
      <xdr:rowOff>66675</xdr:rowOff>
    </xdr:from>
    <xdr:ext cx="142875" cy="180975"/>
    <xdr:sp macro="" textlink="">
      <xdr:nvSpPr>
        <xdr:cNvPr id="54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30</xdr:col>
      <xdr:colOff>0</xdr:colOff>
      <xdr:row>13</xdr:row>
      <xdr:rowOff>66675</xdr:rowOff>
    </xdr:from>
    <xdr:ext cx="142875" cy="180975"/>
    <xdr:sp macro="" textlink="">
      <xdr:nvSpPr>
        <xdr:cNvPr id="54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30</xdr:col>
      <xdr:colOff>0</xdr:colOff>
      <xdr:row>13</xdr:row>
      <xdr:rowOff>66675</xdr:rowOff>
    </xdr:from>
    <xdr:ext cx="142875" cy="180975"/>
    <xdr:sp macro="" textlink="">
      <xdr:nvSpPr>
        <xdr:cNvPr id="54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30</xdr:col>
      <xdr:colOff>0</xdr:colOff>
      <xdr:row>13</xdr:row>
      <xdr:rowOff>66675</xdr:rowOff>
    </xdr:from>
    <xdr:ext cx="142875" cy="180975"/>
    <xdr:sp macro="" textlink="">
      <xdr:nvSpPr>
        <xdr:cNvPr id="54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30</xdr:col>
      <xdr:colOff>0</xdr:colOff>
      <xdr:row>13</xdr:row>
      <xdr:rowOff>66675</xdr:rowOff>
    </xdr:from>
    <xdr:ext cx="142875" cy="180975"/>
    <xdr:sp macro="" textlink="">
      <xdr:nvSpPr>
        <xdr:cNvPr id="54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28</xdr:col>
      <xdr:colOff>0</xdr:colOff>
      <xdr:row>13</xdr:row>
      <xdr:rowOff>66675</xdr:rowOff>
    </xdr:from>
    <xdr:ext cx="142875" cy="180975"/>
    <xdr:sp macro="" textlink="">
      <xdr:nvSpPr>
        <xdr:cNvPr id="54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28</xdr:col>
      <xdr:colOff>0</xdr:colOff>
      <xdr:row>13</xdr:row>
      <xdr:rowOff>66675</xdr:rowOff>
    </xdr:from>
    <xdr:ext cx="142875" cy="180975"/>
    <xdr:sp macro="" textlink="">
      <xdr:nvSpPr>
        <xdr:cNvPr id="54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29</xdr:col>
      <xdr:colOff>0</xdr:colOff>
      <xdr:row>13</xdr:row>
      <xdr:rowOff>66675</xdr:rowOff>
    </xdr:from>
    <xdr:ext cx="142875" cy="180975"/>
    <xdr:sp macro="" textlink="">
      <xdr:nvSpPr>
        <xdr:cNvPr id="55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29</xdr:col>
      <xdr:colOff>0</xdr:colOff>
      <xdr:row>13</xdr:row>
      <xdr:rowOff>66675</xdr:rowOff>
    </xdr:from>
    <xdr:ext cx="142875" cy="180975"/>
    <xdr:sp macro="" textlink="">
      <xdr:nvSpPr>
        <xdr:cNvPr id="55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30</xdr:col>
      <xdr:colOff>0</xdr:colOff>
      <xdr:row>13</xdr:row>
      <xdr:rowOff>66675</xdr:rowOff>
    </xdr:from>
    <xdr:ext cx="142875" cy="180975"/>
    <xdr:sp macro="" textlink="">
      <xdr:nvSpPr>
        <xdr:cNvPr id="55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30</xdr:col>
      <xdr:colOff>0</xdr:colOff>
      <xdr:row>13</xdr:row>
      <xdr:rowOff>66675</xdr:rowOff>
    </xdr:from>
    <xdr:ext cx="142875" cy="180975"/>
    <xdr:sp macro="" textlink="">
      <xdr:nvSpPr>
        <xdr:cNvPr id="55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29</xdr:col>
      <xdr:colOff>0</xdr:colOff>
      <xdr:row>13</xdr:row>
      <xdr:rowOff>66675</xdr:rowOff>
    </xdr:from>
    <xdr:ext cx="142875" cy="180975"/>
    <xdr:sp macro="" textlink="">
      <xdr:nvSpPr>
        <xdr:cNvPr id="55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29</xdr:col>
      <xdr:colOff>0</xdr:colOff>
      <xdr:row>13</xdr:row>
      <xdr:rowOff>66675</xdr:rowOff>
    </xdr:from>
    <xdr:ext cx="142875" cy="180975"/>
    <xdr:sp macro="" textlink="">
      <xdr:nvSpPr>
        <xdr:cNvPr id="55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30</xdr:col>
      <xdr:colOff>0</xdr:colOff>
      <xdr:row>13</xdr:row>
      <xdr:rowOff>66675</xdr:rowOff>
    </xdr:from>
    <xdr:ext cx="142875" cy="180975"/>
    <xdr:sp macro="" textlink="">
      <xdr:nvSpPr>
        <xdr:cNvPr id="55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30</xdr:col>
      <xdr:colOff>0</xdr:colOff>
      <xdr:row>13</xdr:row>
      <xdr:rowOff>66675</xdr:rowOff>
    </xdr:from>
    <xdr:ext cx="142875" cy="180975"/>
    <xdr:sp macro="" textlink="">
      <xdr:nvSpPr>
        <xdr:cNvPr id="55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30</xdr:col>
      <xdr:colOff>0</xdr:colOff>
      <xdr:row>13</xdr:row>
      <xdr:rowOff>66675</xdr:rowOff>
    </xdr:from>
    <xdr:ext cx="142875" cy="180975"/>
    <xdr:sp macro="" textlink="">
      <xdr:nvSpPr>
        <xdr:cNvPr id="55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30</xdr:col>
      <xdr:colOff>0</xdr:colOff>
      <xdr:row>13</xdr:row>
      <xdr:rowOff>66675</xdr:rowOff>
    </xdr:from>
    <xdr:ext cx="142875" cy="180975"/>
    <xdr:sp macro="" textlink="">
      <xdr:nvSpPr>
        <xdr:cNvPr id="55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56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23</xdr:col>
      <xdr:colOff>0</xdr:colOff>
      <xdr:row>13</xdr:row>
      <xdr:rowOff>66675</xdr:rowOff>
    </xdr:from>
    <xdr:ext cx="142875" cy="180975"/>
    <xdr:sp macro="" textlink="">
      <xdr:nvSpPr>
        <xdr:cNvPr id="56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56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56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56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56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26</xdr:col>
      <xdr:colOff>0</xdr:colOff>
      <xdr:row>13</xdr:row>
      <xdr:rowOff>66675</xdr:rowOff>
    </xdr:from>
    <xdr:ext cx="142875" cy="180975"/>
    <xdr:sp macro="" textlink="">
      <xdr:nvSpPr>
        <xdr:cNvPr id="56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26</xdr:col>
      <xdr:colOff>0</xdr:colOff>
      <xdr:row>13</xdr:row>
      <xdr:rowOff>66675</xdr:rowOff>
    </xdr:from>
    <xdr:ext cx="142875" cy="180975"/>
    <xdr:sp macro="" textlink="">
      <xdr:nvSpPr>
        <xdr:cNvPr id="56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26</xdr:col>
      <xdr:colOff>0</xdr:colOff>
      <xdr:row>13</xdr:row>
      <xdr:rowOff>66675</xdr:rowOff>
    </xdr:from>
    <xdr:ext cx="142875" cy="180975"/>
    <xdr:sp macro="" textlink="">
      <xdr:nvSpPr>
        <xdr:cNvPr id="56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26</xdr:col>
      <xdr:colOff>0</xdr:colOff>
      <xdr:row>13</xdr:row>
      <xdr:rowOff>66675</xdr:rowOff>
    </xdr:from>
    <xdr:ext cx="142875" cy="180975"/>
    <xdr:sp macro="" textlink="">
      <xdr:nvSpPr>
        <xdr:cNvPr id="56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27</xdr:col>
      <xdr:colOff>0</xdr:colOff>
      <xdr:row>13</xdr:row>
      <xdr:rowOff>66675</xdr:rowOff>
    </xdr:from>
    <xdr:ext cx="142875" cy="180975"/>
    <xdr:sp macro="" textlink="">
      <xdr:nvSpPr>
        <xdr:cNvPr id="57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27</xdr:col>
      <xdr:colOff>0</xdr:colOff>
      <xdr:row>13</xdr:row>
      <xdr:rowOff>66675</xdr:rowOff>
    </xdr:from>
    <xdr:ext cx="142875" cy="180975"/>
    <xdr:sp macro="" textlink="">
      <xdr:nvSpPr>
        <xdr:cNvPr id="57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28</xdr:col>
      <xdr:colOff>0</xdr:colOff>
      <xdr:row>13</xdr:row>
      <xdr:rowOff>66675</xdr:rowOff>
    </xdr:from>
    <xdr:ext cx="142875" cy="180975"/>
    <xdr:sp macro="" textlink="">
      <xdr:nvSpPr>
        <xdr:cNvPr id="57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28</xdr:col>
      <xdr:colOff>0</xdr:colOff>
      <xdr:row>13</xdr:row>
      <xdr:rowOff>66675</xdr:rowOff>
    </xdr:from>
    <xdr:ext cx="142875" cy="180975"/>
    <xdr:sp macro="" textlink="">
      <xdr:nvSpPr>
        <xdr:cNvPr id="57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29</xdr:col>
      <xdr:colOff>0</xdr:colOff>
      <xdr:row>13</xdr:row>
      <xdr:rowOff>66675</xdr:rowOff>
    </xdr:from>
    <xdr:ext cx="142875" cy="180975"/>
    <xdr:sp macro="" textlink="">
      <xdr:nvSpPr>
        <xdr:cNvPr id="57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29</xdr:col>
      <xdr:colOff>0</xdr:colOff>
      <xdr:row>13</xdr:row>
      <xdr:rowOff>66675</xdr:rowOff>
    </xdr:from>
    <xdr:ext cx="142875" cy="180975"/>
    <xdr:sp macro="" textlink="">
      <xdr:nvSpPr>
        <xdr:cNvPr id="57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27</xdr:col>
      <xdr:colOff>0</xdr:colOff>
      <xdr:row>13</xdr:row>
      <xdr:rowOff>66675</xdr:rowOff>
    </xdr:from>
    <xdr:ext cx="142875" cy="180975"/>
    <xdr:sp macro="" textlink="">
      <xdr:nvSpPr>
        <xdr:cNvPr id="57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27</xdr:col>
      <xdr:colOff>0</xdr:colOff>
      <xdr:row>13</xdr:row>
      <xdr:rowOff>66675</xdr:rowOff>
    </xdr:from>
    <xdr:ext cx="142875" cy="180975"/>
    <xdr:sp macro="" textlink="">
      <xdr:nvSpPr>
        <xdr:cNvPr id="57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28</xdr:col>
      <xdr:colOff>0</xdr:colOff>
      <xdr:row>13</xdr:row>
      <xdr:rowOff>66675</xdr:rowOff>
    </xdr:from>
    <xdr:ext cx="142875" cy="180975"/>
    <xdr:sp macro="" textlink="">
      <xdr:nvSpPr>
        <xdr:cNvPr id="57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28</xdr:col>
      <xdr:colOff>0</xdr:colOff>
      <xdr:row>13</xdr:row>
      <xdr:rowOff>66675</xdr:rowOff>
    </xdr:from>
    <xdr:ext cx="142875" cy="180975"/>
    <xdr:sp macro="" textlink="">
      <xdr:nvSpPr>
        <xdr:cNvPr id="57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29</xdr:col>
      <xdr:colOff>0</xdr:colOff>
      <xdr:row>13</xdr:row>
      <xdr:rowOff>66675</xdr:rowOff>
    </xdr:from>
    <xdr:ext cx="142875" cy="180975"/>
    <xdr:sp macro="" textlink="">
      <xdr:nvSpPr>
        <xdr:cNvPr id="58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29</xdr:col>
      <xdr:colOff>0</xdr:colOff>
      <xdr:row>13</xdr:row>
      <xdr:rowOff>66675</xdr:rowOff>
    </xdr:from>
    <xdr:ext cx="142875" cy="180975"/>
    <xdr:sp macro="" textlink="">
      <xdr:nvSpPr>
        <xdr:cNvPr id="58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30</xdr:col>
      <xdr:colOff>0</xdr:colOff>
      <xdr:row>13</xdr:row>
      <xdr:rowOff>66675</xdr:rowOff>
    </xdr:from>
    <xdr:ext cx="142875" cy="180975"/>
    <xdr:sp macro="" textlink="">
      <xdr:nvSpPr>
        <xdr:cNvPr id="58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30</xdr:col>
      <xdr:colOff>0</xdr:colOff>
      <xdr:row>13</xdr:row>
      <xdr:rowOff>66675</xdr:rowOff>
    </xdr:from>
    <xdr:ext cx="142875" cy="180975"/>
    <xdr:sp macro="" textlink="">
      <xdr:nvSpPr>
        <xdr:cNvPr id="58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30</xdr:col>
      <xdr:colOff>0</xdr:colOff>
      <xdr:row>13</xdr:row>
      <xdr:rowOff>66675</xdr:rowOff>
    </xdr:from>
    <xdr:ext cx="142875" cy="180975"/>
    <xdr:sp macro="" textlink="">
      <xdr:nvSpPr>
        <xdr:cNvPr id="58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30</xdr:col>
      <xdr:colOff>0</xdr:colOff>
      <xdr:row>13</xdr:row>
      <xdr:rowOff>66675</xdr:rowOff>
    </xdr:from>
    <xdr:ext cx="142875" cy="180975"/>
    <xdr:sp macro="" textlink="">
      <xdr:nvSpPr>
        <xdr:cNvPr id="58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31</xdr:col>
      <xdr:colOff>0</xdr:colOff>
      <xdr:row>13</xdr:row>
      <xdr:rowOff>66675</xdr:rowOff>
    </xdr:from>
    <xdr:ext cx="142875" cy="180975"/>
    <xdr:sp macro="" textlink="">
      <xdr:nvSpPr>
        <xdr:cNvPr id="58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31</xdr:col>
      <xdr:colOff>0</xdr:colOff>
      <xdr:row>13</xdr:row>
      <xdr:rowOff>66675</xdr:rowOff>
    </xdr:from>
    <xdr:ext cx="142875" cy="180975"/>
    <xdr:sp macro="" textlink="">
      <xdr:nvSpPr>
        <xdr:cNvPr id="58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28</xdr:col>
      <xdr:colOff>0</xdr:colOff>
      <xdr:row>13</xdr:row>
      <xdr:rowOff>66675</xdr:rowOff>
    </xdr:from>
    <xdr:ext cx="142875" cy="180975"/>
    <xdr:sp macro="" textlink="">
      <xdr:nvSpPr>
        <xdr:cNvPr id="58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28</xdr:col>
      <xdr:colOff>0</xdr:colOff>
      <xdr:row>13</xdr:row>
      <xdr:rowOff>66675</xdr:rowOff>
    </xdr:from>
    <xdr:ext cx="142875" cy="180975"/>
    <xdr:sp macro="" textlink="">
      <xdr:nvSpPr>
        <xdr:cNvPr id="58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29</xdr:col>
      <xdr:colOff>0</xdr:colOff>
      <xdr:row>13</xdr:row>
      <xdr:rowOff>66675</xdr:rowOff>
    </xdr:from>
    <xdr:ext cx="142875" cy="180975"/>
    <xdr:sp macro="" textlink="">
      <xdr:nvSpPr>
        <xdr:cNvPr id="59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29</xdr:col>
      <xdr:colOff>0</xdr:colOff>
      <xdr:row>13</xdr:row>
      <xdr:rowOff>66675</xdr:rowOff>
    </xdr:from>
    <xdr:ext cx="142875" cy="180975"/>
    <xdr:sp macro="" textlink="">
      <xdr:nvSpPr>
        <xdr:cNvPr id="59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30</xdr:col>
      <xdr:colOff>0</xdr:colOff>
      <xdr:row>13</xdr:row>
      <xdr:rowOff>66675</xdr:rowOff>
    </xdr:from>
    <xdr:ext cx="142875" cy="180975"/>
    <xdr:sp macro="" textlink="">
      <xdr:nvSpPr>
        <xdr:cNvPr id="59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30</xdr:col>
      <xdr:colOff>0</xdr:colOff>
      <xdr:row>13</xdr:row>
      <xdr:rowOff>66675</xdr:rowOff>
    </xdr:from>
    <xdr:ext cx="142875" cy="180975"/>
    <xdr:sp macro="" textlink="">
      <xdr:nvSpPr>
        <xdr:cNvPr id="59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31</xdr:col>
      <xdr:colOff>0</xdr:colOff>
      <xdr:row>13</xdr:row>
      <xdr:rowOff>66675</xdr:rowOff>
    </xdr:from>
    <xdr:ext cx="142875" cy="180975"/>
    <xdr:sp macro="" textlink="">
      <xdr:nvSpPr>
        <xdr:cNvPr id="59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31</xdr:col>
      <xdr:colOff>0</xdr:colOff>
      <xdr:row>13</xdr:row>
      <xdr:rowOff>66675</xdr:rowOff>
    </xdr:from>
    <xdr:ext cx="142875" cy="180975"/>
    <xdr:sp macro="" textlink="">
      <xdr:nvSpPr>
        <xdr:cNvPr id="59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31</xdr:col>
      <xdr:colOff>0</xdr:colOff>
      <xdr:row>13</xdr:row>
      <xdr:rowOff>66675</xdr:rowOff>
    </xdr:from>
    <xdr:ext cx="142875" cy="180975"/>
    <xdr:sp macro="" textlink="">
      <xdr:nvSpPr>
        <xdr:cNvPr id="59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31</xdr:col>
      <xdr:colOff>0</xdr:colOff>
      <xdr:row>13</xdr:row>
      <xdr:rowOff>66675</xdr:rowOff>
    </xdr:from>
    <xdr:ext cx="142875" cy="180975"/>
    <xdr:sp macro="" textlink="">
      <xdr:nvSpPr>
        <xdr:cNvPr id="59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29</xdr:col>
      <xdr:colOff>0</xdr:colOff>
      <xdr:row>13</xdr:row>
      <xdr:rowOff>66675</xdr:rowOff>
    </xdr:from>
    <xdr:ext cx="142875" cy="180975"/>
    <xdr:sp macro="" textlink="">
      <xdr:nvSpPr>
        <xdr:cNvPr id="59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29</xdr:col>
      <xdr:colOff>0</xdr:colOff>
      <xdr:row>13</xdr:row>
      <xdr:rowOff>66675</xdr:rowOff>
    </xdr:from>
    <xdr:ext cx="142875" cy="180975"/>
    <xdr:sp macro="" textlink="">
      <xdr:nvSpPr>
        <xdr:cNvPr id="59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30</xdr:col>
      <xdr:colOff>0</xdr:colOff>
      <xdr:row>13</xdr:row>
      <xdr:rowOff>66675</xdr:rowOff>
    </xdr:from>
    <xdr:ext cx="142875" cy="180975"/>
    <xdr:sp macro="" textlink="">
      <xdr:nvSpPr>
        <xdr:cNvPr id="60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30</xdr:col>
      <xdr:colOff>0</xdr:colOff>
      <xdr:row>13</xdr:row>
      <xdr:rowOff>66675</xdr:rowOff>
    </xdr:from>
    <xdr:ext cx="142875" cy="180975"/>
    <xdr:sp macro="" textlink="">
      <xdr:nvSpPr>
        <xdr:cNvPr id="60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31</xdr:col>
      <xdr:colOff>0</xdr:colOff>
      <xdr:row>13</xdr:row>
      <xdr:rowOff>66675</xdr:rowOff>
    </xdr:from>
    <xdr:ext cx="142875" cy="180975"/>
    <xdr:sp macro="" textlink="">
      <xdr:nvSpPr>
        <xdr:cNvPr id="60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31</xdr:col>
      <xdr:colOff>0</xdr:colOff>
      <xdr:row>13</xdr:row>
      <xdr:rowOff>66675</xdr:rowOff>
    </xdr:from>
    <xdr:ext cx="142875" cy="180975"/>
    <xdr:sp macro="" textlink="">
      <xdr:nvSpPr>
        <xdr:cNvPr id="60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30</xdr:col>
      <xdr:colOff>0</xdr:colOff>
      <xdr:row>13</xdr:row>
      <xdr:rowOff>66675</xdr:rowOff>
    </xdr:from>
    <xdr:ext cx="142875" cy="180975"/>
    <xdr:sp macro="" textlink="">
      <xdr:nvSpPr>
        <xdr:cNvPr id="60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30</xdr:col>
      <xdr:colOff>0</xdr:colOff>
      <xdr:row>13</xdr:row>
      <xdr:rowOff>66675</xdr:rowOff>
    </xdr:from>
    <xdr:ext cx="142875" cy="180975"/>
    <xdr:sp macro="" textlink="">
      <xdr:nvSpPr>
        <xdr:cNvPr id="60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31</xdr:col>
      <xdr:colOff>0</xdr:colOff>
      <xdr:row>13</xdr:row>
      <xdr:rowOff>66675</xdr:rowOff>
    </xdr:from>
    <xdr:ext cx="142875" cy="180975"/>
    <xdr:sp macro="" textlink="">
      <xdr:nvSpPr>
        <xdr:cNvPr id="60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31</xdr:col>
      <xdr:colOff>0</xdr:colOff>
      <xdr:row>13</xdr:row>
      <xdr:rowOff>66675</xdr:rowOff>
    </xdr:from>
    <xdr:ext cx="142875" cy="180975"/>
    <xdr:sp macro="" textlink="">
      <xdr:nvSpPr>
        <xdr:cNvPr id="60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31</xdr:col>
      <xdr:colOff>0</xdr:colOff>
      <xdr:row>13</xdr:row>
      <xdr:rowOff>66675</xdr:rowOff>
    </xdr:from>
    <xdr:ext cx="142875" cy="180975"/>
    <xdr:sp macro="" textlink="">
      <xdr:nvSpPr>
        <xdr:cNvPr id="60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31</xdr:col>
      <xdr:colOff>0</xdr:colOff>
      <xdr:row>13</xdr:row>
      <xdr:rowOff>66675</xdr:rowOff>
    </xdr:from>
    <xdr:ext cx="142875" cy="180975"/>
    <xdr:sp macro="" textlink="">
      <xdr:nvSpPr>
        <xdr:cNvPr id="60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61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24</xdr:col>
      <xdr:colOff>0</xdr:colOff>
      <xdr:row>13</xdr:row>
      <xdr:rowOff>66675</xdr:rowOff>
    </xdr:from>
    <xdr:ext cx="142875" cy="180975"/>
    <xdr:sp macro="" textlink="">
      <xdr:nvSpPr>
        <xdr:cNvPr id="61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61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25</xdr:col>
      <xdr:colOff>0</xdr:colOff>
      <xdr:row>13</xdr:row>
      <xdr:rowOff>66675</xdr:rowOff>
    </xdr:from>
    <xdr:ext cx="142875" cy="180975"/>
    <xdr:sp macro="" textlink="">
      <xdr:nvSpPr>
        <xdr:cNvPr id="61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26</xdr:col>
      <xdr:colOff>0</xdr:colOff>
      <xdr:row>13</xdr:row>
      <xdr:rowOff>66675</xdr:rowOff>
    </xdr:from>
    <xdr:ext cx="142875" cy="180975"/>
    <xdr:sp macro="" textlink="">
      <xdr:nvSpPr>
        <xdr:cNvPr id="61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26</xdr:col>
      <xdr:colOff>0</xdr:colOff>
      <xdr:row>13</xdr:row>
      <xdr:rowOff>66675</xdr:rowOff>
    </xdr:from>
    <xdr:ext cx="142875" cy="180975"/>
    <xdr:sp macro="" textlink="">
      <xdr:nvSpPr>
        <xdr:cNvPr id="61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27</xdr:col>
      <xdr:colOff>0</xdr:colOff>
      <xdr:row>13</xdr:row>
      <xdr:rowOff>66675</xdr:rowOff>
    </xdr:from>
    <xdr:ext cx="142875" cy="180975"/>
    <xdr:sp macro="" textlink="">
      <xdr:nvSpPr>
        <xdr:cNvPr id="61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27</xdr:col>
      <xdr:colOff>0</xdr:colOff>
      <xdr:row>13</xdr:row>
      <xdr:rowOff>66675</xdr:rowOff>
    </xdr:from>
    <xdr:ext cx="142875" cy="180975"/>
    <xdr:sp macro="" textlink="">
      <xdr:nvSpPr>
        <xdr:cNvPr id="61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27</xdr:col>
      <xdr:colOff>0</xdr:colOff>
      <xdr:row>13</xdr:row>
      <xdr:rowOff>66675</xdr:rowOff>
    </xdr:from>
    <xdr:ext cx="142875" cy="180975"/>
    <xdr:sp macro="" textlink="">
      <xdr:nvSpPr>
        <xdr:cNvPr id="61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27</xdr:col>
      <xdr:colOff>0</xdr:colOff>
      <xdr:row>13</xdr:row>
      <xdr:rowOff>66675</xdr:rowOff>
    </xdr:from>
    <xdr:ext cx="142875" cy="180975"/>
    <xdr:sp macro="" textlink="">
      <xdr:nvSpPr>
        <xdr:cNvPr id="61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28</xdr:col>
      <xdr:colOff>0</xdr:colOff>
      <xdr:row>13</xdr:row>
      <xdr:rowOff>66675</xdr:rowOff>
    </xdr:from>
    <xdr:ext cx="142875" cy="180975"/>
    <xdr:sp macro="" textlink="">
      <xdr:nvSpPr>
        <xdr:cNvPr id="62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28</xdr:col>
      <xdr:colOff>0</xdr:colOff>
      <xdr:row>13</xdr:row>
      <xdr:rowOff>66675</xdr:rowOff>
    </xdr:from>
    <xdr:ext cx="142875" cy="180975"/>
    <xdr:sp macro="" textlink="">
      <xdr:nvSpPr>
        <xdr:cNvPr id="62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29</xdr:col>
      <xdr:colOff>0</xdr:colOff>
      <xdr:row>13</xdr:row>
      <xdr:rowOff>66675</xdr:rowOff>
    </xdr:from>
    <xdr:ext cx="142875" cy="180975"/>
    <xdr:sp macro="" textlink="">
      <xdr:nvSpPr>
        <xdr:cNvPr id="62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29</xdr:col>
      <xdr:colOff>0</xdr:colOff>
      <xdr:row>13</xdr:row>
      <xdr:rowOff>66675</xdr:rowOff>
    </xdr:from>
    <xdr:ext cx="142875" cy="180975"/>
    <xdr:sp macro="" textlink="">
      <xdr:nvSpPr>
        <xdr:cNvPr id="62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30</xdr:col>
      <xdr:colOff>0</xdr:colOff>
      <xdr:row>13</xdr:row>
      <xdr:rowOff>66675</xdr:rowOff>
    </xdr:from>
    <xdr:ext cx="142875" cy="180975"/>
    <xdr:sp macro="" textlink="">
      <xdr:nvSpPr>
        <xdr:cNvPr id="62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30</xdr:col>
      <xdr:colOff>0</xdr:colOff>
      <xdr:row>13</xdr:row>
      <xdr:rowOff>66675</xdr:rowOff>
    </xdr:from>
    <xdr:ext cx="142875" cy="180975"/>
    <xdr:sp macro="" textlink="">
      <xdr:nvSpPr>
        <xdr:cNvPr id="62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28</xdr:col>
      <xdr:colOff>0</xdr:colOff>
      <xdr:row>13</xdr:row>
      <xdr:rowOff>66675</xdr:rowOff>
    </xdr:from>
    <xdr:ext cx="142875" cy="180975"/>
    <xdr:sp macro="" textlink="">
      <xdr:nvSpPr>
        <xdr:cNvPr id="62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28</xdr:col>
      <xdr:colOff>0</xdr:colOff>
      <xdr:row>13</xdr:row>
      <xdr:rowOff>66675</xdr:rowOff>
    </xdr:from>
    <xdr:ext cx="142875" cy="180975"/>
    <xdr:sp macro="" textlink="">
      <xdr:nvSpPr>
        <xdr:cNvPr id="62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29</xdr:col>
      <xdr:colOff>0</xdr:colOff>
      <xdr:row>13</xdr:row>
      <xdr:rowOff>66675</xdr:rowOff>
    </xdr:from>
    <xdr:ext cx="142875" cy="180975"/>
    <xdr:sp macro="" textlink="">
      <xdr:nvSpPr>
        <xdr:cNvPr id="62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29</xdr:col>
      <xdr:colOff>0</xdr:colOff>
      <xdr:row>13</xdr:row>
      <xdr:rowOff>66675</xdr:rowOff>
    </xdr:from>
    <xdr:ext cx="142875" cy="180975"/>
    <xdr:sp macro="" textlink="">
      <xdr:nvSpPr>
        <xdr:cNvPr id="62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30</xdr:col>
      <xdr:colOff>0</xdr:colOff>
      <xdr:row>13</xdr:row>
      <xdr:rowOff>66675</xdr:rowOff>
    </xdr:from>
    <xdr:ext cx="142875" cy="180975"/>
    <xdr:sp macro="" textlink="">
      <xdr:nvSpPr>
        <xdr:cNvPr id="63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30</xdr:col>
      <xdr:colOff>0</xdr:colOff>
      <xdr:row>13</xdr:row>
      <xdr:rowOff>66675</xdr:rowOff>
    </xdr:from>
    <xdr:ext cx="142875" cy="180975"/>
    <xdr:sp macro="" textlink="">
      <xdr:nvSpPr>
        <xdr:cNvPr id="63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31</xdr:col>
      <xdr:colOff>0</xdr:colOff>
      <xdr:row>13</xdr:row>
      <xdr:rowOff>66675</xdr:rowOff>
    </xdr:from>
    <xdr:ext cx="142875" cy="180975"/>
    <xdr:sp macro="" textlink="">
      <xdr:nvSpPr>
        <xdr:cNvPr id="63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31</xdr:col>
      <xdr:colOff>0</xdr:colOff>
      <xdr:row>13</xdr:row>
      <xdr:rowOff>66675</xdr:rowOff>
    </xdr:from>
    <xdr:ext cx="142875" cy="180975"/>
    <xdr:sp macro="" textlink="">
      <xdr:nvSpPr>
        <xdr:cNvPr id="63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31</xdr:col>
      <xdr:colOff>0</xdr:colOff>
      <xdr:row>13</xdr:row>
      <xdr:rowOff>66675</xdr:rowOff>
    </xdr:from>
    <xdr:ext cx="142875" cy="180975"/>
    <xdr:sp macro="" textlink="">
      <xdr:nvSpPr>
        <xdr:cNvPr id="63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31</xdr:col>
      <xdr:colOff>0</xdr:colOff>
      <xdr:row>13</xdr:row>
      <xdr:rowOff>66675</xdr:rowOff>
    </xdr:from>
    <xdr:ext cx="142875" cy="180975"/>
    <xdr:sp macro="" textlink="">
      <xdr:nvSpPr>
        <xdr:cNvPr id="63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32</xdr:col>
      <xdr:colOff>0</xdr:colOff>
      <xdr:row>13</xdr:row>
      <xdr:rowOff>66675</xdr:rowOff>
    </xdr:from>
    <xdr:ext cx="142875" cy="180975"/>
    <xdr:sp macro="" textlink="">
      <xdr:nvSpPr>
        <xdr:cNvPr id="63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32</xdr:col>
      <xdr:colOff>0</xdr:colOff>
      <xdr:row>13</xdr:row>
      <xdr:rowOff>66675</xdr:rowOff>
    </xdr:from>
    <xdr:ext cx="142875" cy="180975"/>
    <xdr:sp macro="" textlink="">
      <xdr:nvSpPr>
        <xdr:cNvPr id="63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29</xdr:col>
      <xdr:colOff>0</xdr:colOff>
      <xdr:row>13</xdr:row>
      <xdr:rowOff>66675</xdr:rowOff>
    </xdr:from>
    <xdr:ext cx="142875" cy="180975"/>
    <xdr:sp macro="" textlink="">
      <xdr:nvSpPr>
        <xdr:cNvPr id="63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29</xdr:col>
      <xdr:colOff>0</xdr:colOff>
      <xdr:row>13</xdr:row>
      <xdr:rowOff>66675</xdr:rowOff>
    </xdr:from>
    <xdr:ext cx="142875" cy="180975"/>
    <xdr:sp macro="" textlink="">
      <xdr:nvSpPr>
        <xdr:cNvPr id="63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30</xdr:col>
      <xdr:colOff>0</xdr:colOff>
      <xdr:row>13</xdr:row>
      <xdr:rowOff>66675</xdr:rowOff>
    </xdr:from>
    <xdr:ext cx="142875" cy="180975"/>
    <xdr:sp macro="" textlink="">
      <xdr:nvSpPr>
        <xdr:cNvPr id="64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30</xdr:col>
      <xdr:colOff>0</xdr:colOff>
      <xdr:row>13</xdr:row>
      <xdr:rowOff>66675</xdr:rowOff>
    </xdr:from>
    <xdr:ext cx="142875" cy="180975"/>
    <xdr:sp macro="" textlink="">
      <xdr:nvSpPr>
        <xdr:cNvPr id="64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31</xdr:col>
      <xdr:colOff>0</xdr:colOff>
      <xdr:row>13</xdr:row>
      <xdr:rowOff>66675</xdr:rowOff>
    </xdr:from>
    <xdr:ext cx="142875" cy="180975"/>
    <xdr:sp macro="" textlink="">
      <xdr:nvSpPr>
        <xdr:cNvPr id="64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31</xdr:col>
      <xdr:colOff>0</xdr:colOff>
      <xdr:row>13</xdr:row>
      <xdr:rowOff>66675</xdr:rowOff>
    </xdr:from>
    <xdr:ext cx="142875" cy="180975"/>
    <xdr:sp macro="" textlink="">
      <xdr:nvSpPr>
        <xdr:cNvPr id="64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32</xdr:col>
      <xdr:colOff>0</xdr:colOff>
      <xdr:row>13</xdr:row>
      <xdr:rowOff>66675</xdr:rowOff>
    </xdr:from>
    <xdr:ext cx="142875" cy="180975"/>
    <xdr:sp macro="" textlink="">
      <xdr:nvSpPr>
        <xdr:cNvPr id="64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32</xdr:col>
      <xdr:colOff>0</xdr:colOff>
      <xdr:row>13</xdr:row>
      <xdr:rowOff>66675</xdr:rowOff>
    </xdr:from>
    <xdr:ext cx="142875" cy="180975"/>
    <xdr:sp macro="" textlink="">
      <xdr:nvSpPr>
        <xdr:cNvPr id="64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32</xdr:col>
      <xdr:colOff>0</xdr:colOff>
      <xdr:row>13</xdr:row>
      <xdr:rowOff>66675</xdr:rowOff>
    </xdr:from>
    <xdr:ext cx="142875" cy="180975"/>
    <xdr:sp macro="" textlink="">
      <xdr:nvSpPr>
        <xdr:cNvPr id="64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32</xdr:col>
      <xdr:colOff>0</xdr:colOff>
      <xdr:row>13</xdr:row>
      <xdr:rowOff>66675</xdr:rowOff>
    </xdr:from>
    <xdr:ext cx="142875" cy="180975"/>
    <xdr:sp macro="" textlink="">
      <xdr:nvSpPr>
        <xdr:cNvPr id="64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30</xdr:col>
      <xdr:colOff>0</xdr:colOff>
      <xdr:row>13</xdr:row>
      <xdr:rowOff>66675</xdr:rowOff>
    </xdr:from>
    <xdr:ext cx="142875" cy="180975"/>
    <xdr:sp macro="" textlink="">
      <xdr:nvSpPr>
        <xdr:cNvPr id="64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30</xdr:col>
      <xdr:colOff>0</xdr:colOff>
      <xdr:row>13</xdr:row>
      <xdr:rowOff>66675</xdr:rowOff>
    </xdr:from>
    <xdr:ext cx="142875" cy="180975"/>
    <xdr:sp macro="" textlink="">
      <xdr:nvSpPr>
        <xdr:cNvPr id="64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31</xdr:col>
      <xdr:colOff>0</xdr:colOff>
      <xdr:row>13</xdr:row>
      <xdr:rowOff>66675</xdr:rowOff>
    </xdr:from>
    <xdr:ext cx="142875" cy="180975"/>
    <xdr:sp macro="" textlink="">
      <xdr:nvSpPr>
        <xdr:cNvPr id="650"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31</xdr:col>
      <xdr:colOff>0</xdr:colOff>
      <xdr:row>13</xdr:row>
      <xdr:rowOff>66675</xdr:rowOff>
    </xdr:from>
    <xdr:ext cx="142875" cy="180975"/>
    <xdr:sp macro="" textlink="">
      <xdr:nvSpPr>
        <xdr:cNvPr id="651"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32</xdr:col>
      <xdr:colOff>0</xdr:colOff>
      <xdr:row>13</xdr:row>
      <xdr:rowOff>66675</xdr:rowOff>
    </xdr:from>
    <xdr:ext cx="142875" cy="180975"/>
    <xdr:sp macro="" textlink="">
      <xdr:nvSpPr>
        <xdr:cNvPr id="652"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32</xdr:col>
      <xdr:colOff>0</xdr:colOff>
      <xdr:row>13</xdr:row>
      <xdr:rowOff>66675</xdr:rowOff>
    </xdr:from>
    <xdr:ext cx="142875" cy="180975"/>
    <xdr:sp macro="" textlink="">
      <xdr:nvSpPr>
        <xdr:cNvPr id="653"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31</xdr:col>
      <xdr:colOff>0</xdr:colOff>
      <xdr:row>13</xdr:row>
      <xdr:rowOff>66675</xdr:rowOff>
    </xdr:from>
    <xdr:ext cx="142875" cy="180975"/>
    <xdr:sp macro="" textlink="">
      <xdr:nvSpPr>
        <xdr:cNvPr id="654"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31</xdr:col>
      <xdr:colOff>0</xdr:colOff>
      <xdr:row>13</xdr:row>
      <xdr:rowOff>66675</xdr:rowOff>
    </xdr:from>
    <xdr:ext cx="142875" cy="180975"/>
    <xdr:sp macro="" textlink="">
      <xdr:nvSpPr>
        <xdr:cNvPr id="655"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32</xdr:col>
      <xdr:colOff>0</xdr:colOff>
      <xdr:row>13</xdr:row>
      <xdr:rowOff>66675</xdr:rowOff>
    </xdr:from>
    <xdr:ext cx="142875" cy="180975"/>
    <xdr:sp macro="" textlink="">
      <xdr:nvSpPr>
        <xdr:cNvPr id="656"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32</xdr:col>
      <xdr:colOff>0</xdr:colOff>
      <xdr:row>13</xdr:row>
      <xdr:rowOff>66675</xdr:rowOff>
    </xdr:from>
    <xdr:ext cx="142875" cy="180975"/>
    <xdr:sp macro="" textlink="">
      <xdr:nvSpPr>
        <xdr:cNvPr id="657"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32</xdr:col>
      <xdr:colOff>0</xdr:colOff>
      <xdr:row>13</xdr:row>
      <xdr:rowOff>66675</xdr:rowOff>
    </xdr:from>
    <xdr:ext cx="142875" cy="180975"/>
    <xdr:sp macro="" textlink="">
      <xdr:nvSpPr>
        <xdr:cNvPr id="658"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oneCellAnchor>
    <xdr:from>
      <xdr:col>32</xdr:col>
      <xdr:colOff>0</xdr:colOff>
      <xdr:row>13</xdr:row>
      <xdr:rowOff>66675</xdr:rowOff>
    </xdr:from>
    <xdr:ext cx="142875" cy="180975"/>
    <xdr:sp macro="" textlink="">
      <xdr:nvSpPr>
        <xdr:cNvPr id="659" name="Text Box 16"/>
        <xdr:cNvSpPr txBox="1">
          <a:spLocks noChangeArrowheads="1"/>
        </xdr:cNvSpPr>
      </xdr:nvSpPr>
      <xdr:spPr bwMode="auto">
        <a:xfrm>
          <a:off x="3990975" y="2352675"/>
          <a:ext cx="142875" cy="180975"/>
        </a:xfrm>
        <a:prstGeom prst="rect">
          <a:avLst/>
        </a:prstGeom>
        <a:noFill/>
        <a:ln w="9525">
          <a:noFill/>
          <a:miter lim="800000"/>
          <a:headEnd/>
          <a:tailEnd/>
        </a:ln>
      </xdr:spPr>
    </xdr:sp>
    <xdr:clientData/>
  </xdr:oneCellAnchor>
</xdr:wsDr>
</file>

<file path=xl/drawings/drawing14.xml><?xml version="1.0" encoding="utf-8"?>
<xdr:wsDr xmlns:xdr="http://schemas.openxmlformats.org/drawingml/2006/spreadsheetDrawing" xmlns:a="http://schemas.openxmlformats.org/drawingml/2006/main">
  <xdr:twoCellAnchor editAs="oneCell">
    <xdr:from>
      <xdr:col>1</xdr:col>
      <xdr:colOff>38100</xdr:colOff>
      <xdr:row>0</xdr:row>
      <xdr:rowOff>76200</xdr:rowOff>
    </xdr:from>
    <xdr:to>
      <xdr:col>1</xdr:col>
      <xdr:colOff>1925108</xdr:colOff>
      <xdr:row>1</xdr:row>
      <xdr:rowOff>131633</xdr:rowOff>
    </xdr:to>
    <xdr:pic>
      <xdr:nvPicPr>
        <xdr:cNvPr id="3" name="그림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4775" y="76200"/>
          <a:ext cx="1887008" cy="188783"/>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7</xdr:col>
      <xdr:colOff>0</xdr:colOff>
      <xdr:row>39</xdr:row>
      <xdr:rowOff>0</xdr:rowOff>
    </xdr:from>
    <xdr:to>
      <xdr:col>26</xdr:col>
      <xdr:colOff>142875</xdr:colOff>
      <xdr:row>40</xdr:row>
      <xdr:rowOff>19784</xdr:rowOff>
    </xdr:to>
    <xdr:sp macro="" textlink="">
      <xdr:nvSpPr>
        <xdr:cNvPr id="120686" name="Text Box 3"/>
        <xdr:cNvSpPr txBox="1">
          <a:spLocks noChangeArrowheads="1"/>
        </xdr:cNvSpPr>
      </xdr:nvSpPr>
      <xdr:spPr bwMode="auto">
        <a:xfrm>
          <a:off x="4286250" y="2790825"/>
          <a:ext cx="142875" cy="171450"/>
        </a:xfrm>
        <a:prstGeom prst="rect">
          <a:avLst/>
        </a:prstGeom>
        <a:noFill/>
        <a:ln w="9525">
          <a:noFill/>
          <a:miter lim="800000"/>
          <a:headEnd/>
          <a:tailEnd/>
        </a:ln>
      </xdr:spPr>
    </xdr:sp>
    <xdr:clientData/>
  </xdr:twoCellAnchor>
  <xdr:twoCellAnchor editAs="oneCell">
    <xdr:from>
      <xdr:col>7</xdr:col>
      <xdr:colOff>0</xdr:colOff>
      <xdr:row>39</xdr:row>
      <xdr:rowOff>0</xdr:rowOff>
    </xdr:from>
    <xdr:to>
      <xdr:col>26</xdr:col>
      <xdr:colOff>142875</xdr:colOff>
      <xdr:row>40</xdr:row>
      <xdr:rowOff>28799</xdr:rowOff>
    </xdr:to>
    <xdr:sp macro="" textlink="">
      <xdr:nvSpPr>
        <xdr:cNvPr id="120687" name="Text Box 16"/>
        <xdr:cNvSpPr txBox="1">
          <a:spLocks noChangeArrowheads="1"/>
        </xdr:cNvSpPr>
      </xdr:nvSpPr>
      <xdr:spPr bwMode="auto">
        <a:xfrm>
          <a:off x="4286250" y="2857500"/>
          <a:ext cx="142875" cy="180975"/>
        </a:xfrm>
        <a:prstGeom prst="rect">
          <a:avLst/>
        </a:prstGeom>
        <a:noFill/>
        <a:ln w="9525">
          <a:noFill/>
          <a:miter lim="800000"/>
          <a:headEnd/>
          <a:tailEnd/>
        </a:ln>
      </xdr:spPr>
    </xdr:sp>
    <xdr:clientData/>
  </xdr:twoCellAnchor>
  <xdr:twoCellAnchor editAs="oneCell">
    <xdr:from>
      <xdr:col>7</xdr:col>
      <xdr:colOff>0</xdr:colOff>
      <xdr:row>39</xdr:row>
      <xdr:rowOff>0</xdr:rowOff>
    </xdr:from>
    <xdr:to>
      <xdr:col>26</xdr:col>
      <xdr:colOff>142875</xdr:colOff>
      <xdr:row>40</xdr:row>
      <xdr:rowOff>19784</xdr:rowOff>
    </xdr:to>
    <xdr:sp macro="" textlink="">
      <xdr:nvSpPr>
        <xdr:cNvPr id="120689" name="Text Box 3"/>
        <xdr:cNvSpPr txBox="1">
          <a:spLocks noChangeArrowheads="1"/>
        </xdr:cNvSpPr>
      </xdr:nvSpPr>
      <xdr:spPr bwMode="auto">
        <a:xfrm>
          <a:off x="4286250" y="2790825"/>
          <a:ext cx="142875" cy="171450"/>
        </a:xfrm>
        <a:prstGeom prst="rect">
          <a:avLst/>
        </a:prstGeom>
        <a:noFill/>
        <a:ln w="9525">
          <a:noFill/>
          <a:miter lim="800000"/>
          <a:headEnd/>
          <a:tailEnd/>
        </a:ln>
      </xdr:spPr>
    </xdr:sp>
    <xdr:clientData/>
  </xdr:twoCellAnchor>
  <xdr:twoCellAnchor editAs="oneCell">
    <xdr:from>
      <xdr:col>7</xdr:col>
      <xdr:colOff>0</xdr:colOff>
      <xdr:row>39</xdr:row>
      <xdr:rowOff>0</xdr:rowOff>
    </xdr:from>
    <xdr:to>
      <xdr:col>26</xdr:col>
      <xdr:colOff>142875</xdr:colOff>
      <xdr:row>40</xdr:row>
      <xdr:rowOff>28799</xdr:rowOff>
    </xdr:to>
    <xdr:sp macro="" textlink="">
      <xdr:nvSpPr>
        <xdr:cNvPr id="120690" name="Text Box 16"/>
        <xdr:cNvSpPr txBox="1">
          <a:spLocks noChangeArrowheads="1"/>
        </xdr:cNvSpPr>
      </xdr:nvSpPr>
      <xdr:spPr bwMode="auto">
        <a:xfrm>
          <a:off x="4286250" y="2857500"/>
          <a:ext cx="142875" cy="180975"/>
        </a:xfrm>
        <a:prstGeom prst="rect">
          <a:avLst/>
        </a:prstGeom>
        <a:noFill/>
        <a:ln w="9525">
          <a:noFill/>
          <a:miter lim="800000"/>
          <a:headEnd/>
          <a:tailEnd/>
        </a:ln>
      </xdr:spPr>
    </xdr:sp>
    <xdr:clientData/>
  </xdr:twoCellAnchor>
  <xdr:twoCellAnchor editAs="oneCell">
    <xdr:from>
      <xdr:col>7</xdr:col>
      <xdr:colOff>0</xdr:colOff>
      <xdr:row>39</xdr:row>
      <xdr:rowOff>0</xdr:rowOff>
    </xdr:from>
    <xdr:to>
      <xdr:col>26</xdr:col>
      <xdr:colOff>142875</xdr:colOff>
      <xdr:row>40</xdr:row>
      <xdr:rowOff>19785</xdr:rowOff>
    </xdr:to>
    <xdr:sp macro="" textlink="">
      <xdr:nvSpPr>
        <xdr:cNvPr id="7" name="Text Box 3"/>
        <xdr:cNvSpPr txBox="1">
          <a:spLocks noChangeArrowheads="1"/>
        </xdr:cNvSpPr>
      </xdr:nvSpPr>
      <xdr:spPr bwMode="auto">
        <a:xfrm>
          <a:off x="4286250" y="2790825"/>
          <a:ext cx="142875" cy="171450"/>
        </a:xfrm>
        <a:prstGeom prst="rect">
          <a:avLst/>
        </a:prstGeom>
        <a:noFill/>
        <a:ln w="9525">
          <a:noFill/>
          <a:miter lim="800000"/>
          <a:headEnd/>
          <a:tailEnd/>
        </a:ln>
      </xdr:spPr>
    </xdr:sp>
    <xdr:clientData/>
  </xdr:twoCellAnchor>
  <xdr:twoCellAnchor editAs="oneCell">
    <xdr:from>
      <xdr:col>7</xdr:col>
      <xdr:colOff>0</xdr:colOff>
      <xdr:row>39</xdr:row>
      <xdr:rowOff>0</xdr:rowOff>
    </xdr:from>
    <xdr:to>
      <xdr:col>26</xdr:col>
      <xdr:colOff>142875</xdr:colOff>
      <xdr:row>40</xdr:row>
      <xdr:rowOff>28799</xdr:rowOff>
    </xdr:to>
    <xdr:sp macro="" textlink="">
      <xdr:nvSpPr>
        <xdr:cNvPr id="8" name="Text Box 16"/>
        <xdr:cNvSpPr txBox="1">
          <a:spLocks noChangeArrowheads="1"/>
        </xdr:cNvSpPr>
      </xdr:nvSpPr>
      <xdr:spPr bwMode="auto">
        <a:xfrm>
          <a:off x="4286250" y="2857500"/>
          <a:ext cx="142875" cy="180975"/>
        </a:xfrm>
        <a:prstGeom prst="rect">
          <a:avLst/>
        </a:prstGeom>
        <a:noFill/>
        <a:ln w="9525">
          <a:noFill/>
          <a:miter lim="800000"/>
          <a:headEnd/>
          <a:tailEnd/>
        </a:ln>
      </xdr:spPr>
    </xdr:sp>
    <xdr:clientData/>
  </xdr:twoCellAnchor>
  <xdr:twoCellAnchor editAs="oneCell">
    <xdr:from>
      <xdr:col>7</xdr:col>
      <xdr:colOff>0</xdr:colOff>
      <xdr:row>39</xdr:row>
      <xdr:rowOff>0</xdr:rowOff>
    </xdr:from>
    <xdr:to>
      <xdr:col>26</xdr:col>
      <xdr:colOff>142875</xdr:colOff>
      <xdr:row>40</xdr:row>
      <xdr:rowOff>19785</xdr:rowOff>
    </xdr:to>
    <xdr:sp macro="" textlink="">
      <xdr:nvSpPr>
        <xdr:cNvPr id="9" name="Text Box 3"/>
        <xdr:cNvSpPr txBox="1">
          <a:spLocks noChangeArrowheads="1"/>
        </xdr:cNvSpPr>
      </xdr:nvSpPr>
      <xdr:spPr bwMode="auto">
        <a:xfrm>
          <a:off x="4286250" y="2790825"/>
          <a:ext cx="142875" cy="171450"/>
        </a:xfrm>
        <a:prstGeom prst="rect">
          <a:avLst/>
        </a:prstGeom>
        <a:noFill/>
        <a:ln w="9525">
          <a:noFill/>
          <a:miter lim="800000"/>
          <a:headEnd/>
          <a:tailEnd/>
        </a:ln>
      </xdr:spPr>
    </xdr:sp>
    <xdr:clientData/>
  </xdr:twoCellAnchor>
  <xdr:twoCellAnchor editAs="oneCell">
    <xdr:from>
      <xdr:col>7</xdr:col>
      <xdr:colOff>0</xdr:colOff>
      <xdr:row>39</xdr:row>
      <xdr:rowOff>0</xdr:rowOff>
    </xdr:from>
    <xdr:to>
      <xdr:col>26</xdr:col>
      <xdr:colOff>142875</xdr:colOff>
      <xdr:row>40</xdr:row>
      <xdr:rowOff>28799</xdr:rowOff>
    </xdr:to>
    <xdr:sp macro="" textlink="">
      <xdr:nvSpPr>
        <xdr:cNvPr id="10" name="Text Box 16"/>
        <xdr:cNvSpPr txBox="1">
          <a:spLocks noChangeArrowheads="1"/>
        </xdr:cNvSpPr>
      </xdr:nvSpPr>
      <xdr:spPr bwMode="auto">
        <a:xfrm>
          <a:off x="4286250" y="2857500"/>
          <a:ext cx="142875" cy="180975"/>
        </a:xfrm>
        <a:prstGeom prst="rect">
          <a:avLst/>
        </a:prstGeom>
        <a:noFill/>
        <a:ln w="9525">
          <a:noFill/>
          <a:miter lim="800000"/>
          <a:headEnd/>
          <a:tailEnd/>
        </a:ln>
      </xdr:spPr>
    </xdr:sp>
    <xdr:clientData/>
  </xdr:twoCellAnchor>
  <xdr:twoCellAnchor editAs="oneCell">
    <xdr:from>
      <xdr:col>7</xdr:col>
      <xdr:colOff>0</xdr:colOff>
      <xdr:row>39</xdr:row>
      <xdr:rowOff>0</xdr:rowOff>
    </xdr:from>
    <xdr:to>
      <xdr:col>26</xdr:col>
      <xdr:colOff>142875</xdr:colOff>
      <xdr:row>40</xdr:row>
      <xdr:rowOff>19050</xdr:rowOff>
    </xdr:to>
    <xdr:sp macro="" textlink="">
      <xdr:nvSpPr>
        <xdr:cNvPr id="11" name="Text Box 3"/>
        <xdr:cNvSpPr txBox="1">
          <a:spLocks noChangeArrowheads="1"/>
        </xdr:cNvSpPr>
      </xdr:nvSpPr>
      <xdr:spPr bwMode="auto">
        <a:xfrm>
          <a:off x="3629025" y="16402050"/>
          <a:ext cx="142875" cy="171450"/>
        </a:xfrm>
        <a:prstGeom prst="rect">
          <a:avLst/>
        </a:prstGeom>
        <a:noFill/>
        <a:ln w="9525">
          <a:noFill/>
          <a:miter lim="800000"/>
          <a:headEnd/>
          <a:tailEnd/>
        </a:ln>
      </xdr:spPr>
    </xdr:sp>
    <xdr:clientData/>
  </xdr:twoCellAnchor>
  <xdr:twoCellAnchor editAs="oneCell">
    <xdr:from>
      <xdr:col>7</xdr:col>
      <xdr:colOff>0</xdr:colOff>
      <xdr:row>39</xdr:row>
      <xdr:rowOff>0</xdr:rowOff>
    </xdr:from>
    <xdr:to>
      <xdr:col>26</xdr:col>
      <xdr:colOff>142875</xdr:colOff>
      <xdr:row>40</xdr:row>
      <xdr:rowOff>29561</xdr:rowOff>
    </xdr:to>
    <xdr:sp macro="" textlink="">
      <xdr:nvSpPr>
        <xdr:cNvPr id="13" name="Text Box 16"/>
        <xdr:cNvSpPr txBox="1">
          <a:spLocks noChangeArrowheads="1"/>
        </xdr:cNvSpPr>
      </xdr:nvSpPr>
      <xdr:spPr bwMode="auto">
        <a:xfrm>
          <a:off x="3629025" y="16468725"/>
          <a:ext cx="142875" cy="180975"/>
        </a:xfrm>
        <a:prstGeom prst="rect">
          <a:avLst/>
        </a:prstGeom>
        <a:noFill/>
        <a:ln w="9525">
          <a:noFill/>
          <a:miter lim="800000"/>
          <a:headEnd/>
          <a:tailEnd/>
        </a:ln>
      </xdr:spPr>
    </xdr:sp>
    <xdr:clientData/>
  </xdr:twoCellAnchor>
  <xdr:twoCellAnchor editAs="oneCell">
    <xdr:from>
      <xdr:col>7</xdr:col>
      <xdr:colOff>0</xdr:colOff>
      <xdr:row>39</xdr:row>
      <xdr:rowOff>0</xdr:rowOff>
    </xdr:from>
    <xdr:to>
      <xdr:col>26</xdr:col>
      <xdr:colOff>142875</xdr:colOff>
      <xdr:row>40</xdr:row>
      <xdr:rowOff>19050</xdr:rowOff>
    </xdr:to>
    <xdr:sp macro="" textlink="">
      <xdr:nvSpPr>
        <xdr:cNvPr id="14" name="Text Box 3"/>
        <xdr:cNvSpPr txBox="1">
          <a:spLocks noChangeArrowheads="1"/>
        </xdr:cNvSpPr>
      </xdr:nvSpPr>
      <xdr:spPr bwMode="auto">
        <a:xfrm>
          <a:off x="3629025" y="16402050"/>
          <a:ext cx="142875" cy="171450"/>
        </a:xfrm>
        <a:prstGeom prst="rect">
          <a:avLst/>
        </a:prstGeom>
        <a:noFill/>
        <a:ln w="9525">
          <a:noFill/>
          <a:miter lim="800000"/>
          <a:headEnd/>
          <a:tailEnd/>
        </a:ln>
      </xdr:spPr>
    </xdr:sp>
    <xdr:clientData/>
  </xdr:twoCellAnchor>
  <xdr:twoCellAnchor editAs="oneCell">
    <xdr:from>
      <xdr:col>7</xdr:col>
      <xdr:colOff>0</xdr:colOff>
      <xdr:row>39</xdr:row>
      <xdr:rowOff>0</xdr:rowOff>
    </xdr:from>
    <xdr:to>
      <xdr:col>26</xdr:col>
      <xdr:colOff>142875</xdr:colOff>
      <xdr:row>40</xdr:row>
      <xdr:rowOff>29561</xdr:rowOff>
    </xdr:to>
    <xdr:sp macro="" textlink="">
      <xdr:nvSpPr>
        <xdr:cNvPr id="15" name="Text Box 16"/>
        <xdr:cNvSpPr txBox="1">
          <a:spLocks noChangeArrowheads="1"/>
        </xdr:cNvSpPr>
      </xdr:nvSpPr>
      <xdr:spPr bwMode="auto">
        <a:xfrm>
          <a:off x="3629025" y="16468725"/>
          <a:ext cx="142875" cy="180975"/>
        </a:xfrm>
        <a:prstGeom prst="rect">
          <a:avLst/>
        </a:prstGeom>
        <a:noFill/>
        <a:ln w="9525">
          <a:noFill/>
          <a:miter lim="800000"/>
          <a:headEnd/>
          <a:tailEnd/>
        </a:ln>
      </xdr:spPr>
    </xdr:sp>
    <xdr:clientData/>
  </xdr:twoCellAnchor>
  <xdr:twoCellAnchor editAs="oneCell">
    <xdr:from>
      <xdr:col>7</xdr:col>
      <xdr:colOff>0</xdr:colOff>
      <xdr:row>31</xdr:row>
      <xdr:rowOff>0</xdr:rowOff>
    </xdr:from>
    <xdr:to>
      <xdr:col>26</xdr:col>
      <xdr:colOff>142875</xdr:colOff>
      <xdr:row>31</xdr:row>
      <xdr:rowOff>171450</xdr:rowOff>
    </xdr:to>
    <xdr:sp macro="" textlink="">
      <xdr:nvSpPr>
        <xdr:cNvPr id="24" name="Text Box 3"/>
        <xdr:cNvSpPr txBox="1">
          <a:spLocks noChangeArrowheads="1"/>
        </xdr:cNvSpPr>
      </xdr:nvSpPr>
      <xdr:spPr bwMode="auto">
        <a:xfrm>
          <a:off x="3638550" y="9220200"/>
          <a:ext cx="142875" cy="171450"/>
        </a:xfrm>
        <a:prstGeom prst="rect">
          <a:avLst/>
        </a:prstGeom>
        <a:noFill/>
        <a:ln w="9525">
          <a:noFill/>
          <a:miter lim="800000"/>
          <a:headEnd/>
          <a:tailEnd/>
        </a:ln>
      </xdr:spPr>
    </xdr:sp>
    <xdr:clientData/>
  </xdr:twoCellAnchor>
  <xdr:twoCellAnchor editAs="oneCell">
    <xdr:from>
      <xdr:col>7</xdr:col>
      <xdr:colOff>0</xdr:colOff>
      <xdr:row>31</xdr:row>
      <xdr:rowOff>0</xdr:rowOff>
    </xdr:from>
    <xdr:to>
      <xdr:col>26</xdr:col>
      <xdr:colOff>142875</xdr:colOff>
      <xdr:row>31</xdr:row>
      <xdr:rowOff>181961</xdr:rowOff>
    </xdr:to>
    <xdr:sp macro="" textlink="">
      <xdr:nvSpPr>
        <xdr:cNvPr id="25" name="Text Box 16"/>
        <xdr:cNvSpPr txBox="1">
          <a:spLocks noChangeArrowheads="1"/>
        </xdr:cNvSpPr>
      </xdr:nvSpPr>
      <xdr:spPr bwMode="auto">
        <a:xfrm>
          <a:off x="3638550" y="9220200"/>
          <a:ext cx="142875" cy="181961"/>
        </a:xfrm>
        <a:prstGeom prst="rect">
          <a:avLst/>
        </a:prstGeom>
        <a:noFill/>
        <a:ln w="9525">
          <a:noFill/>
          <a:miter lim="800000"/>
          <a:headEnd/>
          <a:tailEnd/>
        </a:ln>
      </xdr:spPr>
    </xdr:sp>
    <xdr:clientData/>
  </xdr:twoCellAnchor>
  <xdr:twoCellAnchor editAs="oneCell">
    <xdr:from>
      <xdr:col>7</xdr:col>
      <xdr:colOff>0</xdr:colOff>
      <xdr:row>31</xdr:row>
      <xdr:rowOff>0</xdr:rowOff>
    </xdr:from>
    <xdr:to>
      <xdr:col>26</xdr:col>
      <xdr:colOff>142875</xdr:colOff>
      <xdr:row>31</xdr:row>
      <xdr:rowOff>171450</xdr:rowOff>
    </xdr:to>
    <xdr:sp macro="" textlink="">
      <xdr:nvSpPr>
        <xdr:cNvPr id="26" name="Text Box 3"/>
        <xdr:cNvSpPr txBox="1">
          <a:spLocks noChangeArrowheads="1"/>
        </xdr:cNvSpPr>
      </xdr:nvSpPr>
      <xdr:spPr bwMode="auto">
        <a:xfrm>
          <a:off x="3638550" y="9220200"/>
          <a:ext cx="142875" cy="171450"/>
        </a:xfrm>
        <a:prstGeom prst="rect">
          <a:avLst/>
        </a:prstGeom>
        <a:noFill/>
        <a:ln w="9525">
          <a:noFill/>
          <a:miter lim="800000"/>
          <a:headEnd/>
          <a:tailEnd/>
        </a:ln>
      </xdr:spPr>
    </xdr:sp>
    <xdr:clientData/>
  </xdr:twoCellAnchor>
  <xdr:twoCellAnchor editAs="oneCell">
    <xdr:from>
      <xdr:col>7</xdr:col>
      <xdr:colOff>0</xdr:colOff>
      <xdr:row>31</xdr:row>
      <xdr:rowOff>0</xdr:rowOff>
    </xdr:from>
    <xdr:to>
      <xdr:col>26</xdr:col>
      <xdr:colOff>142875</xdr:colOff>
      <xdr:row>31</xdr:row>
      <xdr:rowOff>181961</xdr:rowOff>
    </xdr:to>
    <xdr:sp macro="" textlink="">
      <xdr:nvSpPr>
        <xdr:cNvPr id="27" name="Text Box 16"/>
        <xdr:cNvSpPr txBox="1">
          <a:spLocks noChangeArrowheads="1"/>
        </xdr:cNvSpPr>
      </xdr:nvSpPr>
      <xdr:spPr bwMode="auto">
        <a:xfrm>
          <a:off x="3638550" y="9220200"/>
          <a:ext cx="142875" cy="181961"/>
        </a:xfrm>
        <a:prstGeom prst="rect">
          <a:avLst/>
        </a:prstGeom>
        <a:noFill/>
        <a:ln w="9525">
          <a:noFill/>
          <a:miter lim="800000"/>
          <a:headEnd/>
          <a:tailEnd/>
        </a:ln>
      </xdr:spPr>
    </xdr:sp>
    <xdr:clientData/>
  </xdr:twoCellAnchor>
  <xdr:oneCellAnchor>
    <xdr:from>
      <xdr:col>35</xdr:col>
      <xdr:colOff>0</xdr:colOff>
      <xdr:row>29</xdr:row>
      <xdr:rowOff>0</xdr:rowOff>
    </xdr:from>
    <xdr:ext cx="142875" cy="171450"/>
    <xdr:sp macro="" textlink="">
      <xdr:nvSpPr>
        <xdr:cNvPr id="19" name="Text Box 3"/>
        <xdr:cNvSpPr txBox="1">
          <a:spLocks noChangeArrowheads="1"/>
        </xdr:cNvSpPr>
      </xdr:nvSpPr>
      <xdr:spPr bwMode="auto">
        <a:xfrm>
          <a:off x="4333875" y="5257800"/>
          <a:ext cx="142875" cy="171450"/>
        </a:xfrm>
        <a:prstGeom prst="rect">
          <a:avLst/>
        </a:prstGeom>
        <a:noFill/>
        <a:ln w="9525">
          <a:noFill/>
          <a:miter lim="800000"/>
          <a:headEnd/>
          <a:tailEnd/>
        </a:ln>
      </xdr:spPr>
    </xdr:sp>
    <xdr:clientData/>
  </xdr:oneCellAnchor>
  <xdr:oneCellAnchor>
    <xdr:from>
      <xdr:col>35</xdr:col>
      <xdr:colOff>0</xdr:colOff>
      <xdr:row>29</xdr:row>
      <xdr:rowOff>0</xdr:rowOff>
    </xdr:from>
    <xdr:ext cx="142875" cy="181961"/>
    <xdr:sp macro="" textlink="">
      <xdr:nvSpPr>
        <xdr:cNvPr id="20" name="Text Box 16"/>
        <xdr:cNvSpPr txBox="1">
          <a:spLocks noChangeArrowheads="1"/>
        </xdr:cNvSpPr>
      </xdr:nvSpPr>
      <xdr:spPr bwMode="auto">
        <a:xfrm>
          <a:off x="4333875" y="5257800"/>
          <a:ext cx="142875" cy="181961"/>
        </a:xfrm>
        <a:prstGeom prst="rect">
          <a:avLst/>
        </a:prstGeom>
        <a:noFill/>
        <a:ln w="9525">
          <a:noFill/>
          <a:miter lim="800000"/>
          <a:headEnd/>
          <a:tailEnd/>
        </a:ln>
      </xdr:spPr>
    </xdr:sp>
    <xdr:clientData/>
  </xdr:oneCellAnchor>
  <xdr:oneCellAnchor>
    <xdr:from>
      <xdr:col>35</xdr:col>
      <xdr:colOff>0</xdr:colOff>
      <xdr:row>29</xdr:row>
      <xdr:rowOff>0</xdr:rowOff>
    </xdr:from>
    <xdr:ext cx="142875" cy="171450"/>
    <xdr:sp macro="" textlink="">
      <xdr:nvSpPr>
        <xdr:cNvPr id="21" name="Text Box 3"/>
        <xdr:cNvSpPr txBox="1">
          <a:spLocks noChangeArrowheads="1"/>
        </xdr:cNvSpPr>
      </xdr:nvSpPr>
      <xdr:spPr bwMode="auto">
        <a:xfrm>
          <a:off x="4333875" y="5257800"/>
          <a:ext cx="142875" cy="171450"/>
        </a:xfrm>
        <a:prstGeom prst="rect">
          <a:avLst/>
        </a:prstGeom>
        <a:noFill/>
        <a:ln w="9525">
          <a:noFill/>
          <a:miter lim="800000"/>
          <a:headEnd/>
          <a:tailEnd/>
        </a:ln>
      </xdr:spPr>
    </xdr:sp>
    <xdr:clientData/>
  </xdr:oneCellAnchor>
  <xdr:oneCellAnchor>
    <xdr:from>
      <xdr:col>35</xdr:col>
      <xdr:colOff>0</xdr:colOff>
      <xdr:row>29</xdr:row>
      <xdr:rowOff>0</xdr:rowOff>
    </xdr:from>
    <xdr:ext cx="142875" cy="181961"/>
    <xdr:sp macro="" textlink="">
      <xdr:nvSpPr>
        <xdr:cNvPr id="22" name="Text Box 16"/>
        <xdr:cNvSpPr txBox="1">
          <a:spLocks noChangeArrowheads="1"/>
        </xdr:cNvSpPr>
      </xdr:nvSpPr>
      <xdr:spPr bwMode="auto">
        <a:xfrm>
          <a:off x="4333875" y="5257800"/>
          <a:ext cx="142875" cy="181961"/>
        </a:xfrm>
        <a:prstGeom prst="rect">
          <a:avLst/>
        </a:prstGeom>
        <a:noFill/>
        <a:ln w="9525">
          <a:noFill/>
          <a:miter lim="800000"/>
          <a:headEnd/>
          <a:tailEnd/>
        </a:ln>
      </xdr:spPr>
    </xdr:sp>
    <xdr:clientData/>
  </xdr:oneCellAnchor>
  <xdr:twoCellAnchor editAs="oneCell">
    <xdr:from>
      <xdr:col>1</xdr:col>
      <xdr:colOff>38100</xdr:colOff>
      <xdr:row>0</xdr:row>
      <xdr:rowOff>76200</xdr:rowOff>
    </xdr:from>
    <xdr:to>
      <xdr:col>1</xdr:col>
      <xdr:colOff>1925108</xdr:colOff>
      <xdr:row>1</xdr:row>
      <xdr:rowOff>131633</xdr:rowOff>
    </xdr:to>
    <xdr:pic>
      <xdr:nvPicPr>
        <xdr:cNvPr id="23" name="그림 2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4775" y="76200"/>
          <a:ext cx="1887008" cy="188783"/>
        </a:xfrm>
        <a:prstGeom prst="rect">
          <a:avLst/>
        </a:prstGeom>
      </xdr:spPr>
    </xdr:pic>
    <xdr:clientData/>
  </xdr:twoCellAnchor>
  <xdr:twoCellAnchor>
    <xdr:from>
      <xdr:col>32</xdr:col>
      <xdr:colOff>200025</xdr:colOff>
      <xdr:row>10</xdr:row>
      <xdr:rowOff>66675</xdr:rowOff>
    </xdr:from>
    <xdr:to>
      <xdr:col>34</xdr:col>
      <xdr:colOff>609600</xdr:colOff>
      <xdr:row>12</xdr:row>
      <xdr:rowOff>47625</xdr:rowOff>
    </xdr:to>
    <xdr:sp macro="" textlink="">
      <xdr:nvSpPr>
        <xdr:cNvPr id="28" name="TextBox 27"/>
        <xdr:cNvSpPr txBox="1"/>
      </xdr:nvSpPr>
      <xdr:spPr>
        <a:xfrm>
          <a:off x="11153775" y="1781175"/>
          <a:ext cx="1876425" cy="361950"/>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ko-KR" sz="2000">
              <a:latin typeface="Arial" panose="020B0604020202020204" pitchFamily="34" charset="0"/>
              <a:cs typeface="Arial" panose="020B0604020202020204" pitchFamily="34" charset="0"/>
            </a:rPr>
            <a:t>TBD</a:t>
          </a:r>
          <a:endParaRPr lang="ko-KR" altLang="en-US" sz="2000">
            <a:latin typeface="Arial" panose="020B0604020202020204" pitchFamily="34" charset="0"/>
            <a:cs typeface="Arial" panose="020B0604020202020204" pitchFamily="34" charset="0"/>
          </a:endParaRPr>
        </a:p>
      </xdr:txBody>
    </xdr:sp>
    <xdr:clientData/>
  </xdr:twoCellAnchor>
  <xdr:twoCellAnchor>
    <xdr:from>
      <xdr:col>27</xdr:col>
      <xdr:colOff>85725</xdr:colOff>
      <xdr:row>18</xdr:row>
      <xdr:rowOff>95250</xdr:rowOff>
    </xdr:from>
    <xdr:to>
      <xdr:col>34</xdr:col>
      <xdr:colOff>647700</xdr:colOff>
      <xdr:row>19</xdr:row>
      <xdr:rowOff>152400</xdr:rowOff>
    </xdr:to>
    <xdr:sp macro="" textlink="">
      <xdr:nvSpPr>
        <xdr:cNvPr id="29" name="TextBox 28"/>
        <xdr:cNvSpPr txBox="1"/>
      </xdr:nvSpPr>
      <xdr:spPr>
        <a:xfrm>
          <a:off x="13239750" y="3333750"/>
          <a:ext cx="2028825" cy="247650"/>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ko-KR" sz="1200" b="1">
              <a:latin typeface="Arial" panose="020B0604020202020204" pitchFamily="34" charset="0"/>
              <a:cs typeface="Arial" panose="020B0604020202020204" pitchFamily="34" charset="0"/>
            </a:rPr>
            <a:t>TBD</a:t>
          </a:r>
          <a:endParaRPr lang="ko-KR" altLang="en-US" sz="1200" b="1">
            <a:latin typeface="Arial" panose="020B0604020202020204" pitchFamily="34" charset="0"/>
            <a:cs typeface="Arial" panose="020B0604020202020204" pitchFamily="34" charset="0"/>
          </a:endParaRPr>
        </a:p>
      </xdr:txBody>
    </xdr:sp>
    <xdr:clientData/>
  </xdr:twoCellAnchor>
  <xdr:oneCellAnchor>
    <xdr:from>
      <xdr:col>35</xdr:col>
      <xdr:colOff>0</xdr:colOff>
      <xdr:row>29</xdr:row>
      <xdr:rowOff>0</xdr:rowOff>
    </xdr:from>
    <xdr:ext cx="142875" cy="171450"/>
    <xdr:sp macro="" textlink="">
      <xdr:nvSpPr>
        <xdr:cNvPr id="30" name="Text Box 3"/>
        <xdr:cNvSpPr txBox="1">
          <a:spLocks noChangeArrowheads="1"/>
        </xdr:cNvSpPr>
      </xdr:nvSpPr>
      <xdr:spPr bwMode="auto">
        <a:xfrm>
          <a:off x="13154025" y="5334000"/>
          <a:ext cx="142875" cy="171450"/>
        </a:xfrm>
        <a:prstGeom prst="rect">
          <a:avLst/>
        </a:prstGeom>
        <a:noFill/>
        <a:ln w="9525">
          <a:noFill/>
          <a:miter lim="800000"/>
          <a:headEnd/>
          <a:tailEnd/>
        </a:ln>
      </xdr:spPr>
    </xdr:sp>
    <xdr:clientData/>
  </xdr:oneCellAnchor>
  <xdr:oneCellAnchor>
    <xdr:from>
      <xdr:col>35</xdr:col>
      <xdr:colOff>0</xdr:colOff>
      <xdr:row>29</xdr:row>
      <xdr:rowOff>0</xdr:rowOff>
    </xdr:from>
    <xdr:ext cx="142875" cy="181961"/>
    <xdr:sp macro="" textlink="">
      <xdr:nvSpPr>
        <xdr:cNvPr id="31" name="Text Box 16"/>
        <xdr:cNvSpPr txBox="1">
          <a:spLocks noChangeArrowheads="1"/>
        </xdr:cNvSpPr>
      </xdr:nvSpPr>
      <xdr:spPr bwMode="auto">
        <a:xfrm>
          <a:off x="13154025" y="5334000"/>
          <a:ext cx="142875" cy="181961"/>
        </a:xfrm>
        <a:prstGeom prst="rect">
          <a:avLst/>
        </a:prstGeom>
        <a:noFill/>
        <a:ln w="9525">
          <a:noFill/>
          <a:miter lim="800000"/>
          <a:headEnd/>
          <a:tailEnd/>
        </a:ln>
      </xdr:spPr>
    </xdr:sp>
    <xdr:clientData/>
  </xdr:oneCellAnchor>
  <xdr:oneCellAnchor>
    <xdr:from>
      <xdr:col>35</xdr:col>
      <xdr:colOff>0</xdr:colOff>
      <xdr:row>29</xdr:row>
      <xdr:rowOff>0</xdr:rowOff>
    </xdr:from>
    <xdr:ext cx="142875" cy="171450"/>
    <xdr:sp macro="" textlink="">
      <xdr:nvSpPr>
        <xdr:cNvPr id="32" name="Text Box 3"/>
        <xdr:cNvSpPr txBox="1">
          <a:spLocks noChangeArrowheads="1"/>
        </xdr:cNvSpPr>
      </xdr:nvSpPr>
      <xdr:spPr bwMode="auto">
        <a:xfrm>
          <a:off x="13154025" y="5334000"/>
          <a:ext cx="142875" cy="171450"/>
        </a:xfrm>
        <a:prstGeom prst="rect">
          <a:avLst/>
        </a:prstGeom>
        <a:noFill/>
        <a:ln w="9525">
          <a:noFill/>
          <a:miter lim="800000"/>
          <a:headEnd/>
          <a:tailEnd/>
        </a:ln>
      </xdr:spPr>
    </xdr:sp>
    <xdr:clientData/>
  </xdr:oneCellAnchor>
</xdr:wsDr>
</file>

<file path=xl/drawings/drawing16.xml><?xml version="1.0" encoding="utf-8"?>
<xdr:wsDr xmlns:xdr="http://schemas.openxmlformats.org/drawingml/2006/spreadsheetDrawing" xmlns:a="http://schemas.openxmlformats.org/drawingml/2006/main">
  <xdr:twoCellAnchor editAs="oneCell">
    <xdr:from>
      <xdr:col>7</xdr:col>
      <xdr:colOff>0</xdr:colOff>
      <xdr:row>38</xdr:row>
      <xdr:rowOff>0</xdr:rowOff>
    </xdr:from>
    <xdr:to>
      <xdr:col>7</xdr:col>
      <xdr:colOff>142875</xdr:colOff>
      <xdr:row>39</xdr:row>
      <xdr:rowOff>15302</xdr:rowOff>
    </xdr:to>
    <xdr:sp macro="" textlink="">
      <xdr:nvSpPr>
        <xdr:cNvPr id="2" name="Text Box 3"/>
        <xdr:cNvSpPr txBox="1">
          <a:spLocks noChangeArrowheads="1"/>
        </xdr:cNvSpPr>
      </xdr:nvSpPr>
      <xdr:spPr bwMode="auto">
        <a:xfrm>
          <a:off x="5086350" y="12677775"/>
          <a:ext cx="142875" cy="172184"/>
        </a:xfrm>
        <a:prstGeom prst="rect">
          <a:avLst/>
        </a:prstGeom>
        <a:noFill/>
        <a:ln w="9525">
          <a:noFill/>
          <a:miter lim="800000"/>
          <a:headEnd/>
          <a:tailEnd/>
        </a:ln>
      </xdr:spPr>
    </xdr:sp>
    <xdr:clientData/>
  </xdr:twoCellAnchor>
  <xdr:twoCellAnchor editAs="oneCell">
    <xdr:from>
      <xdr:col>7</xdr:col>
      <xdr:colOff>0</xdr:colOff>
      <xdr:row>38</xdr:row>
      <xdr:rowOff>0</xdr:rowOff>
    </xdr:from>
    <xdr:to>
      <xdr:col>7</xdr:col>
      <xdr:colOff>142875</xdr:colOff>
      <xdr:row>39</xdr:row>
      <xdr:rowOff>24317</xdr:rowOff>
    </xdr:to>
    <xdr:sp macro="" textlink="">
      <xdr:nvSpPr>
        <xdr:cNvPr id="3" name="Text Box 16"/>
        <xdr:cNvSpPr txBox="1">
          <a:spLocks noChangeArrowheads="1"/>
        </xdr:cNvSpPr>
      </xdr:nvSpPr>
      <xdr:spPr bwMode="auto">
        <a:xfrm>
          <a:off x="5086350" y="12677775"/>
          <a:ext cx="142875" cy="181199"/>
        </a:xfrm>
        <a:prstGeom prst="rect">
          <a:avLst/>
        </a:prstGeom>
        <a:noFill/>
        <a:ln w="9525">
          <a:noFill/>
          <a:miter lim="800000"/>
          <a:headEnd/>
          <a:tailEnd/>
        </a:ln>
      </xdr:spPr>
    </xdr:sp>
    <xdr:clientData/>
  </xdr:twoCellAnchor>
  <xdr:twoCellAnchor editAs="oneCell">
    <xdr:from>
      <xdr:col>7</xdr:col>
      <xdr:colOff>0</xdr:colOff>
      <xdr:row>38</xdr:row>
      <xdr:rowOff>0</xdr:rowOff>
    </xdr:from>
    <xdr:to>
      <xdr:col>7</xdr:col>
      <xdr:colOff>142875</xdr:colOff>
      <xdr:row>39</xdr:row>
      <xdr:rowOff>15302</xdr:rowOff>
    </xdr:to>
    <xdr:sp macro="" textlink="">
      <xdr:nvSpPr>
        <xdr:cNvPr id="4" name="Text Box 3"/>
        <xdr:cNvSpPr txBox="1">
          <a:spLocks noChangeArrowheads="1"/>
        </xdr:cNvSpPr>
      </xdr:nvSpPr>
      <xdr:spPr bwMode="auto">
        <a:xfrm>
          <a:off x="5086350" y="12677775"/>
          <a:ext cx="142875" cy="172184"/>
        </a:xfrm>
        <a:prstGeom prst="rect">
          <a:avLst/>
        </a:prstGeom>
        <a:noFill/>
        <a:ln w="9525">
          <a:noFill/>
          <a:miter lim="800000"/>
          <a:headEnd/>
          <a:tailEnd/>
        </a:ln>
      </xdr:spPr>
    </xdr:sp>
    <xdr:clientData/>
  </xdr:twoCellAnchor>
  <xdr:twoCellAnchor editAs="oneCell">
    <xdr:from>
      <xdr:col>7</xdr:col>
      <xdr:colOff>0</xdr:colOff>
      <xdr:row>38</xdr:row>
      <xdr:rowOff>0</xdr:rowOff>
    </xdr:from>
    <xdr:to>
      <xdr:col>7</xdr:col>
      <xdr:colOff>142875</xdr:colOff>
      <xdr:row>39</xdr:row>
      <xdr:rowOff>24317</xdr:rowOff>
    </xdr:to>
    <xdr:sp macro="" textlink="">
      <xdr:nvSpPr>
        <xdr:cNvPr id="5" name="Text Box 16"/>
        <xdr:cNvSpPr txBox="1">
          <a:spLocks noChangeArrowheads="1"/>
        </xdr:cNvSpPr>
      </xdr:nvSpPr>
      <xdr:spPr bwMode="auto">
        <a:xfrm>
          <a:off x="5086350" y="12677775"/>
          <a:ext cx="142875" cy="181199"/>
        </a:xfrm>
        <a:prstGeom prst="rect">
          <a:avLst/>
        </a:prstGeom>
        <a:noFill/>
        <a:ln w="9525">
          <a:noFill/>
          <a:miter lim="800000"/>
          <a:headEnd/>
          <a:tailEnd/>
        </a:ln>
      </xdr:spPr>
    </xdr:sp>
    <xdr:clientData/>
  </xdr:twoCellAnchor>
  <xdr:twoCellAnchor editAs="oneCell">
    <xdr:from>
      <xdr:col>7</xdr:col>
      <xdr:colOff>0</xdr:colOff>
      <xdr:row>38</xdr:row>
      <xdr:rowOff>0</xdr:rowOff>
    </xdr:from>
    <xdr:to>
      <xdr:col>7</xdr:col>
      <xdr:colOff>142875</xdr:colOff>
      <xdr:row>39</xdr:row>
      <xdr:rowOff>15303</xdr:rowOff>
    </xdr:to>
    <xdr:sp macro="" textlink="">
      <xdr:nvSpPr>
        <xdr:cNvPr id="6" name="Text Box 3"/>
        <xdr:cNvSpPr txBox="1">
          <a:spLocks noChangeArrowheads="1"/>
        </xdr:cNvSpPr>
      </xdr:nvSpPr>
      <xdr:spPr bwMode="auto">
        <a:xfrm>
          <a:off x="5086350" y="12677775"/>
          <a:ext cx="142875" cy="172185"/>
        </a:xfrm>
        <a:prstGeom prst="rect">
          <a:avLst/>
        </a:prstGeom>
        <a:noFill/>
        <a:ln w="9525">
          <a:noFill/>
          <a:miter lim="800000"/>
          <a:headEnd/>
          <a:tailEnd/>
        </a:ln>
      </xdr:spPr>
    </xdr:sp>
    <xdr:clientData/>
  </xdr:twoCellAnchor>
  <xdr:twoCellAnchor editAs="oneCell">
    <xdr:from>
      <xdr:col>7</xdr:col>
      <xdr:colOff>0</xdr:colOff>
      <xdr:row>38</xdr:row>
      <xdr:rowOff>0</xdr:rowOff>
    </xdr:from>
    <xdr:to>
      <xdr:col>7</xdr:col>
      <xdr:colOff>142875</xdr:colOff>
      <xdr:row>39</xdr:row>
      <xdr:rowOff>24317</xdr:rowOff>
    </xdr:to>
    <xdr:sp macro="" textlink="">
      <xdr:nvSpPr>
        <xdr:cNvPr id="7" name="Text Box 16"/>
        <xdr:cNvSpPr txBox="1">
          <a:spLocks noChangeArrowheads="1"/>
        </xdr:cNvSpPr>
      </xdr:nvSpPr>
      <xdr:spPr bwMode="auto">
        <a:xfrm>
          <a:off x="5086350" y="12677775"/>
          <a:ext cx="142875" cy="181199"/>
        </a:xfrm>
        <a:prstGeom prst="rect">
          <a:avLst/>
        </a:prstGeom>
        <a:noFill/>
        <a:ln w="9525">
          <a:noFill/>
          <a:miter lim="800000"/>
          <a:headEnd/>
          <a:tailEnd/>
        </a:ln>
      </xdr:spPr>
    </xdr:sp>
    <xdr:clientData/>
  </xdr:twoCellAnchor>
  <xdr:twoCellAnchor editAs="oneCell">
    <xdr:from>
      <xdr:col>7</xdr:col>
      <xdr:colOff>0</xdr:colOff>
      <xdr:row>38</xdr:row>
      <xdr:rowOff>0</xdr:rowOff>
    </xdr:from>
    <xdr:to>
      <xdr:col>7</xdr:col>
      <xdr:colOff>142875</xdr:colOff>
      <xdr:row>39</xdr:row>
      <xdr:rowOff>15303</xdr:rowOff>
    </xdr:to>
    <xdr:sp macro="" textlink="">
      <xdr:nvSpPr>
        <xdr:cNvPr id="8" name="Text Box 3"/>
        <xdr:cNvSpPr txBox="1">
          <a:spLocks noChangeArrowheads="1"/>
        </xdr:cNvSpPr>
      </xdr:nvSpPr>
      <xdr:spPr bwMode="auto">
        <a:xfrm>
          <a:off x="5086350" y="12677775"/>
          <a:ext cx="142875" cy="172185"/>
        </a:xfrm>
        <a:prstGeom prst="rect">
          <a:avLst/>
        </a:prstGeom>
        <a:noFill/>
        <a:ln w="9525">
          <a:noFill/>
          <a:miter lim="800000"/>
          <a:headEnd/>
          <a:tailEnd/>
        </a:ln>
      </xdr:spPr>
    </xdr:sp>
    <xdr:clientData/>
  </xdr:twoCellAnchor>
  <xdr:twoCellAnchor editAs="oneCell">
    <xdr:from>
      <xdr:col>7</xdr:col>
      <xdr:colOff>0</xdr:colOff>
      <xdr:row>38</xdr:row>
      <xdr:rowOff>0</xdr:rowOff>
    </xdr:from>
    <xdr:to>
      <xdr:col>7</xdr:col>
      <xdr:colOff>142875</xdr:colOff>
      <xdr:row>39</xdr:row>
      <xdr:rowOff>24317</xdr:rowOff>
    </xdr:to>
    <xdr:sp macro="" textlink="">
      <xdr:nvSpPr>
        <xdr:cNvPr id="9" name="Text Box 16"/>
        <xdr:cNvSpPr txBox="1">
          <a:spLocks noChangeArrowheads="1"/>
        </xdr:cNvSpPr>
      </xdr:nvSpPr>
      <xdr:spPr bwMode="auto">
        <a:xfrm>
          <a:off x="5086350" y="12677775"/>
          <a:ext cx="142875" cy="181199"/>
        </a:xfrm>
        <a:prstGeom prst="rect">
          <a:avLst/>
        </a:prstGeom>
        <a:noFill/>
        <a:ln w="9525">
          <a:noFill/>
          <a:miter lim="800000"/>
          <a:headEnd/>
          <a:tailEnd/>
        </a:ln>
      </xdr:spPr>
    </xdr:sp>
    <xdr:clientData/>
  </xdr:twoCellAnchor>
  <xdr:twoCellAnchor editAs="oneCell">
    <xdr:from>
      <xdr:col>7</xdr:col>
      <xdr:colOff>0</xdr:colOff>
      <xdr:row>38</xdr:row>
      <xdr:rowOff>0</xdr:rowOff>
    </xdr:from>
    <xdr:to>
      <xdr:col>7</xdr:col>
      <xdr:colOff>142875</xdr:colOff>
      <xdr:row>39</xdr:row>
      <xdr:rowOff>14568</xdr:rowOff>
    </xdr:to>
    <xdr:sp macro="" textlink="">
      <xdr:nvSpPr>
        <xdr:cNvPr id="10" name="Text Box 3"/>
        <xdr:cNvSpPr txBox="1">
          <a:spLocks noChangeArrowheads="1"/>
        </xdr:cNvSpPr>
      </xdr:nvSpPr>
      <xdr:spPr bwMode="auto">
        <a:xfrm>
          <a:off x="5086350" y="12677775"/>
          <a:ext cx="142875" cy="171450"/>
        </a:xfrm>
        <a:prstGeom prst="rect">
          <a:avLst/>
        </a:prstGeom>
        <a:noFill/>
        <a:ln w="9525">
          <a:noFill/>
          <a:miter lim="800000"/>
          <a:headEnd/>
          <a:tailEnd/>
        </a:ln>
      </xdr:spPr>
    </xdr:sp>
    <xdr:clientData/>
  </xdr:twoCellAnchor>
  <xdr:twoCellAnchor editAs="oneCell">
    <xdr:from>
      <xdr:col>7</xdr:col>
      <xdr:colOff>0</xdr:colOff>
      <xdr:row>38</xdr:row>
      <xdr:rowOff>0</xdr:rowOff>
    </xdr:from>
    <xdr:to>
      <xdr:col>7</xdr:col>
      <xdr:colOff>142875</xdr:colOff>
      <xdr:row>39</xdr:row>
      <xdr:rowOff>25079</xdr:rowOff>
    </xdr:to>
    <xdr:sp macro="" textlink="">
      <xdr:nvSpPr>
        <xdr:cNvPr id="11" name="Text Box 16"/>
        <xdr:cNvSpPr txBox="1">
          <a:spLocks noChangeArrowheads="1"/>
        </xdr:cNvSpPr>
      </xdr:nvSpPr>
      <xdr:spPr bwMode="auto">
        <a:xfrm>
          <a:off x="5086350" y="12677775"/>
          <a:ext cx="142875" cy="181961"/>
        </a:xfrm>
        <a:prstGeom prst="rect">
          <a:avLst/>
        </a:prstGeom>
        <a:noFill/>
        <a:ln w="9525">
          <a:noFill/>
          <a:miter lim="800000"/>
          <a:headEnd/>
          <a:tailEnd/>
        </a:ln>
      </xdr:spPr>
    </xdr:sp>
    <xdr:clientData/>
  </xdr:twoCellAnchor>
  <xdr:twoCellAnchor editAs="oneCell">
    <xdr:from>
      <xdr:col>7</xdr:col>
      <xdr:colOff>0</xdr:colOff>
      <xdr:row>38</xdr:row>
      <xdr:rowOff>0</xdr:rowOff>
    </xdr:from>
    <xdr:to>
      <xdr:col>7</xdr:col>
      <xdr:colOff>142875</xdr:colOff>
      <xdr:row>39</xdr:row>
      <xdr:rowOff>14568</xdr:rowOff>
    </xdr:to>
    <xdr:sp macro="" textlink="">
      <xdr:nvSpPr>
        <xdr:cNvPr id="12" name="Text Box 3"/>
        <xdr:cNvSpPr txBox="1">
          <a:spLocks noChangeArrowheads="1"/>
        </xdr:cNvSpPr>
      </xdr:nvSpPr>
      <xdr:spPr bwMode="auto">
        <a:xfrm>
          <a:off x="5086350" y="12677775"/>
          <a:ext cx="142875" cy="171450"/>
        </a:xfrm>
        <a:prstGeom prst="rect">
          <a:avLst/>
        </a:prstGeom>
        <a:noFill/>
        <a:ln w="9525">
          <a:noFill/>
          <a:miter lim="800000"/>
          <a:headEnd/>
          <a:tailEnd/>
        </a:ln>
      </xdr:spPr>
    </xdr:sp>
    <xdr:clientData/>
  </xdr:twoCellAnchor>
  <xdr:twoCellAnchor editAs="oneCell">
    <xdr:from>
      <xdr:col>7</xdr:col>
      <xdr:colOff>0</xdr:colOff>
      <xdr:row>38</xdr:row>
      <xdr:rowOff>0</xdr:rowOff>
    </xdr:from>
    <xdr:to>
      <xdr:col>7</xdr:col>
      <xdr:colOff>142875</xdr:colOff>
      <xdr:row>39</xdr:row>
      <xdr:rowOff>25079</xdr:rowOff>
    </xdr:to>
    <xdr:sp macro="" textlink="">
      <xdr:nvSpPr>
        <xdr:cNvPr id="13" name="Text Box 16"/>
        <xdr:cNvSpPr txBox="1">
          <a:spLocks noChangeArrowheads="1"/>
        </xdr:cNvSpPr>
      </xdr:nvSpPr>
      <xdr:spPr bwMode="auto">
        <a:xfrm>
          <a:off x="5086350" y="12677775"/>
          <a:ext cx="142875" cy="181961"/>
        </a:xfrm>
        <a:prstGeom prst="rect">
          <a:avLst/>
        </a:prstGeom>
        <a:noFill/>
        <a:ln w="9525">
          <a:noFill/>
          <a:miter lim="800000"/>
          <a:headEnd/>
          <a:tailEnd/>
        </a:ln>
      </xdr:spPr>
    </xdr:sp>
    <xdr:clientData/>
  </xdr:twoCellAnchor>
  <xdr:twoCellAnchor editAs="oneCell">
    <xdr:from>
      <xdr:col>7</xdr:col>
      <xdr:colOff>0</xdr:colOff>
      <xdr:row>30</xdr:row>
      <xdr:rowOff>0</xdr:rowOff>
    </xdr:from>
    <xdr:to>
      <xdr:col>7</xdr:col>
      <xdr:colOff>142875</xdr:colOff>
      <xdr:row>30</xdr:row>
      <xdr:rowOff>171450</xdr:rowOff>
    </xdr:to>
    <xdr:sp macro="" textlink="">
      <xdr:nvSpPr>
        <xdr:cNvPr id="14" name="Text Box 3"/>
        <xdr:cNvSpPr txBox="1">
          <a:spLocks noChangeArrowheads="1"/>
        </xdr:cNvSpPr>
      </xdr:nvSpPr>
      <xdr:spPr bwMode="auto">
        <a:xfrm>
          <a:off x="5086350" y="5448300"/>
          <a:ext cx="142875" cy="171450"/>
        </a:xfrm>
        <a:prstGeom prst="rect">
          <a:avLst/>
        </a:prstGeom>
        <a:noFill/>
        <a:ln w="9525">
          <a:noFill/>
          <a:miter lim="800000"/>
          <a:headEnd/>
          <a:tailEnd/>
        </a:ln>
      </xdr:spPr>
    </xdr:sp>
    <xdr:clientData/>
  </xdr:twoCellAnchor>
  <xdr:twoCellAnchor editAs="oneCell">
    <xdr:from>
      <xdr:col>7</xdr:col>
      <xdr:colOff>0</xdr:colOff>
      <xdr:row>30</xdr:row>
      <xdr:rowOff>0</xdr:rowOff>
    </xdr:from>
    <xdr:to>
      <xdr:col>7</xdr:col>
      <xdr:colOff>142875</xdr:colOff>
      <xdr:row>30</xdr:row>
      <xdr:rowOff>181961</xdr:rowOff>
    </xdr:to>
    <xdr:sp macro="" textlink="">
      <xdr:nvSpPr>
        <xdr:cNvPr id="15" name="Text Box 16"/>
        <xdr:cNvSpPr txBox="1">
          <a:spLocks noChangeArrowheads="1"/>
        </xdr:cNvSpPr>
      </xdr:nvSpPr>
      <xdr:spPr bwMode="auto">
        <a:xfrm>
          <a:off x="5086350" y="5448300"/>
          <a:ext cx="142875" cy="181961"/>
        </a:xfrm>
        <a:prstGeom prst="rect">
          <a:avLst/>
        </a:prstGeom>
        <a:noFill/>
        <a:ln w="9525">
          <a:noFill/>
          <a:miter lim="800000"/>
          <a:headEnd/>
          <a:tailEnd/>
        </a:ln>
      </xdr:spPr>
    </xdr:sp>
    <xdr:clientData/>
  </xdr:twoCellAnchor>
  <xdr:twoCellAnchor editAs="oneCell">
    <xdr:from>
      <xdr:col>7</xdr:col>
      <xdr:colOff>0</xdr:colOff>
      <xdr:row>30</xdr:row>
      <xdr:rowOff>0</xdr:rowOff>
    </xdr:from>
    <xdr:to>
      <xdr:col>7</xdr:col>
      <xdr:colOff>142875</xdr:colOff>
      <xdr:row>30</xdr:row>
      <xdr:rowOff>171450</xdr:rowOff>
    </xdr:to>
    <xdr:sp macro="" textlink="">
      <xdr:nvSpPr>
        <xdr:cNvPr id="16" name="Text Box 3"/>
        <xdr:cNvSpPr txBox="1">
          <a:spLocks noChangeArrowheads="1"/>
        </xdr:cNvSpPr>
      </xdr:nvSpPr>
      <xdr:spPr bwMode="auto">
        <a:xfrm>
          <a:off x="5086350" y="5448300"/>
          <a:ext cx="142875" cy="171450"/>
        </a:xfrm>
        <a:prstGeom prst="rect">
          <a:avLst/>
        </a:prstGeom>
        <a:noFill/>
        <a:ln w="9525">
          <a:noFill/>
          <a:miter lim="800000"/>
          <a:headEnd/>
          <a:tailEnd/>
        </a:ln>
      </xdr:spPr>
    </xdr:sp>
    <xdr:clientData/>
  </xdr:twoCellAnchor>
  <xdr:twoCellAnchor editAs="oneCell">
    <xdr:from>
      <xdr:col>7</xdr:col>
      <xdr:colOff>0</xdr:colOff>
      <xdr:row>30</xdr:row>
      <xdr:rowOff>0</xdr:rowOff>
    </xdr:from>
    <xdr:to>
      <xdr:col>7</xdr:col>
      <xdr:colOff>142875</xdr:colOff>
      <xdr:row>30</xdr:row>
      <xdr:rowOff>181961</xdr:rowOff>
    </xdr:to>
    <xdr:sp macro="" textlink="">
      <xdr:nvSpPr>
        <xdr:cNvPr id="17" name="Text Box 16"/>
        <xdr:cNvSpPr txBox="1">
          <a:spLocks noChangeArrowheads="1"/>
        </xdr:cNvSpPr>
      </xdr:nvSpPr>
      <xdr:spPr bwMode="auto">
        <a:xfrm>
          <a:off x="5086350" y="5448300"/>
          <a:ext cx="142875" cy="181961"/>
        </a:xfrm>
        <a:prstGeom prst="rect">
          <a:avLst/>
        </a:prstGeom>
        <a:noFill/>
        <a:ln w="9525">
          <a:noFill/>
          <a:miter lim="800000"/>
          <a:headEnd/>
          <a:tailEnd/>
        </a:ln>
      </xdr:spPr>
    </xdr:sp>
    <xdr:clientData/>
  </xdr:twoCellAnchor>
  <xdr:oneCellAnchor>
    <xdr:from>
      <xdr:col>35</xdr:col>
      <xdr:colOff>0</xdr:colOff>
      <xdr:row>29</xdr:row>
      <xdr:rowOff>0</xdr:rowOff>
    </xdr:from>
    <xdr:ext cx="142875" cy="171450"/>
    <xdr:sp macro="" textlink="">
      <xdr:nvSpPr>
        <xdr:cNvPr id="18" name="Text Box 3"/>
        <xdr:cNvSpPr txBox="1">
          <a:spLocks noChangeArrowheads="1"/>
        </xdr:cNvSpPr>
      </xdr:nvSpPr>
      <xdr:spPr bwMode="auto">
        <a:xfrm>
          <a:off x="15925800" y="5257800"/>
          <a:ext cx="142875" cy="171450"/>
        </a:xfrm>
        <a:prstGeom prst="rect">
          <a:avLst/>
        </a:prstGeom>
        <a:noFill/>
        <a:ln w="9525">
          <a:noFill/>
          <a:miter lim="800000"/>
          <a:headEnd/>
          <a:tailEnd/>
        </a:ln>
      </xdr:spPr>
    </xdr:sp>
    <xdr:clientData/>
  </xdr:oneCellAnchor>
  <xdr:oneCellAnchor>
    <xdr:from>
      <xdr:col>35</xdr:col>
      <xdr:colOff>0</xdr:colOff>
      <xdr:row>29</xdr:row>
      <xdr:rowOff>0</xdr:rowOff>
    </xdr:from>
    <xdr:ext cx="142875" cy="181961"/>
    <xdr:sp macro="" textlink="">
      <xdr:nvSpPr>
        <xdr:cNvPr id="19" name="Text Box 16"/>
        <xdr:cNvSpPr txBox="1">
          <a:spLocks noChangeArrowheads="1"/>
        </xdr:cNvSpPr>
      </xdr:nvSpPr>
      <xdr:spPr bwMode="auto">
        <a:xfrm>
          <a:off x="15925800" y="5257800"/>
          <a:ext cx="142875" cy="181961"/>
        </a:xfrm>
        <a:prstGeom prst="rect">
          <a:avLst/>
        </a:prstGeom>
        <a:noFill/>
        <a:ln w="9525">
          <a:noFill/>
          <a:miter lim="800000"/>
          <a:headEnd/>
          <a:tailEnd/>
        </a:ln>
      </xdr:spPr>
    </xdr:sp>
    <xdr:clientData/>
  </xdr:oneCellAnchor>
  <xdr:oneCellAnchor>
    <xdr:from>
      <xdr:col>35</xdr:col>
      <xdr:colOff>0</xdr:colOff>
      <xdr:row>29</xdr:row>
      <xdr:rowOff>0</xdr:rowOff>
    </xdr:from>
    <xdr:ext cx="142875" cy="171450"/>
    <xdr:sp macro="" textlink="">
      <xdr:nvSpPr>
        <xdr:cNvPr id="20" name="Text Box 3"/>
        <xdr:cNvSpPr txBox="1">
          <a:spLocks noChangeArrowheads="1"/>
        </xdr:cNvSpPr>
      </xdr:nvSpPr>
      <xdr:spPr bwMode="auto">
        <a:xfrm>
          <a:off x="15925800" y="5257800"/>
          <a:ext cx="142875" cy="171450"/>
        </a:xfrm>
        <a:prstGeom prst="rect">
          <a:avLst/>
        </a:prstGeom>
        <a:noFill/>
        <a:ln w="9525">
          <a:noFill/>
          <a:miter lim="800000"/>
          <a:headEnd/>
          <a:tailEnd/>
        </a:ln>
      </xdr:spPr>
    </xdr:sp>
    <xdr:clientData/>
  </xdr:oneCellAnchor>
  <xdr:oneCellAnchor>
    <xdr:from>
      <xdr:col>35</xdr:col>
      <xdr:colOff>0</xdr:colOff>
      <xdr:row>29</xdr:row>
      <xdr:rowOff>0</xdr:rowOff>
    </xdr:from>
    <xdr:ext cx="142875" cy="181961"/>
    <xdr:sp macro="" textlink="">
      <xdr:nvSpPr>
        <xdr:cNvPr id="21" name="Text Box 16"/>
        <xdr:cNvSpPr txBox="1">
          <a:spLocks noChangeArrowheads="1"/>
        </xdr:cNvSpPr>
      </xdr:nvSpPr>
      <xdr:spPr bwMode="auto">
        <a:xfrm>
          <a:off x="15925800" y="5257800"/>
          <a:ext cx="142875" cy="181961"/>
        </a:xfrm>
        <a:prstGeom prst="rect">
          <a:avLst/>
        </a:prstGeom>
        <a:noFill/>
        <a:ln w="9525">
          <a:noFill/>
          <a:miter lim="800000"/>
          <a:headEnd/>
          <a:tailEnd/>
        </a:ln>
      </xdr:spPr>
    </xdr:sp>
    <xdr:clientData/>
  </xdr:oneCellAnchor>
  <xdr:twoCellAnchor editAs="oneCell">
    <xdr:from>
      <xdr:col>1</xdr:col>
      <xdr:colOff>38100</xdr:colOff>
      <xdr:row>0</xdr:row>
      <xdr:rowOff>76200</xdr:rowOff>
    </xdr:from>
    <xdr:to>
      <xdr:col>1</xdr:col>
      <xdr:colOff>1925108</xdr:colOff>
      <xdr:row>1</xdr:row>
      <xdr:rowOff>131633</xdr:rowOff>
    </xdr:to>
    <xdr:pic>
      <xdr:nvPicPr>
        <xdr:cNvPr id="22" name="그림 2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4775" y="76200"/>
          <a:ext cx="1887008" cy="188783"/>
        </a:xfrm>
        <a:prstGeom prst="rect">
          <a:avLst/>
        </a:prstGeom>
      </xdr:spPr>
    </xdr:pic>
    <xdr:clientData/>
  </xdr:twoCellAnchor>
  <xdr:oneCellAnchor>
    <xdr:from>
      <xdr:col>35</xdr:col>
      <xdr:colOff>0</xdr:colOff>
      <xdr:row>29</xdr:row>
      <xdr:rowOff>0</xdr:rowOff>
    </xdr:from>
    <xdr:ext cx="142875" cy="171450"/>
    <xdr:sp macro="" textlink="">
      <xdr:nvSpPr>
        <xdr:cNvPr id="25" name="Text Box 3"/>
        <xdr:cNvSpPr txBox="1">
          <a:spLocks noChangeArrowheads="1"/>
        </xdr:cNvSpPr>
      </xdr:nvSpPr>
      <xdr:spPr bwMode="auto">
        <a:xfrm>
          <a:off x="13154025" y="5334000"/>
          <a:ext cx="142875" cy="171450"/>
        </a:xfrm>
        <a:prstGeom prst="rect">
          <a:avLst/>
        </a:prstGeom>
        <a:noFill/>
        <a:ln w="9525">
          <a:noFill/>
          <a:miter lim="800000"/>
          <a:headEnd/>
          <a:tailEnd/>
        </a:ln>
      </xdr:spPr>
    </xdr:sp>
    <xdr:clientData/>
  </xdr:oneCellAnchor>
  <xdr:oneCellAnchor>
    <xdr:from>
      <xdr:col>35</xdr:col>
      <xdr:colOff>0</xdr:colOff>
      <xdr:row>29</xdr:row>
      <xdr:rowOff>0</xdr:rowOff>
    </xdr:from>
    <xdr:ext cx="142875" cy="181961"/>
    <xdr:sp macro="" textlink="">
      <xdr:nvSpPr>
        <xdr:cNvPr id="26" name="Text Box 16"/>
        <xdr:cNvSpPr txBox="1">
          <a:spLocks noChangeArrowheads="1"/>
        </xdr:cNvSpPr>
      </xdr:nvSpPr>
      <xdr:spPr bwMode="auto">
        <a:xfrm>
          <a:off x="13154025" y="5334000"/>
          <a:ext cx="142875" cy="181961"/>
        </a:xfrm>
        <a:prstGeom prst="rect">
          <a:avLst/>
        </a:prstGeom>
        <a:noFill/>
        <a:ln w="9525">
          <a:noFill/>
          <a:miter lim="800000"/>
          <a:headEnd/>
          <a:tailEnd/>
        </a:ln>
      </xdr:spPr>
    </xdr:sp>
    <xdr:clientData/>
  </xdr:oneCellAnchor>
  <xdr:oneCellAnchor>
    <xdr:from>
      <xdr:col>35</xdr:col>
      <xdr:colOff>0</xdr:colOff>
      <xdr:row>29</xdr:row>
      <xdr:rowOff>0</xdr:rowOff>
    </xdr:from>
    <xdr:ext cx="142875" cy="171450"/>
    <xdr:sp macro="" textlink="">
      <xdr:nvSpPr>
        <xdr:cNvPr id="27" name="Text Box 3"/>
        <xdr:cNvSpPr txBox="1">
          <a:spLocks noChangeArrowheads="1"/>
        </xdr:cNvSpPr>
      </xdr:nvSpPr>
      <xdr:spPr bwMode="auto">
        <a:xfrm>
          <a:off x="13154025" y="5334000"/>
          <a:ext cx="142875" cy="171450"/>
        </a:xfrm>
        <a:prstGeom prst="rect">
          <a:avLst/>
        </a:prstGeom>
        <a:noFill/>
        <a:ln w="9525">
          <a:noFill/>
          <a:miter lim="800000"/>
          <a:headEnd/>
          <a:tailEnd/>
        </a:ln>
      </xdr:spPr>
    </xdr:sp>
    <xdr:clientData/>
  </xdr:oneCellAnchor>
  <xdr:oneCellAnchor>
    <xdr:from>
      <xdr:col>35</xdr:col>
      <xdr:colOff>0</xdr:colOff>
      <xdr:row>29</xdr:row>
      <xdr:rowOff>0</xdr:rowOff>
    </xdr:from>
    <xdr:ext cx="142875" cy="181961"/>
    <xdr:sp macro="" textlink="">
      <xdr:nvSpPr>
        <xdr:cNvPr id="28" name="Text Box 16"/>
        <xdr:cNvSpPr txBox="1">
          <a:spLocks noChangeArrowheads="1"/>
        </xdr:cNvSpPr>
      </xdr:nvSpPr>
      <xdr:spPr bwMode="auto">
        <a:xfrm>
          <a:off x="13154025" y="5334000"/>
          <a:ext cx="142875" cy="181961"/>
        </a:xfrm>
        <a:prstGeom prst="rect">
          <a:avLst/>
        </a:prstGeom>
        <a:noFill/>
        <a:ln w="9525">
          <a:noFill/>
          <a:miter lim="800000"/>
          <a:headEnd/>
          <a:tailEnd/>
        </a:ln>
      </xdr:spPr>
    </xdr:sp>
    <xdr:clientData/>
  </xdr:oneCellAnchor>
  <xdr:oneCellAnchor>
    <xdr:from>
      <xdr:col>35</xdr:col>
      <xdr:colOff>0</xdr:colOff>
      <xdr:row>29</xdr:row>
      <xdr:rowOff>0</xdr:rowOff>
    </xdr:from>
    <xdr:ext cx="142875" cy="171450"/>
    <xdr:sp macro="" textlink="">
      <xdr:nvSpPr>
        <xdr:cNvPr id="29" name="Text Box 3"/>
        <xdr:cNvSpPr txBox="1">
          <a:spLocks noChangeArrowheads="1"/>
        </xdr:cNvSpPr>
      </xdr:nvSpPr>
      <xdr:spPr bwMode="auto">
        <a:xfrm>
          <a:off x="13154025" y="5334000"/>
          <a:ext cx="142875" cy="171450"/>
        </a:xfrm>
        <a:prstGeom prst="rect">
          <a:avLst/>
        </a:prstGeom>
        <a:noFill/>
        <a:ln w="9525">
          <a:noFill/>
          <a:miter lim="800000"/>
          <a:headEnd/>
          <a:tailEnd/>
        </a:ln>
      </xdr:spPr>
    </xdr:sp>
    <xdr:clientData/>
  </xdr:oneCellAnchor>
  <xdr:oneCellAnchor>
    <xdr:from>
      <xdr:col>35</xdr:col>
      <xdr:colOff>0</xdr:colOff>
      <xdr:row>29</xdr:row>
      <xdr:rowOff>0</xdr:rowOff>
    </xdr:from>
    <xdr:ext cx="142875" cy="181961"/>
    <xdr:sp macro="" textlink="">
      <xdr:nvSpPr>
        <xdr:cNvPr id="30" name="Text Box 16"/>
        <xdr:cNvSpPr txBox="1">
          <a:spLocks noChangeArrowheads="1"/>
        </xdr:cNvSpPr>
      </xdr:nvSpPr>
      <xdr:spPr bwMode="auto">
        <a:xfrm>
          <a:off x="13154025" y="5334000"/>
          <a:ext cx="142875" cy="181961"/>
        </a:xfrm>
        <a:prstGeom prst="rect">
          <a:avLst/>
        </a:prstGeom>
        <a:noFill/>
        <a:ln w="9525">
          <a:noFill/>
          <a:miter lim="800000"/>
          <a:headEnd/>
          <a:tailEnd/>
        </a:ln>
      </xdr:spPr>
    </xdr:sp>
    <xdr:clientData/>
  </xdr:oneCellAnchor>
  <xdr:oneCellAnchor>
    <xdr:from>
      <xdr:col>35</xdr:col>
      <xdr:colOff>0</xdr:colOff>
      <xdr:row>29</xdr:row>
      <xdr:rowOff>0</xdr:rowOff>
    </xdr:from>
    <xdr:ext cx="142875" cy="171450"/>
    <xdr:sp macro="" textlink="">
      <xdr:nvSpPr>
        <xdr:cNvPr id="31" name="Text Box 3"/>
        <xdr:cNvSpPr txBox="1">
          <a:spLocks noChangeArrowheads="1"/>
        </xdr:cNvSpPr>
      </xdr:nvSpPr>
      <xdr:spPr bwMode="auto">
        <a:xfrm>
          <a:off x="13154025" y="5334000"/>
          <a:ext cx="142875" cy="171450"/>
        </a:xfrm>
        <a:prstGeom prst="rect">
          <a:avLst/>
        </a:prstGeom>
        <a:noFill/>
        <a:ln w="9525">
          <a:noFill/>
          <a:miter lim="800000"/>
          <a:headEnd/>
          <a:tailEnd/>
        </a:ln>
      </xdr:spPr>
    </xdr:sp>
    <xdr:clientData/>
  </xdr:oneCellAnchor>
  <xdr:oneCellAnchor>
    <xdr:from>
      <xdr:col>35</xdr:col>
      <xdr:colOff>0</xdr:colOff>
      <xdr:row>29</xdr:row>
      <xdr:rowOff>0</xdr:rowOff>
    </xdr:from>
    <xdr:ext cx="142875" cy="181961"/>
    <xdr:sp macro="" textlink="">
      <xdr:nvSpPr>
        <xdr:cNvPr id="32" name="Text Box 16"/>
        <xdr:cNvSpPr txBox="1">
          <a:spLocks noChangeArrowheads="1"/>
        </xdr:cNvSpPr>
      </xdr:nvSpPr>
      <xdr:spPr bwMode="auto">
        <a:xfrm>
          <a:off x="13154025" y="5334000"/>
          <a:ext cx="142875" cy="181961"/>
        </a:xfrm>
        <a:prstGeom prst="rect">
          <a:avLst/>
        </a:prstGeom>
        <a:noFill/>
        <a:ln w="9525">
          <a:noFill/>
          <a:miter lim="800000"/>
          <a:headEnd/>
          <a:tailEnd/>
        </a:ln>
      </xdr:spPr>
    </xdr:sp>
    <xdr:clientData/>
  </xdr:oneCellAnchor>
  <xdr:twoCellAnchor>
    <xdr:from>
      <xdr:col>32</xdr:col>
      <xdr:colOff>238126</xdr:colOff>
      <xdr:row>10</xdr:row>
      <xdr:rowOff>9525</xdr:rowOff>
    </xdr:from>
    <xdr:to>
      <xdr:col>34</xdr:col>
      <xdr:colOff>600075</xdr:colOff>
      <xdr:row>11</xdr:row>
      <xdr:rowOff>180975</xdr:rowOff>
    </xdr:to>
    <xdr:sp macro="" textlink="">
      <xdr:nvSpPr>
        <xdr:cNvPr id="33" name="TextBox 32"/>
        <xdr:cNvSpPr txBox="1"/>
      </xdr:nvSpPr>
      <xdr:spPr>
        <a:xfrm>
          <a:off x="11191876" y="1724025"/>
          <a:ext cx="1828799" cy="361950"/>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ko-KR" sz="2000">
              <a:latin typeface="Arial" panose="020B0604020202020204" pitchFamily="34" charset="0"/>
              <a:cs typeface="Arial" panose="020B0604020202020204" pitchFamily="34" charset="0"/>
            </a:rPr>
            <a:t>TBD</a:t>
          </a:r>
          <a:endParaRPr lang="ko-KR" altLang="en-US" sz="2000">
            <a:latin typeface="Arial" panose="020B0604020202020204" pitchFamily="34" charset="0"/>
            <a:cs typeface="Arial" panose="020B0604020202020204" pitchFamily="34" charset="0"/>
          </a:endParaRPr>
        </a:p>
      </xdr:txBody>
    </xdr:sp>
    <xdr:clientData/>
  </xdr:twoCellAnchor>
</xdr:wsDr>
</file>

<file path=xl/drawings/drawing17.xml><?xml version="1.0" encoding="utf-8"?>
<xdr:wsDr xmlns:xdr="http://schemas.openxmlformats.org/drawingml/2006/spreadsheetDrawing" xmlns:a="http://schemas.openxmlformats.org/drawingml/2006/main">
  <xdr:twoCellAnchor editAs="oneCell">
    <xdr:from>
      <xdr:col>7</xdr:col>
      <xdr:colOff>0</xdr:colOff>
      <xdr:row>20</xdr:row>
      <xdr:rowOff>0</xdr:rowOff>
    </xdr:from>
    <xdr:to>
      <xdr:col>27</xdr:col>
      <xdr:colOff>142875</xdr:colOff>
      <xdr:row>20</xdr:row>
      <xdr:rowOff>171450</xdr:rowOff>
    </xdr:to>
    <xdr:sp macro="" textlink="">
      <xdr:nvSpPr>
        <xdr:cNvPr id="3" name="Text Box 3"/>
        <xdr:cNvSpPr txBox="1">
          <a:spLocks noChangeArrowheads="1"/>
        </xdr:cNvSpPr>
      </xdr:nvSpPr>
      <xdr:spPr bwMode="auto">
        <a:xfrm>
          <a:off x="4229100" y="2667000"/>
          <a:ext cx="142875" cy="171450"/>
        </a:xfrm>
        <a:prstGeom prst="rect">
          <a:avLst/>
        </a:prstGeom>
        <a:noFill/>
        <a:ln w="9525">
          <a:noFill/>
          <a:miter lim="800000"/>
          <a:headEnd/>
          <a:tailEnd/>
        </a:ln>
      </xdr:spPr>
    </xdr:sp>
    <xdr:clientData/>
  </xdr:twoCellAnchor>
  <xdr:twoCellAnchor editAs="oneCell">
    <xdr:from>
      <xdr:col>7</xdr:col>
      <xdr:colOff>0</xdr:colOff>
      <xdr:row>20</xdr:row>
      <xdr:rowOff>66675</xdr:rowOff>
    </xdr:from>
    <xdr:to>
      <xdr:col>27</xdr:col>
      <xdr:colOff>142875</xdr:colOff>
      <xdr:row>21</xdr:row>
      <xdr:rowOff>57150</xdr:rowOff>
    </xdr:to>
    <xdr:sp macro="" textlink="">
      <xdr:nvSpPr>
        <xdr:cNvPr id="4" name="Text Box 16"/>
        <xdr:cNvSpPr txBox="1">
          <a:spLocks noChangeArrowheads="1"/>
        </xdr:cNvSpPr>
      </xdr:nvSpPr>
      <xdr:spPr bwMode="auto">
        <a:xfrm>
          <a:off x="4229100" y="2733675"/>
          <a:ext cx="142875" cy="180975"/>
        </a:xfrm>
        <a:prstGeom prst="rect">
          <a:avLst/>
        </a:prstGeom>
        <a:noFill/>
        <a:ln w="9525">
          <a:noFill/>
          <a:miter lim="800000"/>
          <a:headEnd/>
          <a:tailEnd/>
        </a:ln>
      </xdr:spPr>
    </xdr:sp>
    <xdr:clientData/>
  </xdr:twoCellAnchor>
  <xdr:twoCellAnchor editAs="oneCell">
    <xdr:from>
      <xdr:col>7</xdr:col>
      <xdr:colOff>0</xdr:colOff>
      <xdr:row>20</xdr:row>
      <xdr:rowOff>0</xdr:rowOff>
    </xdr:from>
    <xdr:to>
      <xdr:col>27</xdr:col>
      <xdr:colOff>142875</xdr:colOff>
      <xdr:row>20</xdr:row>
      <xdr:rowOff>171450</xdr:rowOff>
    </xdr:to>
    <xdr:sp macro="" textlink="">
      <xdr:nvSpPr>
        <xdr:cNvPr id="5" name="Text Box 3"/>
        <xdr:cNvSpPr txBox="1">
          <a:spLocks noChangeArrowheads="1"/>
        </xdr:cNvSpPr>
      </xdr:nvSpPr>
      <xdr:spPr bwMode="auto">
        <a:xfrm>
          <a:off x="4229100" y="2667000"/>
          <a:ext cx="142875" cy="171450"/>
        </a:xfrm>
        <a:prstGeom prst="rect">
          <a:avLst/>
        </a:prstGeom>
        <a:noFill/>
        <a:ln w="9525">
          <a:noFill/>
          <a:miter lim="800000"/>
          <a:headEnd/>
          <a:tailEnd/>
        </a:ln>
      </xdr:spPr>
    </xdr:sp>
    <xdr:clientData/>
  </xdr:twoCellAnchor>
  <xdr:twoCellAnchor editAs="oneCell">
    <xdr:from>
      <xdr:col>7</xdr:col>
      <xdr:colOff>0</xdr:colOff>
      <xdr:row>20</xdr:row>
      <xdr:rowOff>66675</xdr:rowOff>
    </xdr:from>
    <xdr:to>
      <xdr:col>27</xdr:col>
      <xdr:colOff>142875</xdr:colOff>
      <xdr:row>21</xdr:row>
      <xdr:rowOff>57150</xdr:rowOff>
    </xdr:to>
    <xdr:sp macro="" textlink="">
      <xdr:nvSpPr>
        <xdr:cNvPr id="6" name="Text Box 16"/>
        <xdr:cNvSpPr txBox="1">
          <a:spLocks noChangeArrowheads="1"/>
        </xdr:cNvSpPr>
      </xdr:nvSpPr>
      <xdr:spPr bwMode="auto">
        <a:xfrm>
          <a:off x="4229100" y="2733675"/>
          <a:ext cx="142875" cy="180975"/>
        </a:xfrm>
        <a:prstGeom prst="rect">
          <a:avLst/>
        </a:prstGeom>
        <a:noFill/>
        <a:ln w="9525">
          <a:noFill/>
          <a:miter lim="800000"/>
          <a:headEnd/>
          <a:tailEnd/>
        </a:ln>
      </xdr:spPr>
    </xdr:sp>
    <xdr:clientData/>
  </xdr:twoCellAnchor>
  <xdr:oneCellAnchor>
    <xdr:from>
      <xdr:col>35</xdr:col>
      <xdr:colOff>0</xdr:colOff>
      <xdr:row>21</xdr:row>
      <xdr:rowOff>0</xdr:rowOff>
    </xdr:from>
    <xdr:ext cx="142875" cy="171450"/>
    <xdr:sp macro="" textlink="">
      <xdr:nvSpPr>
        <xdr:cNvPr id="12" name="Text Box 3"/>
        <xdr:cNvSpPr txBox="1">
          <a:spLocks noChangeArrowheads="1"/>
        </xdr:cNvSpPr>
      </xdr:nvSpPr>
      <xdr:spPr bwMode="auto">
        <a:xfrm>
          <a:off x="4333875" y="3733800"/>
          <a:ext cx="142875" cy="171450"/>
        </a:xfrm>
        <a:prstGeom prst="rect">
          <a:avLst/>
        </a:prstGeom>
        <a:noFill/>
        <a:ln w="9525">
          <a:noFill/>
          <a:miter lim="800000"/>
          <a:headEnd/>
          <a:tailEnd/>
        </a:ln>
      </xdr:spPr>
    </xdr:sp>
    <xdr:clientData/>
  </xdr:oneCellAnchor>
  <xdr:oneCellAnchor>
    <xdr:from>
      <xdr:col>35</xdr:col>
      <xdr:colOff>0</xdr:colOff>
      <xdr:row>21</xdr:row>
      <xdr:rowOff>66675</xdr:rowOff>
    </xdr:from>
    <xdr:ext cx="142875" cy="180975"/>
    <xdr:sp macro="" textlink="">
      <xdr:nvSpPr>
        <xdr:cNvPr id="13" name="Text Box 16"/>
        <xdr:cNvSpPr txBox="1">
          <a:spLocks noChangeArrowheads="1"/>
        </xdr:cNvSpPr>
      </xdr:nvSpPr>
      <xdr:spPr bwMode="auto">
        <a:xfrm>
          <a:off x="4333875" y="3800475"/>
          <a:ext cx="142875" cy="180975"/>
        </a:xfrm>
        <a:prstGeom prst="rect">
          <a:avLst/>
        </a:prstGeom>
        <a:noFill/>
        <a:ln w="9525">
          <a:noFill/>
          <a:miter lim="800000"/>
          <a:headEnd/>
          <a:tailEnd/>
        </a:ln>
      </xdr:spPr>
    </xdr:sp>
    <xdr:clientData/>
  </xdr:oneCellAnchor>
  <xdr:oneCellAnchor>
    <xdr:from>
      <xdr:col>35</xdr:col>
      <xdr:colOff>0</xdr:colOff>
      <xdr:row>21</xdr:row>
      <xdr:rowOff>0</xdr:rowOff>
    </xdr:from>
    <xdr:ext cx="142875" cy="171450"/>
    <xdr:sp macro="" textlink="">
      <xdr:nvSpPr>
        <xdr:cNvPr id="14" name="Text Box 3"/>
        <xdr:cNvSpPr txBox="1">
          <a:spLocks noChangeArrowheads="1"/>
        </xdr:cNvSpPr>
      </xdr:nvSpPr>
      <xdr:spPr bwMode="auto">
        <a:xfrm>
          <a:off x="4333875" y="3733800"/>
          <a:ext cx="142875" cy="171450"/>
        </a:xfrm>
        <a:prstGeom prst="rect">
          <a:avLst/>
        </a:prstGeom>
        <a:noFill/>
        <a:ln w="9525">
          <a:noFill/>
          <a:miter lim="800000"/>
          <a:headEnd/>
          <a:tailEnd/>
        </a:ln>
      </xdr:spPr>
    </xdr:sp>
    <xdr:clientData/>
  </xdr:oneCellAnchor>
  <xdr:oneCellAnchor>
    <xdr:from>
      <xdr:col>35</xdr:col>
      <xdr:colOff>0</xdr:colOff>
      <xdr:row>21</xdr:row>
      <xdr:rowOff>66675</xdr:rowOff>
    </xdr:from>
    <xdr:ext cx="142875" cy="180975"/>
    <xdr:sp macro="" textlink="">
      <xdr:nvSpPr>
        <xdr:cNvPr id="15" name="Text Box 16"/>
        <xdr:cNvSpPr txBox="1">
          <a:spLocks noChangeArrowheads="1"/>
        </xdr:cNvSpPr>
      </xdr:nvSpPr>
      <xdr:spPr bwMode="auto">
        <a:xfrm>
          <a:off x="4333875" y="3800475"/>
          <a:ext cx="142875" cy="180975"/>
        </a:xfrm>
        <a:prstGeom prst="rect">
          <a:avLst/>
        </a:prstGeom>
        <a:noFill/>
        <a:ln w="9525">
          <a:noFill/>
          <a:miter lim="800000"/>
          <a:headEnd/>
          <a:tailEnd/>
        </a:ln>
      </xdr:spPr>
    </xdr:sp>
    <xdr:clientData/>
  </xdr:oneCellAnchor>
  <xdr:twoCellAnchor editAs="oneCell">
    <xdr:from>
      <xdr:col>1</xdr:col>
      <xdr:colOff>19050</xdr:colOff>
      <xdr:row>0</xdr:row>
      <xdr:rowOff>85725</xdr:rowOff>
    </xdr:from>
    <xdr:to>
      <xdr:col>1</xdr:col>
      <xdr:colOff>1906058</xdr:colOff>
      <xdr:row>1</xdr:row>
      <xdr:rowOff>141158</xdr:rowOff>
    </xdr:to>
    <xdr:pic>
      <xdr:nvPicPr>
        <xdr:cNvPr id="11" name="그림 1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85725"/>
          <a:ext cx="1887008" cy="188783"/>
        </a:xfrm>
        <a:prstGeom prst="rect">
          <a:avLst/>
        </a:prstGeom>
      </xdr:spPr>
    </xdr:pic>
    <xdr:clientData/>
  </xdr:twoCellAnchor>
  <xdr:twoCellAnchor editAs="oneCell">
    <xdr:from>
      <xdr:col>6</xdr:col>
      <xdr:colOff>685800</xdr:colOff>
      <xdr:row>20</xdr:row>
      <xdr:rowOff>85725</xdr:rowOff>
    </xdr:from>
    <xdr:to>
      <xdr:col>27</xdr:col>
      <xdr:colOff>85725</xdr:colOff>
      <xdr:row>21</xdr:row>
      <xdr:rowOff>76200</xdr:rowOff>
    </xdr:to>
    <xdr:sp macro="" textlink="">
      <xdr:nvSpPr>
        <xdr:cNvPr id="17" name="Text Box 16"/>
        <xdr:cNvSpPr txBox="1">
          <a:spLocks noChangeArrowheads="1"/>
        </xdr:cNvSpPr>
      </xdr:nvSpPr>
      <xdr:spPr bwMode="auto">
        <a:xfrm>
          <a:off x="4772025" y="2771775"/>
          <a:ext cx="142875" cy="180975"/>
        </a:xfrm>
        <a:prstGeom prst="rect">
          <a:avLst/>
        </a:prstGeom>
        <a:noFill/>
        <a:ln w="9525">
          <a:noFill/>
          <a:miter lim="800000"/>
          <a:headEnd/>
          <a:tailEnd/>
        </a:ln>
      </xdr:spPr>
    </xdr:sp>
    <xdr:clientData/>
  </xdr:twoCellAnchor>
  <xdr:twoCellAnchor editAs="oneCell">
    <xdr:from>
      <xdr:col>7</xdr:col>
      <xdr:colOff>0</xdr:colOff>
      <xdr:row>20</xdr:row>
      <xdr:rowOff>0</xdr:rowOff>
    </xdr:from>
    <xdr:to>
      <xdr:col>27</xdr:col>
      <xdr:colOff>142875</xdr:colOff>
      <xdr:row>20</xdr:row>
      <xdr:rowOff>171450</xdr:rowOff>
    </xdr:to>
    <xdr:sp macro="" textlink="">
      <xdr:nvSpPr>
        <xdr:cNvPr id="22" name="Text Box 3"/>
        <xdr:cNvSpPr txBox="1">
          <a:spLocks noChangeArrowheads="1"/>
        </xdr:cNvSpPr>
      </xdr:nvSpPr>
      <xdr:spPr bwMode="auto">
        <a:xfrm>
          <a:off x="4829175" y="2686050"/>
          <a:ext cx="142875" cy="171450"/>
        </a:xfrm>
        <a:prstGeom prst="rect">
          <a:avLst/>
        </a:prstGeom>
        <a:noFill/>
        <a:ln w="9525">
          <a:noFill/>
          <a:miter lim="800000"/>
          <a:headEnd/>
          <a:tailEnd/>
        </a:ln>
      </xdr:spPr>
    </xdr:sp>
    <xdr:clientData/>
  </xdr:twoCellAnchor>
  <xdr:twoCellAnchor editAs="oneCell">
    <xdr:from>
      <xdr:col>7</xdr:col>
      <xdr:colOff>0</xdr:colOff>
      <xdr:row>20</xdr:row>
      <xdr:rowOff>66675</xdr:rowOff>
    </xdr:from>
    <xdr:to>
      <xdr:col>27</xdr:col>
      <xdr:colOff>142875</xdr:colOff>
      <xdr:row>21</xdr:row>
      <xdr:rowOff>57150</xdr:rowOff>
    </xdr:to>
    <xdr:sp macro="" textlink="">
      <xdr:nvSpPr>
        <xdr:cNvPr id="23" name="Text Box 16"/>
        <xdr:cNvSpPr txBox="1">
          <a:spLocks noChangeArrowheads="1"/>
        </xdr:cNvSpPr>
      </xdr:nvSpPr>
      <xdr:spPr bwMode="auto">
        <a:xfrm>
          <a:off x="4829175" y="2752725"/>
          <a:ext cx="142875" cy="180975"/>
        </a:xfrm>
        <a:prstGeom prst="rect">
          <a:avLst/>
        </a:prstGeom>
        <a:noFill/>
        <a:ln w="9525">
          <a:noFill/>
          <a:miter lim="800000"/>
          <a:headEnd/>
          <a:tailEnd/>
        </a:ln>
      </xdr:spPr>
    </xdr:sp>
    <xdr:clientData/>
  </xdr:twoCellAnchor>
  <xdr:twoCellAnchor editAs="oneCell">
    <xdr:from>
      <xdr:col>7</xdr:col>
      <xdr:colOff>0</xdr:colOff>
      <xdr:row>20</xdr:row>
      <xdr:rowOff>0</xdr:rowOff>
    </xdr:from>
    <xdr:to>
      <xdr:col>27</xdr:col>
      <xdr:colOff>142875</xdr:colOff>
      <xdr:row>20</xdr:row>
      <xdr:rowOff>171450</xdr:rowOff>
    </xdr:to>
    <xdr:sp macro="" textlink="">
      <xdr:nvSpPr>
        <xdr:cNvPr id="24" name="Text Box 3"/>
        <xdr:cNvSpPr txBox="1">
          <a:spLocks noChangeArrowheads="1"/>
        </xdr:cNvSpPr>
      </xdr:nvSpPr>
      <xdr:spPr bwMode="auto">
        <a:xfrm>
          <a:off x="4829175" y="2686050"/>
          <a:ext cx="142875" cy="171450"/>
        </a:xfrm>
        <a:prstGeom prst="rect">
          <a:avLst/>
        </a:prstGeom>
        <a:noFill/>
        <a:ln w="9525">
          <a:noFill/>
          <a:miter lim="800000"/>
          <a:headEnd/>
          <a:tailEnd/>
        </a:ln>
      </xdr:spPr>
    </xdr:sp>
    <xdr:clientData/>
  </xdr:twoCellAnchor>
  <xdr:twoCellAnchor editAs="oneCell">
    <xdr:from>
      <xdr:col>7</xdr:col>
      <xdr:colOff>0</xdr:colOff>
      <xdr:row>20</xdr:row>
      <xdr:rowOff>66675</xdr:rowOff>
    </xdr:from>
    <xdr:to>
      <xdr:col>27</xdr:col>
      <xdr:colOff>142875</xdr:colOff>
      <xdr:row>21</xdr:row>
      <xdr:rowOff>57150</xdr:rowOff>
    </xdr:to>
    <xdr:sp macro="" textlink="">
      <xdr:nvSpPr>
        <xdr:cNvPr id="25" name="Text Box 16"/>
        <xdr:cNvSpPr txBox="1">
          <a:spLocks noChangeArrowheads="1"/>
        </xdr:cNvSpPr>
      </xdr:nvSpPr>
      <xdr:spPr bwMode="auto">
        <a:xfrm>
          <a:off x="4829175" y="2752725"/>
          <a:ext cx="142875" cy="180975"/>
        </a:xfrm>
        <a:prstGeom prst="rect">
          <a:avLst/>
        </a:prstGeom>
        <a:noFill/>
        <a:ln w="9525">
          <a:noFill/>
          <a:miter lim="800000"/>
          <a:headEnd/>
          <a:tailEnd/>
        </a:ln>
      </xdr:spPr>
    </xdr:sp>
    <xdr:clientData/>
  </xdr:twoCellAnchor>
  <xdr:twoCellAnchor editAs="oneCell">
    <xdr:from>
      <xdr:col>6</xdr:col>
      <xdr:colOff>685800</xdr:colOff>
      <xdr:row>20</xdr:row>
      <xdr:rowOff>85725</xdr:rowOff>
    </xdr:from>
    <xdr:to>
      <xdr:col>27</xdr:col>
      <xdr:colOff>85725</xdr:colOff>
      <xdr:row>21</xdr:row>
      <xdr:rowOff>76200</xdr:rowOff>
    </xdr:to>
    <xdr:sp macro="" textlink="">
      <xdr:nvSpPr>
        <xdr:cNvPr id="26" name="Text Box 16"/>
        <xdr:cNvSpPr txBox="1">
          <a:spLocks noChangeArrowheads="1"/>
        </xdr:cNvSpPr>
      </xdr:nvSpPr>
      <xdr:spPr bwMode="auto">
        <a:xfrm>
          <a:off x="4772025" y="2771775"/>
          <a:ext cx="142875" cy="180975"/>
        </a:xfrm>
        <a:prstGeom prst="rect">
          <a:avLst/>
        </a:prstGeom>
        <a:noFill/>
        <a:ln w="9525">
          <a:noFill/>
          <a:miter lim="800000"/>
          <a:headEnd/>
          <a:tailEnd/>
        </a:ln>
      </xdr:spPr>
    </xdr:sp>
    <xdr:clientData/>
  </xdr:twoCellAnchor>
  <xdr:oneCellAnchor>
    <xdr:from>
      <xdr:col>35</xdr:col>
      <xdr:colOff>0</xdr:colOff>
      <xdr:row>21</xdr:row>
      <xdr:rowOff>0</xdr:rowOff>
    </xdr:from>
    <xdr:ext cx="142875" cy="171450"/>
    <xdr:sp macro="" textlink="">
      <xdr:nvSpPr>
        <xdr:cNvPr id="18" name="Text Box 3"/>
        <xdr:cNvSpPr txBox="1">
          <a:spLocks noChangeArrowheads="1"/>
        </xdr:cNvSpPr>
      </xdr:nvSpPr>
      <xdr:spPr bwMode="auto">
        <a:xfrm>
          <a:off x="12896850" y="3810000"/>
          <a:ext cx="142875" cy="171450"/>
        </a:xfrm>
        <a:prstGeom prst="rect">
          <a:avLst/>
        </a:prstGeom>
        <a:noFill/>
        <a:ln w="9525">
          <a:noFill/>
          <a:miter lim="800000"/>
          <a:headEnd/>
          <a:tailEnd/>
        </a:ln>
      </xdr:spPr>
    </xdr:sp>
    <xdr:clientData/>
  </xdr:oneCellAnchor>
  <xdr:oneCellAnchor>
    <xdr:from>
      <xdr:col>35</xdr:col>
      <xdr:colOff>0</xdr:colOff>
      <xdr:row>21</xdr:row>
      <xdr:rowOff>66675</xdr:rowOff>
    </xdr:from>
    <xdr:ext cx="142875" cy="180975"/>
    <xdr:sp macro="" textlink="">
      <xdr:nvSpPr>
        <xdr:cNvPr id="19" name="Text Box 16"/>
        <xdr:cNvSpPr txBox="1">
          <a:spLocks noChangeArrowheads="1"/>
        </xdr:cNvSpPr>
      </xdr:nvSpPr>
      <xdr:spPr bwMode="auto">
        <a:xfrm>
          <a:off x="12896850" y="3876675"/>
          <a:ext cx="142875" cy="180975"/>
        </a:xfrm>
        <a:prstGeom prst="rect">
          <a:avLst/>
        </a:prstGeom>
        <a:noFill/>
        <a:ln w="9525">
          <a:noFill/>
          <a:miter lim="800000"/>
          <a:headEnd/>
          <a:tailEnd/>
        </a:ln>
      </xdr:spPr>
    </xdr:sp>
    <xdr:clientData/>
  </xdr:oneCellAnchor>
  <xdr:oneCellAnchor>
    <xdr:from>
      <xdr:col>35</xdr:col>
      <xdr:colOff>0</xdr:colOff>
      <xdr:row>21</xdr:row>
      <xdr:rowOff>0</xdr:rowOff>
    </xdr:from>
    <xdr:ext cx="142875" cy="171450"/>
    <xdr:sp macro="" textlink="">
      <xdr:nvSpPr>
        <xdr:cNvPr id="20" name="Text Box 3"/>
        <xdr:cNvSpPr txBox="1">
          <a:spLocks noChangeArrowheads="1"/>
        </xdr:cNvSpPr>
      </xdr:nvSpPr>
      <xdr:spPr bwMode="auto">
        <a:xfrm>
          <a:off x="12896850" y="3810000"/>
          <a:ext cx="142875" cy="171450"/>
        </a:xfrm>
        <a:prstGeom prst="rect">
          <a:avLst/>
        </a:prstGeom>
        <a:noFill/>
        <a:ln w="9525">
          <a:noFill/>
          <a:miter lim="800000"/>
          <a:headEnd/>
          <a:tailEnd/>
        </a:ln>
      </xdr:spPr>
    </xdr:sp>
    <xdr:clientData/>
  </xdr:oneCellAnchor>
  <xdr:oneCellAnchor>
    <xdr:from>
      <xdr:col>35</xdr:col>
      <xdr:colOff>0</xdr:colOff>
      <xdr:row>21</xdr:row>
      <xdr:rowOff>66675</xdr:rowOff>
    </xdr:from>
    <xdr:ext cx="142875" cy="180975"/>
    <xdr:sp macro="" textlink="">
      <xdr:nvSpPr>
        <xdr:cNvPr id="21" name="Text Box 16"/>
        <xdr:cNvSpPr txBox="1">
          <a:spLocks noChangeArrowheads="1"/>
        </xdr:cNvSpPr>
      </xdr:nvSpPr>
      <xdr:spPr bwMode="auto">
        <a:xfrm>
          <a:off x="12896850" y="3876675"/>
          <a:ext cx="142875" cy="180975"/>
        </a:xfrm>
        <a:prstGeom prst="rect">
          <a:avLst/>
        </a:prstGeom>
        <a:noFill/>
        <a:ln w="9525">
          <a:noFill/>
          <a:miter lim="800000"/>
          <a:headEnd/>
          <a:tailEnd/>
        </a:ln>
      </xdr:spPr>
    </xdr:sp>
    <xdr:clientData/>
  </xdr:oneCellAnchor>
  <xdr:oneCellAnchor>
    <xdr:from>
      <xdr:col>35</xdr:col>
      <xdr:colOff>0</xdr:colOff>
      <xdr:row>21</xdr:row>
      <xdr:rowOff>0</xdr:rowOff>
    </xdr:from>
    <xdr:ext cx="142875" cy="171450"/>
    <xdr:sp macro="" textlink="">
      <xdr:nvSpPr>
        <xdr:cNvPr id="27" name="Text Box 3"/>
        <xdr:cNvSpPr txBox="1">
          <a:spLocks noChangeArrowheads="1"/>
        </xdr:cNvSpPr>
      </xdr:nvSpPr>
      <xdr:spPr bwMode="auto">
        <a:xfrm>
          <a:off x="12163425" y="3810000"/>
          <a:ext cx="142875" cy="171450"/>
        </a:xfrm>
        <a:prstGeom prst="rect">
          <a:avLst/>
        </a:prstGeom>
        <a:noFill/>
        <a:ln w="9525">
          <a:noFill/>
          <a:miter lim="800000"/>
          <a:headEnd/>
          <a:tailEnd/>
        </a:ln>
      </xdr:spPr>
    </xdr:sp>
    <xdr:clientData/>
  </xdr:oneCellAnchor>
  <xdr:oneCellAnchor>
    <xdr:from>
      <xdr:col>35</xdr:col>
      <xdr:colOff>0</xdr:colOff>
      <xdr:row>21</xdr:row>
      <xdr:rowOff>66675</xdr:rowOff>
    </xdr:from>
    <xdr:ext cx="142875" cy="180975"/>
    <xdr:sp macro="" textlink="">
      <xdr:nvSpPr>
        <xdr:cNvPr id="28" name="Text Box 16"/>
        <xdr:cNvSpPr txBox="1">
          <a:spLocks noChangeArrowheads="1"/>
        </xdr:cNvSpPr>
      </xdr:nvSpPr>
      <xdr:spPr bwMode="auto">
        <a:xfrm>
          <a:off x="12163425" y="3876675"/>
          <a:ext cx="142875" cy="180975"/>
        </a:xfrm>
        <a:prstGeom prst="rect">
          <a:avLst/>
        </a:prstGeom>
        <a:noFill/>
        <a:ln w="9525">
          <a:noFill/>
          <a:miter lim="800000"/>
          <a:headEnd/>
          <a:tailEnd/>
        </a:ln>
      </xdr:spPr>
    </xdr:sp>
    <xdr:clientData/>
  </xdr:oneCellAnchor>
  <xdr:oneCellAnchor>
    <xdr:from>
      <xdr:col>35</xdr:col>
      <xdr:colOff>0</xdr:colOff>
      <xdr:row>21</xdr:row>
      <xdr:rowOff>0</xdr:rowOff>
    </xdr:from>
    <xdr:ext cx="142875" cy="171450"/>
    <xdr:sp macro="" textlink="">
      <xdr:nvSpPr>
        <xdr:cNvPr id="29" name="Text Box 3"/>
        <xdr:cNvSpPr txBox="1">
          <a:spLocks noChangeArrowheads="1"/>
        </xdr:cNvSpPr>
      </xdr:nvSpPr>
      <xdr:spPr bwMode="auto">
        <a:xfrm>
          <a:off x="12163425" y="3810000"/>
          <a:ext cx="142875" cy="171450"/>
        </a:xfrm>
        <a:prstGeom prst="rect">
          <a:avLst/>
        </a:prstGeom>
        <a:noFill/>
        <a:ln w="9525">
          <a:noFill/>
          <a:miter lim="800000"/>
          <a:headEnd/>
          <a:tailEnd/>
        </a:ln>
      </xdr:spPr>
    </xdr:sp>
    <xdr:clientData/>
  </xdr:oneCellAnchor>
  <xdr:oneCellAnchor>
    <xdr:from>
      <xdr:col>35</xdr:col>
      <xdr:colOff>0</xdr:colOff>
      <xdr:row>21</xdr:row>
      <xdr:rowOff>66675</xdr:rowOff>
    </xdr:from>
    <xdr:ext cx="142875" cy="180975"/>
    <xdr:sp macro="" textlink="">
      <xdr:nvSpPr>
        <xdr:cNvPr id="30" name="Text Box 16"/>
        <xdr:cNvSpPr txBox="1">
          <a:spLocks noChangeArrowheads="1"/>
        </xdr:cNvSpPr>
      </xdr:nvSpPr>
      <xdr:spPr bwMode="auto">
        <a:xfrm>
          <a:off x="12163425" y="3876675"/>
          <a:ext cx="142875" cy="180975"/>
        </a:xfrm>
        <a:prstGeom prst="rect">
          <a:avLst/>
        </a:prstGeom>
        <a:noFill/>
        <a:ln w="9525">
          <a:noFill/>
          <a:miter lim="800000"/>
          <a:headEnd/>
          <a:tailEnd/>
        </a:ln>
      </xdr:spPr>
    </xdr:sp>
    <xdr:clientData/>
  </xdr:oneCellAnchor>
  <xdr:oneCellAnchor>
    <xdr:from>
      <xdr:col>35</xdr:col>
      <xdr:colOff>0</xdr:colOff>
      <xdr:row>21</xdr:row>
      <xdr:rowOff>0</xdr:rowOff>
    </xdr:from>
    <xdr:ext cx="142875" cy="171450"/>
    <xdr:sp macro="" textlink="">
      <xdr:nvSpPr>
        <xdr:cNvPr id="31" name="Text Box 3"/>
        <xdr:cNvSpPr txBox="1">
          <a:spLocks noChangeArrowheads="1"/>
        </xdr:cNvSpPr>
      </xdr:nvSpPr>
      <xdr:spPr bwMode="auto">
        <a:xfrm>
          <a:off x="12163425" y="3810000"/>
          <a:ext cx="142875" cy="171450"/>
        </a:xfrm>
        <a:prstGeom prst="rect">
          <a:avLst/>
        </a:prstGeom>
        <a:noFill/>
        <a:ln w="9525">
          <a:noFill/>
          <a:miter lim="800000"/>
          <a:headEnd/>
          <a:tailEnd/>
        </a:ln>
      </xdr:spPr>
    </xdr:sp>
    <xdr:clientData/>
  </xdr:oneCellAnchor>
  <xdr:oneCellAnchor>
    <xdr:from>
      <xdr:col>35</xdr:col>
      <xdr:colOff>0</xdr:colOff>
      <xdr:row>21</xdr:row>
      <xdr:rowOff>66675</xdr:rowOff>
    </xdr:from>
    <xdr:ext cx="142875" cy="180975"/>
    <xdr:sp macro="" textlink="">
      <xdr:nvSpPr>
        <xdr:cNvPr id="32" name="Text Box 16"/>
        <xdr:cNvSpPr txBox="1">
          <a:spLocks noChangeArrowheads="1"/>
        </xdr:cNvSpPr>
      </xdr:nvSpPr>
      <xdr:spPr bwMode="auto">
        <a:xfrm>
          <a:off x="12163425" y="3876675"/>
          <a:ext cx="142875" cy="180975"/>
        </a:xfrm>
        <a:prstGeom prst="rect">
          <a:avLst/>
        </a:prstGeom>
        <a:noFill/>
        <a:ln w="9525">
          <a:noFill/>
          <a:miter lim="800000"/>
          <a:headEnd/>
          <a:tailEnd/>
        </a:ln>
      </xdr:spPr>
    </xdr:sp>
    <xdr:clientData/>
  </xdr:oneCellAnchor>
  <xdr:oneCellAnchor>
    <xdr:from>
      <xdr:col>35</xdr:col>
      <xdr:colOff>0</xdr:colOff>
      <xdr:row>21</xdr:row>
      <xdr:rowOff>0</xdr:rowOff>
    </xdr:from>
    <xdr:ext cx="142875" cy="171450"/>
    <xdr:sp macro="" textlink="">
      <xdr:nvSpPr>
        <xdr:cNvPr id="33" name="Text Box 3"/>
        <xdr:cNvSpPr txBox="1">
          <a:spLocks noChangeArrowheads="1"/>
        </xdr:cNvSpPr>
      </xdr:nvSpPr>
      <xdr:spPr bwMode="auto">
        <a:xfrm>
          <a:off x="12163425" y="3810000"/>
          <a:ext cx="142875" cy="171450"/>
        </a:xfrm>
        <a:prstGeom prst="rect">
          <a:avLst/>
        </a:prstGeom>
        <a:noFill/>
        <a:ln w="9525">
          <a:noFill/>
          <a:miter lim="800000"/>
          <a:headEnd/>
          <a:tailEnd/>
        </a:ln>
      </xdr:spPr>
    </xdr:sp>
    <xdr:clientData/>
  </xdr:oneCellAnchor>
  <xdr:oneCellAnchor>
    <xdr:from>
      <xdr:col>35</xdr:col>
      <xdr:colOff>0</xdr:colOff>
      <xdr:row>21</xdr:row>
      <xdr:rowOff>66675</xdr:rowOff>
    </xdr:from>
    <xdr:ext cx="142875" cy="180975"/>
    <xdr:sp macro="" textlink="">
      <xdr:nvSpPr>
        <xdr:cNvPr id="34" name="Text Box 16"/>
        <xdr:cNvSpPr txBox="1">
          <a:spLocks noChangeArrowheads="1"/>
        </xdr:cNvSpPr>
      </xdr:nvSpPr>
      <xdr:spPr bwMode="auto">
        <a:xfrm>
          <a:off x="12163425" y="3876675"/>
          <a:ext cx="142875" cy="180975"/>
        </a:xfrm>
        <a:prstGeom prst="rect">
          <a:avLst/>
        </a:prstGeom>
        <a:noFill/>
        <a:ln w="9525">
          <a:noFill/>
          <a:miter lim="800000"/>
          <a:headEnd/>
          <a:tailEnd/>
        </a:ln>
      </xdr:spPr>
    </xdr:sp>
    <xdr:clientData/>
  </xdr:oneCellAnchor>
</xdr:wsDr>
</file>

<file path=xl/drawings/drawing18.xml><?xml version="1.0" encoding="utf-8"?>
<xdr:wsDr xmlns:xdr="http://schemas.openxmlformats.org/drawingml/2006/spreadsheetDrawing" xmlns:a="http://schemas.openxmlformats.org/drawingml/2006/main">
  <xdr:twoCellAnchor editAs="oneCell">
    <xdr:from>
      <xdr:col>7</xdr:col>
      <xdr:colOff>0</xdr:colOff>
      <xdr:row>17</xdr:row>
      <xdr:rowOff>0</xdr:rowOff>
    </xdr:from>
    <xdr:to>
      <xdr:col>24</xdr:col>
      <xdr:colOff>142875</xdr:colOff>
      <xdr:row>17</xdr:row>
      <xdr:rowOff>171450</xdr:rowOff>
    </xdr:to>
    <xdr:sp macro="" textlink="">
      <xdr:nvSpPr>
        <xdr:cNvPr id="2" name="Text Box 3"/>
        <xdr:cNvSpPr txBox="1">
          <a:spLocks noChangeArrowheads="1"/>
        </xdr:cNvSpPr>
      </xdr:nvSpPr>
      <xdr:spPr bwMode="auto">
        <a:xfrm>
          <a:off x="5038725" y="3429000"/>
          <a:ext cx="142875" cy="171450"/>
        </a:xfrm>
        <a:prstGeom prst="rect">
          <a:avLst/>
        </a:prstGeom>
        <a:noFill/>
        <a:ln w="9525">
          <a:noFill/>
          <a:miter lim="800000"/>
          <a:headEnd/>
          <a:tailEnd/>
        </a:ln>
      </xdr:spPr>
    </xdr:sp>
    <xdr:clientData/>
  </xdr:twoCellAnchor>
  <xdr:twoCellAnchor editAs="oneCell">
    <xdr:from>
      <xdr:col>7</xdr:col>
      <xdr:colOff>0</xdr:colOff>
      <xdr:row>17</xdr:row>
      <xdr:rowOff>0</xdr:rowOff>
    </xdr:from>
    <xdr:to>
      <xdr:col>24</xdr:col>
      <xdr:colOff>142875</xdr:colOff>
      <xdr:row>17</xdr:row>
      <xdr:rowOff>180975</xdr:rowOff>
    </xdr:to>
    <xdr:sp macro="" textlink="">
      <xdr:nvSpPr>
        <xdr:cNvPr id="3" name="Text Box 16"/>
        <xdr:cNvSpPr txBox="1">
          <a:spLocks noChangeArrowheads="1"/>
        </xdr:cNvSpPr>
      </xdr:nvSpPr>
      <xdr:spPr bwMode="auto">
        <a:xfrm>
          <a:off x="5038725" y="3429000"/>
          <a:ext cx="142875" cy="180975"/>
        </a:xfrm>
        <a:prstGeom prst="rect">
          <a:avLst/>
        </a:prstGeom>
        <a:noFill/>
        <a:ln w="9525">
          <a:noFill/>
          <a:miter lim="800000"/>
          <a:headEnd/>
          <a:tailEnd/>
        </a:ln>
      </xdr:spPr>
    </xdr:sp>
    <xdr:clientData/>
  </xdr:twoCellAnchor>
  <xdr:twoCellAnchor editAs="oneCell">
    <xdr:from>
      <xdr:col>7</xdr:col>
      <xdr:colOff>0</xdr:colOff>
      <xdr:row>17</xdr:row>
      <xdr:rowOff>0</xdr:rowOff>
    </xdr:from>
    <xdr:to>
      <xdr:col>24</xdr:col>
      <xdr:colOff>142875</xdr:colOff>
      <xdr:row>17</xdr:row>
      <xdr:rowOff>171450</xdr:rowOff>
    </xdr:to>
    <xdr:sp macro="" textlink="">
      <xdr:nvSpPr>
        <xdr:cNvPr id="4" name="Text Box 3"/>
        <xdr:cNvSpPr txBox="1">
          <a:spLocks noChangeArrowheads="1"/>
        </xdr:cNvSpPr>
      </xdr:nvSpPr>
      <xdr:spPr bwMode="auto">
        <a:xfrm>
          <a:off x="5038725" y="3429000"/>
          <a:ext cx="142875" cy="171450"/>
        </a:xfrm>
        <a:prstGeom prst="rect">
          <a:avLst/>
        </a:prstGeom>
        <a:noFill/>
        <a:ln w="9525">
          <a:noFill/>
          <a:miter lim="800000"/>
          <a:headEnd/>
          <a:tailEnd/>
        </a:ln>
      </xdr:spPr>
    </xdr:sp>
    <xdr:clientData/>
  </xdr:twoCellAnchor>
  <xdr:twoCellAnchor editAs="oneCell">
    <xdr:from>
      <xdr:col>7</xdr:col>
      <xdr:colOff>0</xdr:colOff>
      <xdr:row>17</xdr:row>
      <xdr:rowOff>0</xdr:rowOff>
    </xdr:from>
    <xdr:to>
      <xdr:col>24</xdr:col>
      <xdr:colOff>142875</xdr:colOff>
      <xdr:row>17</xdr:row>
      <xdr:rowOff>180975</xdr:rowOff>
    </xdr:to>
    <xdr:sp macro="" textlink="">
      <xdr:nvSpPr>
        <xdr:cNvPr id="5" name="Text Box 16"/>
        <xdr:cNvSpPr txBox="1">
          <a:spLocks noChangeArrowheads="1"/>
        </xdr:cNvSpPr>
      </xdr:nvSpPr>
      <xdr:spPr bwMode="auto">
        <a:xfrm>
          <a:off x="5038725" y="3429000"/>
          <a:ext cx="142875" cy="180975"/>
        </a:xfrm>
        <a:prstGeom prst="rect">
          <a:avLst/>
        </a:prstGeom>
        <a:noFill/>
        <a:ln w="9525">
          <a:noFill/>
          <a:miter lim="800000"/>
          <a:headEnd/>
          <a:tailEnd/>
        </a:ln>
      </xdr:spPr>
    </xdr:sp>
    <xdr:clientData/>
  </xdr:twoCellAnchor>
  <xdr:oneCellAnchor>
    <xdr:from>
      <xdr:col>35</xdr:col>
      <xdr:colOff>0</xdr:colOff>
      <xdr:row>21</xdr:row>
      <xdr:rowOff>0</xdr:rowOff>
    </xdr:from>
    <xdr:ext cx="142875" cy="171450"/>
    <xdr:sp macro="" textlink="">
      <xdr:nvSpPr>
        <xdr:cNvPr id="6" name="Text Box 3"/>
        <xdr:cNvSpPr txBox="1">
          <a:spLocks noChangeArrowheads="1"/>
        </xdr:cNvSpPr>
      </xdr:nvSpPr>
      <xdr:spPr bwMode="auto">
        <a:xfrm>
          <a:off x="15306675" y="3810000"/>
          <a:ext cx="142875" cy="171450"/>
        </a:xfrm>
        <a:prstGeom prst="rect">
          <a:avLst/>
        </a:prstGeom>
        <a:noFill/>
        <a:ln w="9525">
          <a:noFill/>
          <a:miter lim="800000"/>
          <a:headEnd/>
          <a:tailEnd/>
        </a:ln>
      </xdr:spPr>
    </xdr:sp>
    <xdr:clientData/>
  </xdr:oneCellAnchor>
  <xdr:oneCellAnchor>
    <xdr:from>
      <xdr:col>35</xdr:col>
      <xdr:colOff>0</xdr:colOff>
      <xdr:row>21</xdr:row>
      <xdr:rowOff>66675</xdr:rowOff>
    </xdr:from>
    <xdr:ext cx="142875" cy="180975"/>
    <xdr:sp macro="" textlink="">
      <xdr:nvSpPr>
        <xdr:cNvPr id="7" name="Text Box 16"/>
        <xdr:cNvSpPr txBox="1">
          <a:spLocks noChangeArrowheads="1"/>
        </xdr:cNvSpPr>
      </xdr:nvSpPr>
      <xdr:spPr bwMode="auto">
        <a:xfrm>
          <a:off x="15306675" y="3876675"/>
          <a:ext cx="142875" cy="180975"/>
        </a:xfrm>
        <a:prstGeom prst="rect">
          <a:avLst/>
        </a:prstGeom>
        <a:noFill/>
        <a:ln w="9525">
          <a:noFill/>
          <a:miter lim="800000"/>
          <a:headEnd/>
          <a:tailEnd/>
        </a:ln>
      </xdr:spPr>
    </xdr:sp>
    <xdr:clientData/>
  </xdr:oneCellAnchor>
  <xdr:oneCellAnchor>
    <xdr:from>
      <xdr:col>35</xdr:col>
      <xdr:colOff>0</xdr:colOff>
      <xdr:row>21</xdr:row>
      <xdr:rowOff>0</xdr:rowOff>
    </xdr:from>
    <xdr:ext cx="142875" cy="171450"/>
    <xdr:sp macro="" textlink="">
      <xdr:nvSpPr>
        <xdr:cNvPr id="8" name="Text Box 3"/>
        <xdr:cNvSpPr txBox="1">
          <a:spLocks noChangeArrowheads="1"/>
        </xdr:cNvSpPr>
      </xdr:nvSpPr>
      <xdr:spPr bwMode="auto">
        <a:xfrm>
          <a:off x="15306675" y="3810000"/>
          <a:ext cx="142875" cy="171450"/>
        </a:xfrm>
        <a:prstGeom prst="rect">
          <a:avLst/>
        </a:prstGeom>
        <a:noFill/>
        <a:ln w="9525">
          <a:noFill/>
          <a:miter lim="800000"/>
          <a:headEnd/>
          <a:tailEnd/>
        </a:ln>
      </xdr:spPr>
    </xdr:sp>
    <xdr:clientData/>
  </xdr:oneCellAnchor>
  <xdr:oneCellAnchor>
    <xdr:from>
      <xdr:col>35</xdr:col>
      <xdr:colOff>0</xdr:colOff>
      <xdr:row>21</xdr:row>
      <xdr:rowOff>66675</xdr:rowOff>
    </xdr:from>
    <xdr:ext cx="142875" cy="180975"/>
    <xdr:sp macro="" textlink="">
      <xdr:nvSpPr>
        <xdr:cNvPr id="9" name="Text Box 16"/>
        <xdr:cNvSpPr txBox="1">
          <a:spLocks noChangeArrowheads="1"/>
        </xdr:cNvSpPr>
      </xdr:nvSpPr>
      <xdr:spPr bwMode="auto">
        <a:xfrm>
          <a:off x="15306675" y="3876675"/>
          <a:ext cx="142875" cy="180975"/>
        </a:xfrm>
        <a:prstGeom prst="rect">
          <a:avLst/>
        </a:prstGeom>
        <a:noFill/>
        <a:ln w="9525">
          <a:noFill/>
          <a:miter lim="800000"/>
          <a:headEnd/>
          <a:tailEnd/>
        </a:ln>
      </xdr:spPr>
    </xdr:sp>
    <xdr:clientData/>
  </xdr:oneCellAnchor>
  <xdr:twoCellAnchor editAs="oneCell">
    <xdr:from>
      <xdr:col>1</xdr:col>
      <xdr:colOff>19050</xdr:colOff>
      <xdr:row>0</xdr:row>
      <xdr:rowOff>85725</xdr:rowOff>
    </xdr:from>
    <xdr:to>
      <xdr:col>1</xdr:col>
      <xdr:colOff>1906058</xdr:colOff>
      <xdr:row>1</xdr:row>
      <xdr:rowOff>141158</xdr:rowOff>
    </xdr:to>
    <xdr:pic>
      <xdr:nvPicPr>
        <xdr:cNvPr id="10" name="그림 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85725"/>
          <a:ext cx="1887008" cy="188783"/>
        </a:xfrm>
        <a:prstGeom prst="rect">
          <a:avLst/>
        </a:prstGeom>
      </xdr:spPr>
    </xdr:pic>
    <xdr:clientData/>
  </xdr:twoCellAnchor>
  <xdr:twoCellAnchor editAs="oneCell">
    <xdr:from>
      <xdr:col>6</xdr:col>
      <xdr:colOff>685800</xdr:colOff>
      <xdr:row>17</xdr:row>
      <xdr:rowOff>0</xdr:rowOff>
    </xdr:from>
    <xdr:to>
      <xdr:col>6</xdr:col>
      <xdr:colOff>828675</xdr:colOff>
      <xdr:row>17</xdr:row>
      <xdr:rowOff>180975</xdr:rowOff>
    </xdr:to>
    <xdr:sp macro="" textlink="">
      <xdr:nvSpPr>
        <xdr:cNvPr id="11" name="Text Box 16"/>
        <xdr:cNvSpPr txBox="1">
          <a:spLocks noChangeArrowheads="1"/>
        </xdr:cNvSpPr>
      </xdr:nvSpPr>
      <xdr:spPr bwMode="auto">
        <a:xfrm>
          <a:off x="3457575" y="3429000"/>
          <a:ext cx="142875" cy="180975"/>
        </a:xfrm>
        <a:prstGeom prst="rect">
          <a:avLst/>
        </a:prstGeom>
        <a:noFill/>
        <a:ln w="9525">
          <a:noFill/>
          <a:miter lim="800000"/>
          <a:headEnd/>
          <a:tailEnd/>
        </a:ln>
      </xdr:spPr>
    </xdr:sp>
    <xdr:clientData/>
  </xdr:twoCellAnchor>
  <xdr:twoCellAnchor editAs="oneCell">
    <xdr:from>
      <xdr:col>7</xdr:col>
      <xdr:colOff>0</xdr:colOff>
      <xdr:row>17</xdr:row>
      <xdr:rowOff>0</xdr:rowOff>
    </xdr:from>
    <xdr:to>
      <xdr:col>24</xdr:col>
      <xdr:colOff>142875</xdr:colOff>
      <xdr:row>17</xdr:row>
      <xdr:rowOff>171450</xdr:rowOff>
    </xdr:to>
    <xdr:sp macro="" textlink="">
      <xdr:nvSpPr>
        <xdr:cNvPr id="12" name="Text Box 3"/>
        <xdr:cNvSpPr txBox="1">
          <a:spLocks noChangeArrowheads="1"/>
        </xdr:cNvSpPr>
      </xdr:nvSpPr>
      <xdr:spPr bwMode="auto">
        <a:xfrm>
          <a:off x="5038725" y="3429000"/>
          <a:ext cx="142875" cy="171450"/>
        </a:xfrm>
        <a:prstGeom prst="rect">
          <a:avLst/>
        </a:prstGeom>
        <a:noFill/>
        <a:ln w="9525">
          <a:noFill/>
          <a:miter lim="800000"/>
          <a:headEnd/>
          <a:tailEnd/>
        </a:ln>
      </xdr:spPr>
    </xdr:sp>
    <xdr:clientData/>
  </xdr:twoCellAnchor>
  <xdr:twoCellAnchor editAs="oneCell">
    <xdr:from>
      <xdr:col>7</xdr:col>
      <xdr:colOff>0</xdr:colOff>
      <xdr:row>17</xdr:row>
      <xdr:rowOff>0</xdr:rowOff>
    </xdr:from>
    <xdr:to>
      <xdr:col>24</xdr:col>
      <xdr:colOff>142875</xdr:colOff>
      <xdr:row>17</xdr:row>
      <xdr:rowOff>180975</xdr:rowOff>
    </xdr:to>
    <xdr:sp macro="" textlink="">
      <xdr:nvSpPr>
        <xdr:cNvPr id="13" name="Text Box 16"/>
        <xdr:cNvSpPr txBox="1">
          <a:spLocks noChangeArrowheads="1"/>
        </xdr:cNvSpPr>
      </xdr:nvSpPr>
      <xdr:spPr bwMode="auto">
        <a:xfrm>
          <a:off x="5038725" y="3429000"/>
          <a:ext cx="142875" cy="180975"/>
        </a:xfrm>
        <a:prstGeom prst="rect">
          <a:avLst/>
        </a:prstGeom>
        <a:noFill/>
        <a:ln w="9525">
          <a:noFill/>
          <a:miter lim="800000"/>
          <a:headEnd/>
          <a:tailEnd/>
        </a:ln>
      </xdr:spPr>
    </xdr:sp>
    <xdr:clientData/>
  </xdr:twoCellAnchor>
  <xdr:twoCellAnchor editAs="oneCell">
    <xdr:from>
      <xdr:col>7</xdr:col>
      <xdr:colOff>0</xdr:colOff>
      <xdr:row>17</xdr:row>
      <xdr:rowOff>0</xdr:rowOff>
    </xdr:from>
    <xdr:to>
      <xdr:col>24</xdr:col>
      <xdr:colOff>142875</xdr:colOff>
      <xdr:row>17</xdr:row>
      <xdr:rowOff>171450</xdr:rowOff>
    </xdr:to>
    <xdr:sp macro="" textlink="">
      <xdr:nvSpPr>
        <xdr:cNvPr id="14" name="Text Box 3"/>
        <xdr:cNvSpPr txBox="1">
          <a:spLocks noChangeArrowheads="1"/>
        </xdr:cNvSpPr>
      </xdr:nvSpPr>
      <xdr:spPr bwMode="auto">
        <a:xfrm>
          <a:off x="5038725" y="3429000"/>
          <a:ext cx="142875" cy="171450"/>
        </a:xfrm>
        <a:prstGeom prst="rect">
          <a:avLst/>
        </a:prstGeom>
        <a:noFill/>
        <a:ln w="9525">
          <a:noFill/>
          <a:miter lim="800000"/>
          <a:headEnd/>
          <a:tailEnd/>
        </a:ln>
      </xdr:spPr>
    </xdr:sp>
    <xdr:clientData/>
  </xdr:twoCellAnchor>
  <xdr:twoCellAnchor editAs="oneCell">
    <xdr:from>
      <xdr:col>7</xdr:col>
      <xdr:colOff>0</xdr:colOff>
      <xdr:row>17</xdr:row>
      <xdr:rowOff>0</xdr:rowOff>
    </xdr:from>
    <xdr:to>
      <xdr:col>24</xdr:col>
      <xdr:colOff>142875</xdr:colOff>
      <xdr:row>17</xdr:row>
      <xdr:rowOff>180975</xdr:rowOff>
    </xdr:to>
    <xdr:sp macro="" textlink="">
      <xdr:nvSpPr>
        <xdr:cNvPr id="15" name="Text Box 16"/>
        <xdr:cNvSpPr txBox="1">
          <a:spLocks noChangeArrowheads="1"/>
        </xdr:cNvSpPr>
      </xdr:nvSpPr>
      <xdr:spPr bwMode="auto">
        <a:xfrm>
          <a:off x="5038725" y="3429000"/>
          <a:ext cx="142875" cy="180975"/>
        </a:xfrm>
        <a:prstGeom prst="rect">
          <a:avLst/>
        </a:prstGeom>
        <a:noFill/>
        <a:ln w="9525">
          <a:noFill/>
          <a:miter lim="800000"/>
          <a:headEnd/>
          <a:tailEnd/>
        </a:ln>
      </xdr:spPr>
    </xdr:sp>
    <xdr:clientData/>
  </xdr:twoCellAnchor>
  <xdr:twoCellAnchor editAs="oneCell">
    <xdr:from>
      <xdr:col>6</xdr:col>
      <xdr:colOff>685800</xdr:colOff>
      <xdr:row>17</xdr:row>
      <xdr:rowOff>0</xdr:rowOff>
    </xdr:from>
    <xdr:to>
      <xdr:col>6</xdr:col>
      <xdr:colOff>828675</xdr:colOff>
      <xdr:row>17</xdr:row>
      <xdr:rowOff>180975</xdr:rowOff>
    </xdr:to>
    <xdr:sp macro="" textlink="">
      <xdr:nvSpPr>
        <xdr:cNvPr id="16" name="Text Box 16"/>
        <xdr:cNvSpPr txBox="1">
          <a:spLocks noChangeArrowheads="1"/>
        </xdr:cNvSpPr>
      </xdr:nvSpPr>
      <xdr:spPr bwMode="auto">
        <a:xfrm>
          <a:off x="3457575" y="3429000"/>
          <a:ext cx="142875" cy="180975"/>
        </a:xfrm>
        <a:prstGeom prst="rect">
          <a:avLst/>
        </a:prstGeom>
        <a:noFill/>
        <a:ln w="9525">
          <a:noFill/>
          <a:miter lim="800000"/>
          <a:headEnd/>
          <a:tailEnd/>
        </a:ln>
      </xdr:spPr>
    </xdr:sp>
    <xdr:clientData/>
  </xdr:twoCellAnchor>
  <xdr:oneCellAnchor>
    <xdr:from>
      <xdr:col>35</xdr:col>
      <xdr:colOff>0</xdr:colOff>
      <xdr:row>21</xdr:row>
      <xdr:rowOff>0</xdr:rowOff>
    </xdr:from>
    <xdr:ext cx="142875" cy="171450"/>
    <xdr:sp macro="" textlink="">
      <xdr:nvSpPr>
        <xdr:cNvPr id="17" name="Text Box 3"/>
        <xdr:cNvSpPr txBox="1">
          <a:spLocks noChangeArrowheads="1"/>
        </xdr:cNvSpPr>
      </xdr:nvSpPr>
      <xdr:spPr bwMode="auto">
        <a:xfrm>
          <a:off x="13630275" y="3810000"/>
          <a:ext cx="142875" cy="171450"/>
        </a:xfrm>
        <a:prstGeom prst="rect">
          <a:avLst/>
        </a:prstGeom>
        <a:noFill/>
        <a:ln w="9525">
          <a:noFill/>
          <a:miter lim="800000"/>
          <a:headEnd/>
          <a:tailEnd/>
        </a:ln>
      </xdr:spPr>
    </xdr:sp>
    <xdr:clientData/>
  </xdr:oneCellAnchor>
  <xdr:oneCellAnchor>
    <xdr:from>
      <xdr:col>35</xdr:col>
      <xdr:colOff>0</xdr:colOff>
      <xdr:row>21</xdr:row>
      <xdr:rowOff>66675</xdr:rowOff>
    </xdr:from>
    <xdr:ext cx="142875" cy="180975"/>
    <xdr:sp macro="" textlink="">
      <xdr:nvSpPr>
        <xdr:cNvPr id="18" name="Text Box 16"/>
        <xdr:cNvSpPr txBox="1">
          <a:spLocks noChangeArrowheads="1"/>
        </xdr:cNvSpPr>
      </xdr:nvSpPr>
      <xdr:spPr bwMode="auto">
        <a:xfrm>
          <a:off x="13630275" y="3876675"/>
          <a:ext cx="142875" cy="180975"/>
        </a:xfrm>
        <a:prstGeom prst="rect">
          <a:avLst/>
        </a:prstGeom>
        <a:noFill/>
        <a:ln w="9525">
          <a:noFill/>
          <a:miter lim="800000"/>
          <a:headEnd/>
          <a:tailEnd/>
        </a:ln>
      </xdr:spPr>
    </xdr:sp>
    <xdr:clientData/>
  </xdr:oneCellAnchor>
  <xdr:oneCellAnchor>
    <xdr:from>
      <xdr:col>35</xdr:col>
      <xdr:colOff>0</xdr:colOff>
      <xdr:row>21</xdr:row>
      <xdr:rowOff>0</xdr:rowOff>
    </xdr:from>
    <xdr:ext cx="142875" cy="171450"/>
    <xdr:sp macro="" textlink="">
      <xdr:nvSpPr>
        <xdr:cNvPr id="19" name="Text Box 3"/>
        <xdr:cNvSpPr txBox="1">
          <a:spLocks noChangeArrowheads="1"/>
        </xdr:cNvSpPr>
      </xdr:nvSpPr>
      <xdr:spPr bwMode="auto">
        <a:xfrm>
          <a:off x="13630275" y="3810000"/>
          <a:ext cx="142875" cy="171450"/>
        </a:xfrm>
        <a:prstGeom prst="rect">
          <a:avLst/>
        </a:prstGeom>
        <a:noFill/>
        <a:ln w="9525">
          <a:noFill/>
          <a:miter lim="800000"/>
          <a:headEnd/>
          <a:tailEnd/>
        </a:ln>
      </xdr:spPr>
    </xdr:sp>
    <xdr:clientData/>
  </xdr:oneCellAnchor>
  <xdr:oneCellAnchor>
    <xdr:from>
      <xdr:col>35</xdr:col>
      <xdr:colOff>0</xdr:colOff>
      <xdr:row>21</xdr:row>
      <xdr:rowOff>66675</xdr:rowOff>
    </xdr:from>
    <xdr:ext cx="142875" cy="180975"/>
    <xdr:sp macro="" textlink="">
      <xdr:nvSpPr>
        <xdr:cNvPr id="20" name="Text Box 16"/>
        <xdr:cNvSpPr txBox="1">
          <a:spLocks noChangeArrowheads="1"/>
        </xdr:cNvSpPr>
      </xdr:nvSpPr>
      <xdr:spPr bwMode="auto">
        <a:xfrm>
          <a:off x="13630275" y="3876675"/>
          <a:ext cx="142875" cy="180975"/>
        </a:xfrm>
        <a:prstGeom prst="rect">
          <a:avLst/>
        </a:prstGeom>
        <a:noFill/>
        <a:ln w="9525">
          <a:noFill/>
          <a:miter lim="800000"/>
          <a:headEnd/>
          <a:tailEnd/>
        </a:ln>
      </xdr:spPr>
    </xdr:sp>
    <xdr:clientData/>
  </xdr:oneCellAnchor>
  <xdr:oneCellAnchor>
    <xdr:from>
      <xdr:col>35</xdr:col>
      <xdr:colOff>0</xdr:colOff>
      <xdr:row>21</xdr:row>
      <xdr:rowOff>0</xdr:rowOff>
    </xdr:from>
    <xdr:ext cx="142875" cy="171450"/>
    <xdr:sp macro="" textlink="">
      <xdr:nvSpPr>
        <xdr:cNvPr id="21" name="Text Box 3"/>
        <xdr:cNvSpPr txBox="1">
          <a:spLocks noChangeArrowheads="1"/>
        </xdr:cNvSpPr>
      </xdr:nvSpPr>
      <xdr:spPr bwMode="auto">
        <a:xfrm>
          <a:off x="13630275" y="3810000"/>
          <a:ext cx="142875" cy="171450"/>
        </a:xfrm>
        <a:prstGeom prst="rect">
          <a:avLst/>
        </a:prstGeom>
        <a:noFill/>
        <a:ln w="9525">
          <a:noFill/>
          <a:miter lim="800000"/>
          <a:headEnd/>
          <a:tailEnd/>
        </a:ln>
      </xdr:spPr>
    </xdr:sp>
    <xdr:clientData/>
  </xdr:oneCellAnchor>
  <xdr:oneCellAnchor>
    <xdr:from>
      <xdr:col>35</xdr:col>
      <xdr:colOff>0</xdr:colOff>
      <xdr:row>21</xdr:row>
      <xdr:rowOff>66675</xdr:rowOff>
    </xdr:from>
    <xdr:ext cx="142875" cy="180975"/>
    <xdr:sp macro="" textlink="">
      <xdr:nvSpPr>
        <xdr:cNvPr id="22" name="Text Box 16"/>
        <xdr:cNvSpPr txBox="1">
          <a:spLocks noChangeArrowheads="1"/>
        </xdr:cNvSpPr>
      </xdr:nvSpPr>
      <xdr:spPr bwMode="auto">
        <a:xfrm>
          <a:off x="13630275" y="3876675"/>
          <a:ext cx="142875" cy="180975"/>
        </a:xfrm>
        <a:prstGeom prst="rect">
          <a:avLst/>
        </a:prstGeom>
        <a:noFill/>
        <a:ln w="9525">
          <a:noFill/>
          <a:miter lim="800000"/>
          <a:headEnd/>
          <a:tailEnd/>
        </a:ln>
      </xdr:spPr>
    </xdr:sp>
    <xdr:clientData/>
  </xdr:oneCellAnchor>
  <xdr:oneCellAnchor>
    <xdr:from>
      <xdr:col>35</xdr:col>
      <xdr:colOff>0</xdr:colOff>
      <xdr:row>21</xdr:row>
      <xdr:rowOff>0</xdr:rowOff>
    </xdr:from>
    <xdr:ext cx="142875" cy="171450"/>
    <xdr:sp macro="" textlink="">
      <xdr:nvSpPr>
        <xdr:cNvPr id="23" name="Text Box 3"/>
        <xdr:cNvSpPr txBox="1">
          <a:spLocks noChangeArrowheads="1"/>
        </xdr:cNvSpPr>
      </xdr:nvSpPr>
      <xdr:spPr bwMode="auto">
        <a:xfrm>
          <a:off x="13630275" y="3810000"/>
          <a:ext cx="142875" cy="171450"/>
        </a:xfrm>
        <a:prstGeom prst="rect">
          <a:avLst/>
        </a:prstGeom>
        <a:noFill/>
        <a:ln w="9525">
          <a:noFill/>
          <a:miter lim="800000"/>
          <a:headEnd/>
          <a:tailEnd/>
        </a:ln>
      </xdr:spPr>
    </xdr:sp>
    <xdr:clientData/>
  </xdr:oneCellAnchor>
  <xdr:oneCellAnchor>
    <xdr:from>
      <xdr:col>35</xdr:col>
      <xdr:colOff>0</xdr:colOff>
      <xdr:row>21</xdr:row>
      <xdr:rowOff>66675</xdr:rowOff>
    </xdr:from>
    <xdr:ext cx="142875" cy="180975"/>
    <xdr:sp macro="" textlink="">
      <xdr:nvSpPr>
        <xdr:cNvPr id="24" name="Text Box 16"/>
        <xdr:cNvSpPr txBox="1">
          <a:spLocks noChangeArrowheads="1"/>
        </xdr:cNvSpPr>
      </xdr:nvSpPr>
      <xdr:spPr bwMode="auto">
        <a:xfrm>
          <a:off x="13630275" y="3876675"/>
          <a:ext cx="142875" cy="180975"/>
        </a:xfrm>
        <a:prstGeom prst="rect">
          <a:avLst/>
        </a:prstGeom>
        <a:noFill/>
        <a:ln w="9525">
          <a:noFill/>
          <a:miter lim="800000"/>
          <a:headEnd/>
          <a:tailEnd/>
        </a:ln>
      </xdr:spPr>
    </xdr:sp>
    <xdr:clientData/>
  </xdr:oneCellAnchor>
  <xdr:oneCellAnchor>
    <xdr:from>
      <xdr:col>35</xdr:col>
      <xdr:colOff>0</xdr:colOff>
      <xdr:row>21</xdr:row>
      <xdr:rowOff>0</xdr:rowOff>
    </xdr:from>
    <xdr:ext cx="142875" cy="171450"/>
    <xdr:sp macro="" textlink="">
      <xdr:nvSpPr>
        <xdr:cNvPr id="25" name="Text Box 3"/>
        <xdr:cNvSpPr txBox="1">
          <a:spLocks noChangeArrowheads="1"/>
        </xdr:cNvSpPr>
      </xdr:nvSpPr>
      <xdr:spPr bwMode="auto">
        <a:xfrm>
          <a:off x="12372975" y="3810000"/>
          <a:ext cx="142875" cy="171450"/>
        </a:xfrm>
        <a:prstGeom prst="rect">
          <a:avLst/>
        </a:prstGeom>
        <a:noFill/>
        <a:ln w="9525">
          <a:noFill/>
          <a:miter lim="800000"/>
          <a:headEnd/>
          <a:tailEnd/>
        </a:ln>
      </xdr:spPr>
    </xdr:sp>
    <xdr:clientData/>
  </xdr:oneCellAnchor>
  <xdr:oneCellAnchor>
    <xdr:from>
      <xdr:col>35</xdr:col>
      <xdr:colOff>0</xdr:colOff>
      <xdr:row>21</xdr:row>
      <xdr:rowOff>66675</xdr:rowOff>
    </xdr:from>
    <xdr:ext cx="142875" cy="180975"/>
    <xdr:sp macro="" textlink="">
      <xdr:nvSpPr>
        <xdr:cNvPr id="26" name="Text Box 16"/>
        <xdr:cNvSpPr txBox="1">
          <a:spLocks noChangeArrowheads="1"/>
        </xdr:cNvSpPr>
      </xdr:nvSpPr>
      <xdr:spPr bwMode="auto">
        <a:xfrm>
          <a:off x="12372975" y="3876675"/>
          <a:ext cx="142875" cy="180975"/>
        </a:xfrm>
        <a:prstGeom prst="rect">
          <a:avLst/>
        </a:prstGeom>
        <a:noFill/>
        <a:ln w="9525">
          <a:noFill/>
          <a:miter lim="800000"/>
          <a:headEnd/>
          <a:tailEnd/>
        </a:ln>
      </xdr:spPr>
    </xdr:sp>
    <xdr:clientData/>
  </xdr:oneCellAnchor>
  <xdr:oneCellAnchor>
    <xdr:from>
      <xdr:col>35</xdr:col>
      <xdr:colOff>0</xdr:colOff>
      <xdr:row>21</xdr:row>
      <xdr:rowOff>0</xdr:rowOff>
    </xdr:from>
    <xdr:ext cx="142875" cy="171450"/>
    <xdr:sp macro="" textlink="">
      <xdr:nvSpPr>
        <xdr:cNvPr id="27" name="Text Box 3"/>
        <xdr:cNvSpPr txBox="1">
          <a:spLocks noChangeArrowheads="1"/>
        </xdr:cNvSpPr>
      </xdr:nvSpPr>
      <xdr:spPr bwMode="auto">
        <a:xfrm>
          <a:off x="12372975" y="3810000"/>
          <a:ext cx="142875" cy="171450"/>
        </a:xfrm>
        <a:prstGeom prst="rect">
          <a:avLst/>
        </a:prstGeom>
        <a:noFill/>
        <a:ln w="9525">
          <a:noFill/>
          <a:miter lim="800000"/>
          <a:headEnd/>
          <a:tailEnd/>
        </a:ln>
      </xdr:spPr>
    </xdr:sp>
    <xdr:clientData/>
  </xdr:oneCellAnchor>
  <xdr:oneCellAnchor>
    <xdr:from>
      <xdr:col>35</xdr:col>
      <xdr:colOff>0</xdr:colOff>
      <xdr:row>21</xdr:row>
      <xdr:rowOff>66675</xdr:rowOff>
    </xdr:from>
    <xdr:ext cx="142875" cy="180975"/>
    <xdr:sp macro="" textlink="">
      <xdr:nvSpPr>
        <xdr:cNvPr id="28" name="Text Box 16"/>
        <xdr:cNvSpPr txBox="1">
          <a:spLocks noChangeArrowheads="1"/>
        </xdr:cNvSpPr>
      </xdr:nvSpPr>
      <xdr:spPr bwMode="auto">
        <a:xfrm>
          <a:off x="12372975" y="3876675"/>
          <a:ext cx="142875" cy="180975"/>
        </a:xfrm>
        <a:prstGeom prst="rect">
          <a:avLst/>
        </a:prstGeom>
        <a:noFill/>
        <a:ln w="9525">
          <a:noFill/>
          <a:miter lim="800000"/>
          <a:headEnd/>
          <a:tailEnd/>
        </a:ln>
      </xdr:spPr>
    </xdr:sp>
    <xdr:clientData/>
  </xdr:oneCellAnchor>
  <xdr:oneCellAnchor>
    <xdr:from>
      <xdr:col>35</xdr:col>
      <xdr:colOff>0</xdr:colOff>
      <xdr:row>21</xdr:row>
      <xdr:rowOff>0</xdr:rowOff>
    </xdr:from>
    <xdr:ext cx="142875" cy="171450"/>
    <xdr:sp macro="" textlink="">
      <xdr:nvSpPr>
        <xdr:cNvPr id="29" name="Text Box 3"/>
        <xdr:cNvSpPr txBox="1">
          <a:spLocks noChangeArrowheads="1"/>
        </xdr:cNvSpPr>
      </xdr:nvSpPr>
      <xdr:spPr bwMode="auto">
        <a:xfrm>
          <a:off x="12372975" y="3810000"/>
          <a:ext cx="142875" cy="171450"/>
        </a:xfrm>
        <a:prstGeom prst="rect">
          <a:avLst/>
        </a:prstGeom>
        <a:noFill/>
        <a:ln w="9525">
          <a:noFill/>
          <a:miter lim="800000"/>
          <a:headEnd/>
          <a:tailEnd/>
        </a:ln>
      </xdr:spPr>
    </xdr:sp>
    <xdr:clientData/>
  </xdr:oneCellAnchor>
  <xdr:oneCellAnchor>
    <xdr:from>
      <xdr:col>35</xdr:col>
      <xdr:colOff>0</xdr:colOff>
      <xdr:row>21</xdr:row>
      <xdr:rowOff>66675</xdr:rowOff>
    </xdr:from>
    <xdr:ext cx="142875" cy="180975"/>
    <xdr:sp macro="" textlink="">
      <xdr:nvSpPr>
        <xdr:cNvPr id="30" name="Text Box 16"/>
        <xdr:cNvSpPr txBox="1">
          <a:spLocks noChangeArrowheads="1"/>
        </xdr:cNvSpPr>
      </xdr:nvSpPr>
      <xdr:spPr bwMode="auto">
        <a:xfrm>
          <a:off x="12372975" y="3876675"/>
          <a:ext cx="142875" cy="180975"/>
        </a:xfrm>
        <a:prstGeom prst="rect">
          <a:avLst/>
        </a:prstGeom>
        <a:noFill/>
        <a:ln w="9525">
          <a:noFill/>
          <a:miter lim="800000"/>
          <a:headEnd/>
          <a:tailEnd/>
        </a:ln>
      </xdr:spPr>
    </xdr:sp>
    <xdr:clientData/>
  </xdr:oneCellAnchor>
  <xdr:oneCellAnchor>
    <xdr:from>
      <xdr:col>35</xdr:col>
      <xdr:colOff>0</xdr:colOff>
      <xdr:row>21</xdr:row>
      <xdr:rowOff>0</xdr:rowOff>
    </xdr:from>
    <xdr:ext cx="142875" cy="171450"/>
    <xdr:sp macro="" textlink="">
      <xdr:nvSpPr>
        <xdr:cNvPr id="31" name="Text Box 3"/>
        <xdr:cNvSpPr txBox="1">
          <a:spLocks noChangeArrowheads="1"/>
        </xdr:cNvSpPr>
      </xdr:nvSpPr>
      <xdr:spPr bwMode="auto">
        <a:xfrm>
          <a:off x="12372975" y="3810000"/>
          <a:ext cx="142875" cy="171450"/>
        </a:xfrm>
        <a:prstGeom prst="rect">
          <a:avLst/>
        </a:prstGeom>
        <a:noFill/>
        <a:ln w="9525">
          <a:noFill/>
          <a:miter lim="800000"/>
          <a:headEnd/>
          <a:tailEnd/>
        </a:ln>
      </xdr:spPr>
    </xdr:sp>
    <xdr:clientData/>
  </xdr:oneCellAnchor>
  <xdr:oneCellAnchor>
    <xdr:from>
      <xdr:col>35</xdr:col>
      <xdr:colOff>0</xdr:colOff>
      <xdr:row>21</xdr:row>
      <xdr:rowOff>66675</xdr:rowOff>
    </xdr:from>
    <xdr:ext cx="142875" cy="180975"/>
    <xdr:sp macro="" textlink="">
      <xdr:nvSpPr>
        <xdr:cNvPr id="32" name="Text Box 16"/>
        <xdr:cNvSpPr txBox="1">
          <a:spLocks noChangeArrowheads="1"/>
        </xdr:cNvSpPr>
      </xdr:nvSpPr>
      <xdr:spPr bwMode="auto">
        <a:xfrm>
          <a:off x="12372975" y="3876675"/>
          <a:ext cx="142875" cy="180975"/>
        </a:xfrm>
        <a:prstGeom prst="rect">
          <a:avLst/>
        </a:prstGeom>
        <a:noFill/>
        <a:ln w="9525">
          <a:noFill/>
          <a:miter lim="800000"/>
          <a:headEnd/>
          <a:tailEnd/>
        </a:ln>
      </xdr:spPr>
    </xdr:sp>
    <xdr:clientData/>
  </xdr:oneCellAnchor>
  <xdr:oneCellAnchor>
    <xdr:from>
      <xdr:col>35</xdr:col>
      <xdr:colOff>0</xdr:colOff>
      <xdr:row>21</xdr:row>
      <xdr:rowOff>0</xdr:rowOff>
    </xdr:from>
    <xdr:ext cx="142875" cy="171450"/>
    <xdr:sp macro="" textlink="">
      <xdr:nvSpPr>
        <xdr:cNvPr id="33" name="Text Box 3"/>
        <xdr:cNvSpPr txBox="1">
          <a:spLocks noChangeArrowheads="1"/>
        </xdr:cNvSpPr>
      </xdr:nvSpPr>
      <xdr:spPr bwMode="auto">
        <a:xfrm>
          <a:off x="12372975" y="3810000"/>
          <a:ext cx="142875" cy="171450"/>
        </a:xfrm>
        <a:prstGeom prst="rect">
          <a:avLst/>
        </a:prstGeom>
        <a:noFill/>
        <a:ln w="9525">
          <a:noFill/>
          <a:miter lim="800000"/>
          <a:headEnd/>
          <a:tailEnd/>
        </a:ln>
      </xdr:spPr>
    </xdr:sp>
    <xdr:clientData/>
  </xdr:oneCellAnchor>
  <xdr:oneCellAnchor>
    <xdr:from>
      <xdr:col>35</xdr:col>
      <xdr:colOff>0</xdr:colOff>
      <xdr:row>21</xdr:row>
      <xdr:rowOff>66675</xdr:rowOff>
    </xdr:from>
    <xdr:ext cx="142875" cy="180975"/>
    <xdr:sp macro="" textlink="">
      <xdr:nvSpPr>
        <xdr:cNvPr id="34" name="Text Box 16"/>
        <xdr:cNvSpPr txBox="1">
          <a:spLocks noChangeArrowheads="1"/>
        </xdr:cNvSpPr>
      </xdr:nvSpPr>
      <xdr:spPr bwMode="auto">
        <a:xfrm>
          <a:off x="12372975" y="3876675"/>
          <a:ext cx="142875" cy="180975"/>
        </a:xfrm>
        <a:prstGeom prst="rect">
          <a:avLst/>
        </a:prstGeom>
        <a:noFill/>
        <a:ln w="9525">
          <a:noFill/>
          <a:miter lim="800000"/>
          <a:headEnd/>
          <a:tailEnd/>
        </a:ln>
      </xdr:spPr>
    </xdr:sp>
    <xdr:clientData/>
  </xdr:oneCellAnchor>
  <xdr:oneCellAnchor>
    <xdr:from>
      <xdr:col>35</xdr:col>
      <xdr:colOff>0</xdr:colOff>
      <xdr:row>21</xdr:row>
      <xdr:rowOff>0</xdr:rowOff>
    </xdr:from>
    <xdr:ext cx="142875" cy="171450"/>
    <xdr:sp macro="" textlink="">
      <xdr:nvSpPr>
        <xdr:cNvPr id="35" name="Text Box 3"/>
        <xdr:cNvSpPr txBox="1">
          <a:spLocks noChangeArrowheads="1"/>
        </xdr:cNvSpPr>
      </xdr:nvSpPr>
      <xdr:spPr bwMode="auto">
        <a:xfrm>
          <a:off x="12372975" y="3810000"/>
          <a:ext cx="142875" cy="171450"/>
        </a:xfrm>
        <a:prstGeom prst="rect">
          <a:avLst/>
        </a:prstGeom>
        <a:noFill/>
        <a:ln w="9525">
          <a:noFill/>
          <a:miter lim="800000"/>
          <a:headEnd/>
          <a:tailEnd/>
        </a:ln>
      </xdr:spPr>
    </xdr:sp>
    <xdr:clientData/>
  </xdr:oneCellAnchor>
  <xdr:oneCellAnchor>
    <xdr:from>
      <xdr:col>35</xdr:col>
      <xdr:colOff>0</xdr:colOff>
      <xdr:row>21</xdr:row>
      <xdr:rowOff>66675</xdr:rowOff>
    </xdr:from>
    <xdr:ext cx="142875" cy="180975"/>
    <xdr:sp macro="" textlink="">
      <xdr:nvSpPr>
        <xdr:cNvPr id="36" name="Text Box 16"/>
        <xdr:cNvSpPr txBox="1">
          <a:spLocks noChangeArrowheads="1"/>
        </xdr:cNvSpPr>
      </xdr:nvSpPr>
      <xdr:spPr bwMode="auto">
        <a:xfrm>
          <a:off x="12372975" y="3876675"/>
          <a:ext cx="142875" cy="180975"/>
        </a:xfrm>
        <a:prstGeom prst="rect">
          <a:avLst/>
        </a:prstGeom>
        <a:noFill/>
        <a:ln w="9525">
          <a:noFill/>
          <a:miter lim="800000"/>
          <a:headEnd/>
          <a:tailEnd/>
        </a:ln>
      </xdr:spPr>
    </xdr:sp>
    <xdr:clientData/>
  </xdr:oneCellAnchor>
</xdr:wsDr>
</file>

<file path=xl/drawings/drawing19.xml><?xml version="1.0" encoding="utf-8"?>
<xdr:wsDr xmlns:xdr="http://schemas.openxmlformats.org/drawingml/2006/spreadsheetDrawing" xmlns:a="http://schemas.openxmlformats.org/drawingml/2006/main">
  <xdr:twoCellAnchor editAs="oneCell">
    <xdr:from>
      <xdr:col>7</xdr:col>
      <xdr:colOff>0</xdr:colOff>
      <xdr:row>19</xdr:row>
      <xdr:rowOff>0</xdr:rowOff>
    </xdr:from>
    <xdr:to>
      <xdr:col>24</xdr:col>
      <xdr:colOff>142875</xdr:colOff>
      <xdr:row>19</xdr:row>
      <xdr:rowOff>171450</xdr:rowOff>
    </xdr:to>
    <xdr:sp macro="" textlink="">
      <xdr:nvSpPr>
        <xdr:cNvPr id="2" name="Text Box 3"/>
        <xdr:cNvSpPr txBox="1">
          <a:spLocks noChangeArrowheads="1"/>
        </xdr:cNvSpPr>
      </xdr:nvSpPr>
      <xdr:spPr bwMode="auto">
        <a:xfrm>
          <a:off x="5038725" y="3429000"/>
          <a:ext cx="142875" cy="171450"/>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24</xdr:col>
      <xdr:colOff>142875</xdr:colOff>
      <xdr:row>19</xdr:row>
      <xdr:rowOff>180975</xdr:rowOff>
    </xdr:to>
    <xdr:sp macro="" textlink="">
      <xdr:nvSpPr>
        <xdr:cNvPr id="3" name="Text Box 16"/>
        <xdr:cNvSpPr txBox="1">
          <a:spLocks noChangeArrowheads="1"/>
        </xdr:cNvSpPr>
      </xdr:nvSpPr>
      <xdr:spPr bwMode="auto">
        <a:xfrm>
          <a:off x="5038725" y="3429000"/>
          <a:ext cx="142875" cy="1809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24</xdr:col>
      <xdr:colOff>142875</xdr:colOff>
      <xdr:row>19</xdr:row>
      <xdr:rowOff>171450</xdr:rowOff>
    </xdr:to>
    <xdr:sp macro="" textlink="">
      <xdr:nvSpPr>
        <xdr:cNvPr id="4" name="Text Box 3"/>
        <xdr:cNvSpPr txBox="1">
          <a:spLocks noChangeArrowheads="1"/>
        </xdr:cNvSpPr>
      </xdr:nvSpPr>
      <xdr:spPr bwMode="auto">
        <a:xfrm>
          <a:off x="5038725" y="3429000"/>
          <a:ext cx="142875" cy="171450"/>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24</xdr:col>
      <xdr:colOff>142875</xdr:colOff>
      <xdr:row>19</xdr:row>
      <xdr:rowOff>180975</xdr:rowOff>
    </xdr:to>
    <xdr:sp macro="" textlink="">
      <xdr:nvSpPr>
        <xdr:cNvPr id="5" name="Text Box 16"/>
        <xdr:cNvSpPr txBox="1">
          <a:spLocks noChangeArrowheads="1"/>
        </xdr:cNvSpPr>
      </xdr:nvSpPr>
      <xdr:spPr bwMode="auto">
        <a:xfrm>
          <a:off x="5038725" y="3429000"/>
          <a:ext cx="142875" cy="180975"/>
        </a:xfrm>
        <a:prstGeom prst="rect">
          <a:avLst/>
        </a:prstGeom>
        <a:noFill/>
        <a:ln w="9525">
          <a:noFill/>
          <a:miter lim="800000"/>
          <a:headEnd/>
          <a:tailEnd/>
        </a:ln>
      </xdr:spPr>
    </xdr:sp>
    <xdr:clientData/>
  </xdr:twoCellAnchor>
  <xdr:oneCellAnchor>
    <xdr:from>
      <xdr:col>35</xdr:col>
      <xdr:colOff>0</xdr:colOff>
      <xdr:row>21</xdr:row>
      <xdr:rowOff>0</xdr:rowOff>
    </xdr:from>
    <xdr:ext cx="142875" cy="171450"/>
    <xdr:sp macro="" textlink="">
      <xdr:nvSpPr>
        <xdr:cNvPr id="6" name="Text Box 3"/>
        <xdr:cNvSpPr txBox="1">
          <a:spLocks noChangeArrowheads="1"/>
        </xdr:cNvSpPr>
      </xdr:nvSpPr>
      <xdr:spPr bwMode="auto">
        <a:xfrm>
          <a:off x="15306675" y="3810000"/>
          <a:ext cx="142875" cy="171450"/>
        </a:xfrm>
        <a:prstGeom prst="rect">
          <a:avLst/>
        </a:prstGeom>
        <a:noFill/>
        <a:ln w="9525">
          <a:noFill/>
          <a:miter lim="800000"/>
          <a:headEnd/>
          <a:tailEnd/>
        </a:ln>
      </xdr:spPr>
    </xdr:sp>
    <xdr:clientData/>
  </xdr:oneCellAnchor>
  <xdr:oneCellAnchor>
    <xdr:from>
      <xdr:col>35</xdr:col>
      <xdr:colOff>0</xdr:colOff>
      <xdr:row>21</xdr:row>
      <xdr:rowOff>66675</xdr:rowOff>
    </xdr:from>
    <xdr:ext cx="142875" cy="180975"/>
    <xdr:sp macro="" textlink="">
      <xdr:nvSpPr>
        <xdr:cNvPr id="7" name="Text Box 16"/>
        <xdr:cNvSpPr txBox="1">
          <a:spLocks noChangeArrowheads="1"/>
        </xdr:cNvSpPr>
      </xdr:nvSpPr>
      <xdr:spPr bwMode="auto">
        <a:xfrm>
          <a:off x="15306675" y="3876675"/>
          <a:ext cx="142875" cy="180975"/>
        </a:xfrm>
        <a:prstGeom prst="rect">
          <a:avLst/>
        </a:prstGeom>
        <a:noFill/>
        <a:ln w="9525">
          <a:noFill/>
          <a:miter lim="800000"/>
          <a:headEnd/>
          <a:tailEnd/>
        </a:ln>
      </xdr:spPr>
    </xdr:sp>
    <xdr:clientData/>
  </xdr:oneCellAnchor>
  <xdr:oneCellAnchor>
    <xdr:from>
      <xdr:col>35</xdr:col>
      <xdr:colOff>0</xdr:colOff>
      <xdr:row>21</xdr:row>
      <xdr:rowOff>0</xdr:rowOff>
    </xdr:from>
    <xdr:ext cx="142875" cy="171450"/>
    <xdr:sp macro="" textlink="">
      <xdr:nvSpPr>
        <xdr:cNvPr id="8" name="Text Box 3"/>
        <xdr:cNvSpPr txBox="1">
          <a:spLocks noChangeArrowheads="1"/>
        </xdr:cNvSpPr>
      </xdr:nvSpPr>
      <xdr:spPr bwMode="auto">
        <a:xfrm>
          <a:off x="15306675" y="3810000"/>
          <a:ext cx="142875" cy="171450"/>
        </a:xfrm>
        <a:prstGeom prst="rect">
          <a:avLst/>
        </a:prstGeom>
        <a:noFill/>
        <a:ln w="9525">
          <a:noFill/>
          <a:miter lim="800000"/>
          <a:headEnd/>
          <a:tailEnd/>
        </a:ln>
      </xdr:spPr>
    </xdr:sp>
    <xdr:clientData/>
  </xdr:oneCellAnchor>
  <xdr:oneCellAnchor>
    <xdr:from>
      <xdr:col>35</xdr:col>
      <xdr:colOff>0</xdr:colOff>
      <xdr:row>21</xdr:row>
      <xdr:rowOff>66675</xdr:rowOff>
    </xdr:from>
    <xdr:ext cx="142875" cy="180975"/>
    <xdr:sp macro="" textlink="">
      <xdr:nvSpPr>
        <xdr:cNvPr id="9" name="Text Box 16"/>
        <xdr:cNvSpPr txBox="1">
          <a:spLocks noChangeArrowheads="1"/>
        </xdr:cNvSpPr>
      </xdr:nvSpPr>
      <xdr:spPr bwMode="auto">
        <a:xfrm>
          <a:off x="15306675" y="3876675"/>
          <a:ext cx="142875" cy="180975"/>
        </a:xfrm>
        <a:prstGeom prst="rect">
          <a:avLst/>
        </a:prstGeom>
        <a:noFill/>
        <a:ln w="9525">
          <a:noFill/>
          <a:miter lim="800000"/>
          <a:headEnd/>
          <a:tailEnd/>
        </a:ln>
      </xdr:spPr>
    </xdr:sp>
    <xdr:clientData/>
  </xdr:oneCellAnchor>
  <xdr:twoCellAnchor editAs="oneCell">
    <xdr:from>
      <xdr:col>1</xdr:col>
      <xdr:colOff>19050</xdr:colOff>
      <xdr:row>0</xdr:row>
      <xdr:rowOff>85725</xdr:rowOff>
    </xdr:from>
    <xdr:to>
      <xdr:col>1</xdr:col>
      <xdr:colOff>1906058</xdr:colOff>
      <xdr:row>1</xdr:row>
      <xdr:rowOff>141158</xdr:rowOff>
    </xdr:to>
    <xdr:pic>
      <xdr:nvPicPr>
        <xdr:cNvPr id="10" name="그림 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85725"/>
          <a:ext cx="1887008" cy="188783"/>
        </a:xfrm>
        <a:prstGeom prst="rect">
          <a:avLst/>
        </a:prstGeom>
      </xdr:spPr>
    </xdr:pic>
    <xdr:clientData/>
  </xdr:twoCellAnchor>
  <xdr:twoCellAnchor editAs="oneCell">
    <xdr:from>
      <xdr:col>6</xdr:col>
      <xdr:colOff>685800</xdr:colOff>
      <xdr:row>19</xdr:row>
      <xdr:rowOff>0</xdr:rowOff>
    </xdr:from>
    <xdr:to>
      <xdr:col>6</xdr:col>
      <xdr:colOff>828675</xdr:colOff>
      <xdr:row>19</xdr:row>
      <xdr:rowOff>180975</xdr:rowOff>
    </xdr:to>
    <xdr:sp macro="" textlink="">
      <xdr:nvSpPr>
        <xdr:cNvPr id="11" name="Text Box 16"/>
        <xdr:cNvSpPr txBox="1">
          <a:spLocks noChangeArrowheads="1"/>
        </xdr:cNvSpPr>
      </xdr:nvSpPr>
      <xdr:spPr bwMode="auto">
        <a:xfrm>
          <a:off x="3457575" y="3429000"/>
          <a:ext cx="142875" cy="1809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24</xdr:col>
      <xdr:colOff>142875</xdr:colOff>
      <xdr:row>19</xdr:row>
      <xdr:rowOff>171450</xdr:rowOff>
    </xdr:to>
    <xdr:sp macro="" textlink="">
      <xdr:nvSpPr>
        <xdr:cNvPr id="12" name="Text Box 3"/>
        <xdr:cNvSpPr txBox="1">
          <a:spLocks noChangeArrowheads="1"/>
        </xdr:cNvSpPr>
      </xdr:nvSpPr>
      <xdr:spPr bwMode="auto">
        <a:xfrm>
          <a:off x="5038725" y="3429000"/>
          <a:ext cx="142875" cy="171450"/>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24</xdr:col>
      <xdr:colOff>142875</xdr:colOff>
      <xdr:row>19</xdr:row>
      <xdr:rowOff>180975</xdr:rowOff>
    </xdr:to>
    <xdr:sp macro="" textlink="">
      <xdr:nvSpPr>
        <xdr:cNvPr id="13" name="Text Box 16"/>
        <xdr:cNvSpPr txBox="1">
          <a:spLocks noChangeArrowheads="1"/>
        </xdr:cNvSpPr>
      </xdr:nvSpPr>
      <xdr:spPr bwMode="auto">
        <a:xfrm>
          <a:off x="5038725" y="3429000"/>
          <a:ext cx="142875" cy="1809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24</xdr:col>
      <xdr:colOff>142875</xdr:colOff>
      <xdr:row>19</xdr:row>
      <xdr:rowOff>171450</xdr:rowOff>
    </xdr:to>
    <xdr:sp macro="" textlink="">
      <xdr:nvSpPr>
        <xdr:cNvPr id="14" name="Text Box 3"/>
        <xdr:cNvSpPr txBox="1">
          <a:spLocks noChangeArrowheads="1"/>
        </xdr:cNvSpPr>
      </xdr:nvSpPr>
      <xdr:spPr bwMode="auto">
        <a:xfrm>
          <a:off x="5038725" y="3429000"/>
          <a:ext cx="142875" cy="171450"/>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24</xdr:col>
      <xdr:colOff>142875</xdr:colOff>
      <xdr:row>19</xdr:row>
      <xdr:rowOff>180975</xdr:rowOff>
    </xdr:to>
    <xdr:sp macro="" textlink="">
      <xdr:nvSpPr>
        <xdr:cNvPr id="15" name="Text Box 16"/>
        <xdr:cNvSpPr txBox="1">
          <a:spLocks noChangeArrowheads="1"/>
        </xdr:cNvSpPr>
      </xdr:nvSpPr>
      <xdr:spPr bwMode="auto">
        <a:xfrm>
          <a:off x="5038725" y="3429000"/>
          <a:ext cx="142875" cy="180975"/>
        </a:xfrm>
        <a:prstGeom prst="rect">
          <a:avLst/>
        </a:prstGeom>
        <a:noFill/>
        <a:ln w="9525">
          <a:noFill/>
          <a:miter lim="800000"/>
          <a:headEnd/>
          <a:tailEnd/>
        </a:ln>
      </xdr:spPr>
    </xdr:sp>
    <xdr:clientData/>
  </xdr:twoCellAnchor>
  <xdr:twoCellAnchor editAs="oneCell">
    <xdr:from>
      <xdr:col>6</xdr:col>
      <xdr:colOff>685800</xdr:colOff>
      <xdr:row>19</xdr:row>
      <xdr:rowOff>0</xdr:rowOff>
    </xdr:from>
    <xdr:to>
      <xdr:col>6</xdr:col>
      <xdr:colOff>828675</xdr:colOff>
      <xdr:row>19</xdr:row>
      <xdr:rowOff>180975</xdr:rowOff>
    </xdr:to>
    <xdr:sp macro="" textlink="">
      <xdr:nvSpPr>
        <xdr:cNvPr id="16" name="Text Box 16"/>
        <xdr:cNvSpPr txBox="1">
          <a:spLocks noChangeArrowheads="1"/>
        </xdr:cNvSpPr>
      </xdr:nvSpPr>
      <xdr:spPr bwMode="auto">
        <a:xfrm>
          <a:off x="3457575" y="3429000"/>
          <a:ext cx="142875" cy="180975"/>
        </a:xfrm>
        <a:prstGeom prst="rect">
          <a:avLst/>
        </a:prstGeom>
        <a:noFill/>
        <a:ln w="9525">
          <a:noFill/>
          <a:miter lim="800000"/>
          <a:headEnd/>
          <a:tailEnd/>
        </a:ln>
      </xdr:spPr>
    </xdr:sp>
    <xdr:clientData/>
  </xdr:twoCellAnchor>
  <xdr:oneCellAnchor>
    <xdr:from>
      <xdr:col>35</xdr:col>
      <xdr:colOff>0</xdr:colOff>
      <xdr:row>21</xdr:row>
      <xdr:rowOff>0</xdr:rowOff>
    </xdr:from>
    <xdr:ext cx="142875" cy="171450"/>
    <xdr:sp macro="" textlink="">
      <xdr:nvSpPr>
        <xdr:cNvPr id="17" name="Text Box 3"/>
        <xdr:cNvSpPr txBox="1">
          <a:spLocks noChangeArrowheads="1"/>
        </xdr:cNvSpPr>
      </xdr:nvSpPr>
      <xdr:spPr bwMode="auto">
        <a:xfrm>
          <a:off x="12896850" y="3810000"/>
          <a:ext cx="142875" cy="171450"/>
        </a:xfrm>
        <a:prstGeom prst="rect">
          <a:avLst/>
        </a:prstGeom>
        <a:noFill/>
        <a:ln w="9525">
          <a:noFill/>
          <a:miter lim="800000"/>
          <a:headEnd/>
          <a:tailEnd/>
        </a:ln>
      </xdr:spPr>
    </xdr:sp>
    <xdr:clientData/>
  </xdr:oneCellAnchor>
  <xdr:oneCellAnchor>
    <xdr:from>
      <xdr:col>35</xdr:col>
      <xdr:colOff>0</xdr:colOff>
      <xdr:row>21</xdr:row>
      <xdr:rowOff>66675</xdr:rowOff>
    </xdr:from>
    <xdr:ext cx="142875" cy="180975"/>
    <xdr:sp macro="" textlink="">
      <xdr:nvSpPr>
        <xdr:cNvPr id="18" name="Text Box 16"/>
        <xdr:cNvSpPr txBox="1">
          <a:spLocks noChangeArrowheads="1"/>
        </xdr:cNvSpPr>
      </xdr:nvSpPr>
      <xdr:spPr bwMode="auto">
        <a:xfrm>
          <a:off x="12896850" y="3876675"/>
          <a:ext cx="142875" cy="180975"/>
        </a:xfrm>
        <a:prstGeom prst="rect">
          <a:avLst/>
        </a:prstGeom>
        <a:noFill/>
        <a:ln w="9525">
          <a:noFill/>
          <a:miter lim="800000"/>
          <a:headEnd/>
          <a:tailEnd/>
        </a:ln>
      </xdr:spPr>
    </xdr:sp>
    <xdr:clientData/>
  </xdr:oneCellAnchor>
  <xdr:oneCellAnchor>
    <xdr:from>
      <xdr:col>35</xdr:col>
      <xdr:colOff>0</xdr:colOff>
      <xdr:row>21</xdr:row>
      <xdr:rowOff>0</xdr:rowOff>
    </xdr:from>
    <xdr:ext cx="142875" cy="171450"/>
    <xdr:sp macro="" textlink="">
      <xdr:nvSpPr>
        <xdr:cNvPr id="19" name="Text Box 3"/>
        <xdr:cNvSpPr txBox="1">
          <a:spLocks noChangeArrowheads="1"/>
        </xdr:cNvSpPr>
      </xdr:nvSpPr>
      <xdr:spPr bwMode="auto">
        <a:xfrm>
          <a:off x="12896850" y="3810000"/>
          <a:ext cx="142875" cy="171450"/>
        </a:xfrm>
        <a:prstGeom prst="rect">
          <a:avLst/>
        </a:prstGeom>
        <a:noFill/>
        <a:ln w="9525">
          <a:noFill/>
          <a:miter lim="800000"/>
          <a:headEnd/>
          <a:tailEnd/>
        </a:ln>
      </xdr:spPr>
    </xdr:sp>
    <xdr:clientData/>
  </xdr:oneCellAnchor>
  <xdr:oneCellAnchor>
    <xdr:from>
      <xdr:col>35</xdr:col>
      <xdr:colOff>0</xdr:colOff>
      <xdr:row>21</xdr:row>
      <xdr:rowOff>66675</xdr:rowOff>
    </xdr:from>
    <xdr:ext cx="142875" cy="180975"/>
    <xdr:sp macro="" textlink="">
      <xdr:nvSpPr>
        <xdr:cNvPr id="20" name="Text Box 16"/>
        <xdr:cNvSpPr txBox="1">
          <a:spLocks noChangeArrowheads="1"/>
        </xdr:cNvSpPr>
      </xdr:nvSpPr>
      <xdr:spPr bwMode="auto">
        <a:xfrm>
          <a:off x="12896850" y="3876675"/>
          <a:ext cx="142875" cy="180975"/>
        </a:xfrm>
        <a:prstGeom prst="rect">
          <a:avLst/>
        </a:prstGeom>
        <a:noFill/>
        <a:ln w="9525">
          <a:noFill/>
          <a:miter lim="800000"/>
          <a:headEnd/>
          <a:tailEnd/>
        </a:ln>
      </xdr:spPr>
    </xdr:sp>
    <xdr:clientData/>
  </xdr:oneCellAnchor>
  <xdr:oneCellAnchor>
    <xdr:from>
      <xdr:col>35</xdr:col>
      <xdr:colOff>0</xdr:colOff>
      <xdr:row>21</xdr:row>
      <xdr:rowOff>0</xdr:rowOff>
    </xdr:from>
    <xdr:ext cx="142875" cy="171450"/>
    <xdr:sp macro="" textlink="">
      <xdr:nvSpPr>
        <xdr:cNvPr id="21" name="Text Box 3"/>
        <xdr:cNvSpPr txBox="1">
          <a:spLocks noChangeArrowheads="1"/>
        </xdr:cNvSpPr>
      </xdr:nvSpPr>
      <xdr:spPr bwMode="auto">
        <a:xfrm>
          <a:off x="12896850" y="3810000"/>
          <a:ext cx="142875" cy="171450"/>
        </a:xfrm>
        <a:prstGeom prst="rect">
          <a:avLst/>
        </a:prstGeom>
        <a:noFill/>
        <a:ln w="9525">
          <a:noFill/>
          <a:miter lim="800000"/>
          <a:headEnd/>
          <a:tailEnd/>
        </a:ln>
      </xdr:spPr>
    </xdr:sp>
    <xdr:clientData/>
  </xdr:oneCellAnchor>
  <xdr:oneCellAnchor>
    <xdr:from>
      <xdr:col>35</xdr:col>
      <xdr:colOff>0</xdr:colOff>
      <xdr:row>21</xdr:row>
      <xdr:rowOff>66675</xdr:rowOff>
    </xdr:from>
    <xdr:ext cx="142875" cy="180975"/>
    <xdr:sp macro="" textlink="">
      <xdr:nvSpPr>
        <xdr:cNvPr id="22" name="Text Box 16"/>
        <xdr:cNvSpPr txBox="1">
          <a:spLocks noChangeArrowheads="1"/>
        </xdr:cNvSpPr>
      </xdr:nvSpPr>
      <xdr:spPr bwMode="auto">
        <a:xfrm>
          <a:off x="12896850" y="3876675"/>
          <a:ext cx="142875" cy="180975"/>
        </a:xfrm>
        <a:prstGeom prst="rect">
          <a:avLst/>
        </a:prstGeom>
        <a:noFill/>
        <a:ln w="9525">
          <a:noFill/>
          <a:miter lim="800000"/>
          <a:headEnd/>
          <a:tailEnd/>
        </a:ln>
      </xdr:spPr>
    </xdr:sp>
    <xdr:clientData/>
  </xdr:oneCellAnchor>
  <xdr:oneCellAnchor>
    <xdr:from>
      <xdr:col>35</xdr:col>
      <xdr:colOff>0</xdr:colOff>
      <xdr:row>21</xdr:row>
      <xdr:rowOff>0</xdr:rowOff>
    </xdr:from>
    <xdr:ext cx="142875" cy="171450"/>
    <xdr:sp macro="" textlink="">
      <xdr:nvSpPr>
        <xdr:cNvPr id="23" name="Text Box 3"/>
        <xdr:cNvSpPr txBox="1">
          <a:spLocks noChangeArrowheads="1"/>
        </xdr:cNvSpPr>
      </xdr:nvSpPr>
      <xdr:spPr bwMode="auto">
        <a:xfrm>
          <a:off x="12896850" y="3810000"/>
          <a:ext cx="142875" cy="171450"/>
        </a:xfrm>
        <a:prstGeom prst="rect">
          <a:avLst/>
        </a:prstGeom>
        <a:noFill/>
        <a:ln w="9525">
          <a:noFill/>
          <a:miter lim="800000"/>
          <a:headEnd/>
          <a:tailEnd/>
        </a:ln>
      </xdr:spPr>
    </xdr:sp>
    <xdr:clientData/>
  </xdr:oneCellAnchor>
  <xdr:oneCellAnchor>
    <xdr:from>
      <xdr:col>35</xdr:col>
      <xdr:colOff>0</xdr:colOff>
      <xdr:row>21</xdr:row>
      <xdr:rowOff>66675</xdr:rowOff>
    </xdr:from>
    <xdr:ext cx="142875" cy="180975"/>
    <xdr:sp macro="" textlink="">
      <xdr:nvSpPr>
        <xdr:cNvPr id="24" name="Text Box 16"/>
        <xdr:cNvSpPr txBox="1">
          <a:spLocks noChangeArrowheads="1"/>
        </xdr:cNvSpPr>
      </xdr:nvSpPr>
      <xdr:spPr bwMode="auto">
        <a:xfrm>
          <a:off x="12896850" y="3876675"/>
          <a:ext cx="142875" cy="180975"/>
        </a:xfrm>
        <a:prstGeom prst="rect">
          <a:avLst/>
        </a:prstGeom>
        <a:noFill/>
        <a:ln w="9525">
          <a:noFill/>
          <a:miter lim="800000"/>
          <a:headEnd/>
          <a:tailEnd/>
        </a:ln>
      </xdr:spPr>
    </xdr:sp>
    <xdr:clientData/>
  </xdr:oneCellAnchor>
  <xdr:oneCellAnchor>
    <xdr:from>
      <xdr:col>35</xdr:col>
      <xdr:colOff>0</xdr:colOff>
      <xdr:row>21</xdr:row>
      <xdr:rowOff>0</xdr:rowOff>
    </xdr:from>
    <xdr:ext cx="142875" cy="171450"/>
    <xdr:sp macro="" textlink="">
      <xdr:nvSpPr>
        <xdr:cNvPr id="25" name="Text Box 3"/>
        <xdr:cNvSpPr txBox="1">
          <a:spLocks noChangeArrowheads="1"/>
        </xdr:cNvSpPr>
      </xdr:nvSpPr>
      <xdr:spPr bwMode="auto">
        <a:xfrm>
          <a:off x="13630275" y="3810000"/>
          <a:ext cx="142875" cy="171450"/>
        </a:xfrm>
        <a:prstGeom prst="rect">
          <a:avLst/>
        </a:prstGeom>
        <a:noFill/>
        <a:ln w="9525">
          <a:noFill/>
          <a:miter lim="800000"/>
          <a:headEnd/>
          <a:tailEnd/>
        </a:ln>
      </xdr:spPr>
    </xdr:sp>
    <xdr:clientData/>
  </xdr:oneCellAnchor>
  <xdr:oneCellAnchor>
    <xdr:from>
      <xdr:col>35</xdr:col>
      <xdr:colOff>0</xdr:colOff>
      <xdr:row>21</xdr:row>
      <xdr:rowOff>66675</xdr:rowOff>
    </xdr:from>
    <xdr:ext cx="142875" cy="180975"/>
    <xdr:sp macro="" textlink="">
      <xdr:nvSpPr>
        <xdr:cNvPr id="26" name="Text Box 16"/>
        <xdr:cNvSpPr txBox="1">
          <a:spLocks noChangeArrowheads="1"/>
        </xdr:cNvSpPr>
      </xdr:nvSpPr>
      <xdr:spPr bwMode="auto">
        <a:xfrm>
          <a:off x="13630275" y="3876675"/>
          <a:ext cx="142875" cy="180975"/>
        </a:xfrm>
        <a:prstGeom prst="rect">
          <a:avLst/>
        </a:prstGeom>
        <a:noFill/>
        <a:ln w="9525">
          <a:noFill/>
          <a:miter lim="800000"/>
          <a:headEnd/>
          <a:tailEnd/>
        </a:ln>
      </xdr:spPr>
    </xdr:sp>
    <xdr:clientData/>
  </xdr:oneCellAnchor>
  <xdr:oneCellAnchor>
    <xdr:from>
      <xdr:col>35</xdr:col>
      <xdr:colOff>0</xdr:colOff>
      <xdr:row>21</xdr:row>
      <xdr:rowOff>0</xdr:rowOff>
    </xdr:from>
    <xdr:ext cx="142875" cy="171450"/>
    <xdr:sp macro="" textlink="">
      <xdr:nvSpPr>
        <xdr:cNvPr id="27" name="Text Box 3"/>
        <xdr:cNvSpPr txBox="1">
          <a:spLocks noChangeArrowheads="1"/>
        </xdr:cNvSpPr>
      </xdr:nvSpPr>
      <xdr:spPr bwMode="auto">
        <a:xfrm>
          <a:off x="13630275" y="3810000"/>
          <a:ext cx="142875" cy="171450"/>
        </a:xfrm>
        <a:prstGeom prst="rect">
          <a:avLst/>
        </a:prstGeom>
        <a:noFill/>
        <a:ln w="9525">
          <a:noFill/>
          <a:miter lim="800000"/>
          <a:headEnd/>
          <a:tailEnd/>
        </a:ln>
      </xdr:spPr>
    </xdr:sp>
    <xdr:clientData/>
  </xdr:oneCellAnchor>
  <xdr:oneCellAnchor>
    <xdr:from>
      <xdr:col>35</xdr:col>
      <xdr:colOff>0</xdr:colOff>
      <xdr:row>21</xdr:row>
      <xdr:rowOff>66675</xdr:rowOff>
    </xdr:from>
    <xdr:ext cx="142875" cy="180975"/>
    <xdr:sp macro="" textlink="">
      <xdr:nvSpPr>
        <xdr:cNvPr id="28" name="Text Box 16"/>
        <xdr:cNvSpPr txBox="1">
          <a:spLocks noChangeArrowheads="1"/>
        </xdr:cNvSpPr>
      </xdr:nvSpPr>
      <xdr:spPr bwMode="auto">
        <a:xfrm>
          <a:off x="13630275" y="3876675"/>
          <a:ext cx="142875" cy="180975"/>
        </a:xfrm>
        <a:prstGeom prst="rect">
          <a:avLst/>
        </a:prstGeom>
        <a:noFill/>
        <a:ln w="9525">
          <a:noFill/>
          <a:miter lim="800000"/>
          <a:headEnd/>
          <a:tailEnd/>
        </a:ln>
      </xdr:spPr>
    </xdr:sp>
    <xdr:clientData/>
  </xdr:oneCellAnchor>
  <xdr:oneCellAnchor>
    <xdr:from>
      <xdr:col>35</xdr:col>
      <xdr:colOff>0</xdr:colOff>
      <xdr:row>21</xdr:row>
      <xdr:rowOff>0</xdr:rowOff>
    </xdr:from>
    <xdr:ext cx="142875" cy="171450"/>
    <xdr:sp macro="" textlink="">
      <xdr:nvSpPr>
        <xdr:cNvPr id="29" name="Text Box 3"/>
        <xdr:cNvSpPr txBox="1">
          <a:spLocks noChangeArrowheads="1"/>
        </xdr:cNvSpPr>
      </xdr:nvSpPr>
      <xdr:spPr bwMode="auto">
        <a:xfrm>
          <a:off x="13630275" y="3810000"/>
          <a:ext cx="142875" cy="171450"/>
        </a:xfrm>
        <a:prstGeom prst="rect">
          <a:avLst/>
        </a:prstGeom>
        <a:noFill/>
        <a:ln w="9525">
          <a:noFill/>
          <a:miter lim="800000"/>
          <a:headEnd/>
          <a:tailEnd/>
        </a:ln>
      </xdr:spPr>
    </xdr:sp>
    <xdr:clientData/>
  </xdr:oneCellAnchor>
  <xdr:oneCellAnchor>
    <xdr:from>
      <xdr:col>35</xdr:col>
      <xdr:colOff>0</xdr:colOff>
      <xdr:row>21</xdr:row>
      <xdr:rowOff>66675</xdr:rowOff>
    </xdr:from>
    <xdr:ext cx="142875" cy="180975"/>
    <xdr:sp macro="" textlink="">
      <xdr:nvSpPr>
        <xdr:cNvPr id="30" name="Text Box 16"/>
        <xdr:cNvSpPr txBox="1">
          <a:spLocks noChangeArrowheads="1"/>
        </xdr:cNvSpPr>
      </xdr:nvSpPr>
      <xdr:spPr bwMode="auto">
        <a:xfrm>
          <a:off x="13630275" y="3876675"/>
          <a:ext cx="142875" cy="180975"/>
        </a:xfrm>
        <a:prstGeom prst="rect">
          <a:avLst/>
        </a:prstGeom>
        <a:noFill/>
        <a:ln w="9525">
          <a:noFill/>
          <a:miter lim="800000"/>
          <a:headEnd/>
          <a:tailEnd/>
        </a:ln>
      </xdr:spPr>
    </xdr:sp>
    <xdr:clientData/>
  </xdr:oneCellAnchor>
  <xdr:oneCellAnchor>
    <xdr:from>
      <xdr:col>35</xdr:col>
      <xdr:colOff>0</xdr:colOff>
      <xdr:row>21</xdr:row>
      <xdr:rowOff>0</xdr:rowOff>
    </xdr:from>
    <xdr:ext cx="142875" cy="171450"/>
    <xdr:sp macro="" textlink="">
      <xdr:nvSpPr>
        <xdr:cNvPr id="31" name="Text Box 3"/>
        <xdr:cNvSpPr txBox="1">
          <a:spLocks noChangeArrowheads="1"/>
        </xdr:cNvSpPr>
      </xdr:nvSpPr>
      <xdr:spPr bwMode="auto">
        <a:xfrm>
          <a:off x="13630275" y="3810000"/>
          <a:ext cx="142875" cy="171450"/>
        </a:xfrm>
        <a:prstGeom prst="rect">
          <a:avLst/>
        </a:prstGeom>
        <a:noFill/>
        <a:ln w="9525">
          <a:noFill/>
          <a:miter lim="800000"/>
          <a:headEnd/>
          <a:tailEnd/>
        </a:ln>
      </xdr:spPr>
    </xdr:sp>
    <xdr:clientData/>
  </xdr:oneCellAnchor>
  <xdr:oneCellAnchor>
    <xdr:from>
      <xdr:col>35</xdr:col>
      <xdr:colOff>0</xdr:colOff>
      <xdr:row>21</xdr:row>
      <xdr:rowOff>66675</xdr:rowOff>
    </xdr:from>
    <xdr:ext cx="142875" cy="180975"/>
    <xdr:sp macro="" textlink="">
      <xdr:nvSpPr>
        <xdr:cNvPr id="32" name="Text Box 16"/>
        <xdr:cNvSpPr txBox="1">
          <a:spLocks noChangeArrowheads="1"/>
        </xdr:cNvSpPr>
      </xdr:nvSpPr>
      <xdr:spPr bwMode="auto">
        <a:xfrm>
          <a:off x="13630275" y="3876675"/>
          <a:ext cx="142875" cy="180975"/>
        </a:xfrm>
        <a:prstGeom prst="rect">
          <a:avLst/>
        </a:prstGeom>
        <a:noFill/>
        <a:ln w="9525">
          <a:noFill/>
          <a:miter lim="800000"/>
          <a:headEnd/>
          <a:tailEnd/>
        </a:ln>
      </xdr:spPr>
    </xdr:sp>
    <xdr:clientData/>
  </xdr:oneCellAnchor>
  <xdr:oneCellAnchor>
    <xdr:from>
      <xdr:col>35</xdr:col>
      <xdr:colOff>0</xdr:colOff>
      <xdr:row>21</xdr:row>
      <xdr:rowOff>0</xdr:rowOff>
    </xdr:from>
    <xdr:ext cx="142875" cy="171450"/>
    <xdr:sp macro="" textlink="">
      <xdr:nvSpPr>
        <xdr:cNvPr id="33" name="Text Box 3"/>
        <xdr:cNvSpPr txBox="1">
          <a:spLocks noChangeArrowheads="1"/>
        </xdr:cNvSpPr>
      </xdr:nvSpPr>
      <xdr:spPr bwMode="auto">
        <a:xfrm>
          <a:off x="12372975" y="3810000"/>
          <a:ext cx="142875" cy="171450"/>
        </a:xfrm>
        <a:prstGeom prst="rect">
          <a:avLst/>
        </a:prstGeom>
        <a:noFill/>
        <a:ln w="9525">
          <a:noFill/>
          <a:miter lim="800000"/>
          <a:headEnd/>
          <a:tailEnd/>
        </a:ln>
      </xdr:spPr>
    </xdr:sp>
    <xdr:clientData/>
  </xdr:oneCellAnchor>
  <xdr:oneCellAnchor>
    <xdr:from>
      <xdr:col>35</xdr:col>
      <xdr:colOff>0</xdr:colOff>
      <xdr:row>21</xdr:row>
      <xdr:rowOff>66675</xdr:rowOff>
    </xdr:from>
    <xdr:ext cx="142875" cy="180975"/>
    <xdr:sp macro="" textlink="">
      <xdr:nvSpPr>
        <xdr:cNvPr id="34" name="Text Box 16"/>
        <xdr:cNvSpPr txBox="1">
          <a:spLocks noChangeArrowheads="1"/>
        </xdr:cNvSpPr>
      </xdr:nvSpPr>
      <xdr:spPr bwMode="auto">
        <a:xfrm>
          <a:off x="12372975" y="3876675"/>
          <a:ext cx="142875" cy="180975"/>
        </a:xfrm>
        <a:prstGeom prst="rect">
          <a:avLst/>
        </a:prstGeom>
        <a:noFill/>
        <a:ln w="9525">
          <a:noFill/>
          <a:miter lim="800000"/>
          <a:headEnd/>
          <a:tailEnd/>
        </a:ln>
      </xdr:spPr>
    </xdr:sp>
    <xdr:clientData/>
  </xdr:oneCellAnchor>
  <xdr:oneCellAnchor>
    <xdr:from>
      <xdr:col>35</xdr:col>
      <xdr:colOff>0</xdr:colOff>
      <xdr:row>21</xdr:row>
      <xdr:rowOff>0</xdr:rowOff>
    </xdr:from>
    <xdr:ext cx="142875" cy="171450"/>
    <xdr:sp macro="" textlink="">
      <xdr:nvSpPr>
        <xdr:cNvPr id="35" name="Text Box 3"/>
        <xdr:cNvSpPr txBox="1">
          <a:spLocks noChangeArrowheads="1"/>
        </xdr:cNvSpPr>
      </xdr:nvSpPr>
      <xdr:spPr bwMode="auto">
        <a:xfrm>
          <a:off x="12372975" y="3810000"/>
          <a:ext cx="142875" cy="171450"/>
        </a:xfrm>
        <a:prstGeom prst="rect">
          <a:avLst/>
        </a:prstGeom>
        <a:noFill/>
        <a:ln w="9525">
          <a:noFill/>
          <a:miter lim="800000"/>
          <a:headEnd/>
          <a:tailEnd/>
        </a:ln>
      </xdr:spPr>
    </xdr:sp>
    <xdr:clientData/>
  </xdr:oneCellAnchor>
  <xdr:oneCellAnchor>
    <xdr:from>
      <xdr:col>35</xdr:col>
      <xdr:colOff>0</xdr:colOff>
      <xdr:row>21</xdr:row>
      <xdr:rowOff>66675</xdr:rowOff>
    </xdr:from>
    <xdr:ext cx="142875" cy="180975"/>
    <xdr:sp macro="" textlink="">
      <xdr:nvSpPr>
        <xdr:cNvPr id="36" name="Text Box 16"/>
        <xdr:cNvSpPr txBox="1">
          <a:spLocks noChangeArrowheads="1"/>
        </xdr:cNvSpPr>
      </xdr:nvSpPr>
      <xdr:spPr bwMode="auto">
        <a:xfrm>
          <a:off x="12372975" y="3876675"/>
          <a:ext cx="142875" cy="180975"/>
        </a:xfrm>
        <a:prstGeom prst="rect">
          <a:avLst/>
        </a:prstGeom>
        <a:noFill/>
        <a:ln w="9525">
          <a:noFill/>
          <a:miter lim="800000"/>
          <a:headEnd/>
          <a:tailEnd/>
        </a:ln>
      </xdr:spPr>
    </xdr:sp>
    <xdr:clientData/>
  </xdr:oneCellAnchor>
  <xdr:oneCellAnchor>
    <xdr:from>
      <xdr:col>35</xdr:col>
      <xdr:colOff>0</xdr:colOff>
      <xdr:row>21</xdr:row>
      <xdr:rowOff>0</xdr:rowOff>
    </xdr:from>
    <xdr:ext cx="142875" cy="171450"/>
    <xdr:sp macro="" textlink="">
      <xdr:nvSpPr>
        <xdr:cNvPr id="37" name="Text Box 3"/>
        <xdr:cNvSpPr txBox="1">
          <a:spLocks noChangeArrowheads="1"/>
        </xdr:cNvSpPr>
      </xdr:nvSpPr>
      <xdr:spPr bwMode="auto">
        <a:xfrm>
          <a:off x="12372975" y="3810000"/>
          <a:ext cx="142875" cy="171450"/>
        </a:xfrm>
        <a:prstGeom prst="rect">
          <a:avLst/>
        </a:prstGeom>
        <a:noFill/>
        <a:ln w="9525">
          <a:noFill/>
          <a:miter lim="800000"/>
          <a:headEnd/>
          <a:tailEnd/>
        </a:ln>
      </xdr:spPr>
    </xdr:sp>
    <xdr:clientData/>
  </xdr:oneCellAnchor>
  <xdr:oneCellAnchor>
    <xdr:from>
      <xdr:col>35</xdr:col>
      <xdr:colOff>0</xdr:colOff>
      <xdr:row>21</xdr:row>
      <xdr:rowOff>66675</xdr:rowOff>
    </xdr:from>
    <xdr:ext cx="142875" cy="180975"/>
    <xdr:sp macro="" textlink="">
      <xdr:nvSpPr>
        <xdr:cNvPr id="38" name="Text Box 16"/>
        <xdr:cNvSpPr txBox="1">
          <a:spLocks noChangeArrowheads="1"/>
        </xdr:cNvSpPr>
      </xdr:nvSpPr>
      <xdr:spPr bwMode="auto">
        <a:xfrm>
          <a:off x="12372975" y="3876675"/>
          <a:ext cx="142875" cy="180975"/>
        </a:xfrm>
        <a:prstGeom prst="rect">
          <a:avLst/>
        </a:prstGeom>
        <a:noFill/>
        <a:ln w="9525">
          <a:noFill/>
          <a:miter lim="800000"/>
          <a:headEnd/>
          <a:tailEnd/>
        </a:ln>
      </xdr:spPr>
    </xdr:sp>
    <xdr:clientData/>
  </xdr:oneCellAnchor>
  <xdr:oneCellAnchor>
    <xdr:from>
      <xdr:col>35</xdr:col>
      <xdr:colOff>0</xdr:colOff>
      <xdr:row>21</xdr:row>
      <xdr:rowOff>0</xdr:rowOff>
    </xdr:from>
    <xdr:ext cx="142875" cy="171450"/>
    <xdr:sp macro="" textlink="">
      <xdr:nvSpPr>
        <xdr:cNvPr id="39" name="Text Box 3"/>
        <xdr:cNvSpPr txBox="1">
          <a:spLocks noChangeArrowheads="1"/>
        </xdr:cNvSpPr>
      </xdr:nvSpPr>
      <xdr:spPr bwMode="auto">
        <a:xfrm>
          <a:off x="12372975" y="3810000"/>
          <a:ext cx="142875" cy="171450"/>
        </a:xfrm>
        <a:prstGeom prst="rect">
          <a:avLst/>
        </a:prstGeom>
        <a:noFill/>
        <a:ln w="9525">
          <a:noFill/>
          <a:miter lim="800000"/>
          <a:headEnd/>
          <a:tailEnd/>
        </a:ln>
      </xdr:spPr>
    </xdr:sp>
    <xdr:clientData/>
  </xdr:oneCellAnchor>
  <xdr:oneCellAnchor>
    <xdr:from>
      <xdr:col>35</xdr:col>
      <xdr:colOff>0</xdr:colOff>
      <xdr:row>21</xdr:row>
      <xdr:rowOff>66675</xdr:rowOff>
    </xdr:from>
    <xdr:ext cx="142875" cy="180975"/>
    <xdr:sp macro="" textlink="">
      <xdr:nvSpPr>
        <xdr:cNvPr id="40" name="Text Box 16"/>
        <xdr:cNvSpPr txBox="1">
          <a:spLocks noChangeArrowheads="1"/>
        </xdr:cNvSpPr>
      </xdr:nvSpPr>
      <xdr:spPr bwMode="auto">
        <a:xfrm>
          <a:off x="12372975" y="3876675"/>
          <a:ext cx="142875" cy="180975"/>
        </a:xfrm>
        <a:prstGeom prst="rect">
          <a:avLst/>
        </a:prstGeom>
        <a:noFill/>
        <a:ln w="9525">
          <a:noFill/>
          <a:miter lim="800000"/>
          <a:headEnd/>
          <a:tailEnd/>
        </a:ln>
      </xdr:spPr>
    </xdr:sp>
    <xdr:clientData/>
  </xdr:oneCellAnchor>
  <xdr:oneCellAnchor>
    <xdr:from>
      <xdr:col>35</xdr:col>
      <xdr:colOff>0</xdr:colOff>
      <xdr:row>21</xdr:row>
      <xdr:rowOff>0</xdr:rowOff>
    </xdr:from>
    <xdr:ext cx="142875" cy="171450"/>
    <xdr:sp macro="" textlink="">
      <xdr:nvSpPr>
        <xdr:cNvPr id="41" name="Text Box 3"/>
        <xdr:cNvSpPr txBox="1">
          <a:spLocks noChangeArrowheads="1"/>
        </xdr:cNvSpPr>
      </xdr:nvSpPr>
      <xdr:spPr bwMode="auto">
        <a:xfrm>
          <a:off x="12372975" y="3810000"/>
          <a:ext cx="142875" cy="171450"/>
        </a:xfrm>
        <a:prstGeom prst="rect">
          <a:avLst/>
        </a:prstGeom>
        <a:noFill/>
        <a:ln w="9525">
          <a:noFill/>
          <a:miter lim="800000"/>
          <a:headEnd/>
          <a:tailEnd/>
        </a:ln>
      </xdr:spPr>
    </xdr:sp>
    <xdr:clientData/>
  </xdr:oneCellAnchor>
  <xdr:oneCellAnchor>
    <xdr:from>
      <xdr:col>35</xdr:col>
      <xdr:colOff>0</xdr:colOff>
      <xdr:row>21</xdr:row>
      <xdr:rowOff>66675</xdr:rowOff>
    </xdr:from>
    <xdr:ext cx="142875" cy="180975"/>
    <xdr:sp macro="" textlink="">
      <xdr:nvSpPr>
        <xdr:cNvPr id="42" name="Text Box 16"/>
        <xdr:cNvSpPr txBox="1">
          <a:spLocks noChangeArrowheads="1"/>
        </xdr:cNvSpPr>
      </xdr:nvSpPr>
      <xdr:spPr bwMode="auto">
        <a:xfrm>
          <a:off x="12372975" y="3876675"/>
          <a:ext cx="142875" cy="180975"/>
        </a:xfrm>
        <a:prstGeom prst="rect">
          <a:avLst/>
        </a:prstGeom>
        <a:noFill/>
        <a:ln w="9525">
          <a:noFill/>
          <a:miter lim="800000"/>
          <a:headEnd/>
          <a:tailEnd/>
        </a:ln>
      </xdr:spPr>
    </xdr:sp>
    <xdr:clientData/>
  </xdr:oneCellAnchor>
  <xdr:oneCellAnchor>
    <xdr:from>
      <xdr:col>35</xdr:col>
      <xdr:colOff>0</xdr:colOff>
      <xdr:row>21</xdr:row>
      <xdr:rowOff>0</xdr:rowOff>
    </xdr:from>
    <xdr:ext cx="142875" cy="171450"/>
    <xdr:sp macro="" textlink="">
      <xdr:nvSpPr>
        <xdr:cNvPr id="43" name="Text Box 3"/>
        <xdr:cNvSpPr txBox="1">
          <a:spLocks noChangeArrowheads="1"/>
        </xdr:cNvSpPr>
      </xdr:nvSpPr>
      <xdr:spPr bwMode="auto">
        <a:xfrm>
          <a:off x="12372975" y="3810000"/>
          <a:ext cx="142875" cy="171450"/>
        </a:xfrm>
        <a:prstGeom prst="rect">
          <a:avLst/>
        </a:prstGeom>
        <a:noFill/>
        <a:ln w="9525">
          <a:noFill/>
          <a:miter lim="800000"/>
          <a:headEnd/>
          <a:tailEnd/>
        </a:ln>
      </xdr:spPr>
    </xdr:sp>
    <xdr:clientData/>
  </xdr:oneCellAnchor>
  <xdr:oneCellAnchor>
    <xdr:from>
      <xdr:col>35</xdr:col>
      <xdr:colOff>0</xdr:colOff>
      <xdr:row>21</xdr:row>
      <xdr:rowOff>66675</xdr:rowOff>
    </xdr:from>
    <xdr:ext cx="142875" cy="180975"/>
    <xdr:sp macro="" textlink="">
      <xdr:nvSpPr>
        <xdr:cNvPr id="44" name="Text Box 16"/>
        <xdr:cNvSpPr txBox="1">
          <a:spLocks noChangeArrowheads="1"/>
        </xdr:cNvSpPr>
      </xdr:nvSpPr>
      <xdr:spPr bwMode="auto">
        <a:xfrm>
          <a:off x="12372975" y="3876675"/>
          <a:ext cx="142875" cy="180975"/>
        </a:xfrm>
        <a:prstGeom prst="rect">
          <a:avLst/>
        </a:prstGeom>
        <a:noFill/>
        <a:ln w="9525">
          <a:noFill/>
          <a:miter lim="800000"/>
          <a:headEnd/>
          <a:tailEnd/>
        </a:ln>
      </xdr:spPr>
    </xdr:sp>
    <xdr:clientData/>
  </xdr:oneCellAnchor>
  <xdr:oneCellAnchor>
    <xdr:from>
      <xdr:col>35</xdr:col>
      <xdr:colOff>0</xdr:colOff>
      <xdr:row>21</xdr:row>
      <xdr:rowOff>0</xdr:rowOff>
    </xdr:from>
    <xdr:ext cx="142875" cy="171450"/>
    <xdr:sp macro="" textlink="">
      <xdr:nvSpPr>
        <xdr:cNvPr id="45" name="Text Box 3"/>
        <xdr:cNvSpPr txBox="1">
          <a:spLocks noChangeArrowheads="1"/>
        </xdr:cNvSpPr>
      </xdr:nvSpPr>
      <xdr:spPr bwMode="auto">
        <a:xfrm>
          <a:off x="12372975" y="3810000"/>
          <a:ext cx="142875" cy="171450"/>
        </a:xfrm>
        <a:prstGeom prst="rect">
          <a:avLst/>
        </a:prstGeom>
        <a:noFill/>
        <a:ln w="9525">
          <a:noFill/>
          <a:miter lim="800000"/>
          <a:headEnd/>
          <a:tailEnd/>
        </a:ln>
      </xdr:spPr>
    </xdr:sp>
    <xdr:clientData/>
  </xdr:oneCellAnchor>
  <xdr:oneCellAnchor>
    <xdr:from>
      <xdr:col>35</xdr:col>
      <xdr:colOff>0</xdr:colOff>
      <xdr:row>21</xdr:row>
      <xdr:rowOff>66675</xdr:rowOff>
    </xdr:from>
    <xdr:ext cx="142875" cy="180975"/>
    <xdr:sp macro="" textlink="">
      <xdr:nvSpPr>
        <xdr:cNvPr id="46" name="Text Box 16"/>
        <xdr:cNvSpPr txBox="1">
          <a:spLocks noChangeArrowheads="1"/>
        </xdr:cNvSpPr>
      </xdr:nvSpPr>
      <xdr:spPr bwMode="auto">
        <a:xfrm>
          <a:off x="12372975" y="3876675"/>
          <a:ext cx="142875" cy="180975"/>
        </a:xfrm>
        <a:prstGeom prst="rect">
          <a:avLst/>
        </a:prstGeom>
        <a:noFill/>
        <a:ln w="9525">
          <a:noFill/>
          <a:miter lim="800000"/>
          <a:headEnd/>
          <a:tailEnd/>
        </a:ln>
      </xdr:spPr>
    </xdr:sp>
    <xdr:clientData/>
  </xdr:oneCellAnchor>
  <xdr:oneCellAnchor>
    <xdr:from>
      <xdr:col>35</xdr:col>
      <xdr:colOff>0</xdr:colOff>
      <xdr:row>21</xdr:row>
      <xdr:rowOff>0</xdr:rowOff>
    </xdr:from>
    <xdr:ext cx="142875" cy="171450"/>
    <xdr:sp macro="" textlink="">
      <xdr:nvSpPr>
        <xdr:cNvPr id="47" name="Text Box 3"/>
        <xdr:cNvSpPr txBox="1">
          <a:spLocks noChangeArrowheads="1"/>
        </xdr:cNvSpPr>
      </xdr:nvSpPr>
      <xdr:spPr bwMode="auto">
        <a:xfrm>
          <a:off x="12372975" y="3810000"/>
          <a:ext cx="142875" cy="171450"/>
        </a:xfrm>
        <a:prstGeom prst="rect">
          <a:avLst/>
        </a:prstGeom>
        <a:noFill/>
        <a:ln w="9525">
          <a:noFill/>
          <a:miter lim="800000"/>
          <a:headEnd/>
          <a:tailEnd/>
        </a:ln>
      </xdr:spPr>
    </xdr:sp>
    <xdr:clientData/>
  </xdr:oneCellAnchor>
  <xdr:oneCellAnchor>
    <xdr:from>
      <xdr:col>35</xdr:col>
      <xdr:colOff>0</xdr:colOff>
      <xdr:row>21</xdr:row>
      <xdr:rowOff>66675</xdr:rowOff>
    </xdr:from>
    <xdr:ext cx="142875" cy="180975"/>
    <xdr:sp macro="" textlink="">
      <xdr:nvSpPr>
        <xdr:cNvPr id="48" name="Text Box 16"/>
        <xdr:cNvSpPr txBox="1">
          <a:spLocks noChangeArrowheads="1"/>
        </xdr:cNvSpPr>
      </xdr:nvSpPr>
      <xdr:spPr bwMode="auto">
        <a:xfrm>
          <a:off x="12372975" y="3876675"/>
          <a:ext cx="142875" cy="180975"/>
        </a:xfrm>
        <a:prstGeom prst="rect">
          <a:avLst/>
        </a:prstGeom>
        <a:noFill/>
        <a:ln w="9525">
          <a:noFill/>
          <a:miter lim="800000"/>
          <a:headEnd/>
          <a:tailEnd/>
        </a:ln>
      </xdr:spPr>
    </xdr:sp>
    <xdr:clientData/>
  </xdr:oneCellAnchor>
  <xdr:oneCellAnchor>
    <xdr:from>
      <xdr:col>35</xdr:col>
      <xdr:colOff>0</xdr:colOff>
      <xdr:row>21</xdr:row>
      <xdr:rowOff>0</xdr:rowOff>
    </xdr:from>
    <xdr:ext cx="142875" cy="171450"/>
    <xdr:sp macro="" textlink="">
      <xdr:nvSpPr>
        <xdr:cNvPr id="49" name="Text Box 3"/>
        <xdr:cNvSpPr txBox="1">
          <a:spLocks noChangeArrowheads="1"/>
        </xdr:cNvSpPr>
      </xdr:nvSpPr>
      <xdr:spPr bwMode="auto">
        <a:xfrm>
          <a:off x="12372975" y="3810000"/>
          <a:ext cx="142875" cy="171450"/>
        </a:xfrm>
        <a:prstGeom prst="rect">
          <a:avLst/>
        </a:prstGeom>
        <a:noFill/>
        <a:ln w="9525">
          <a:noFill/>
          <a:miter lim="800000"/>
          <a:headEnd/>
          <a:tailEnd/>
        </a:ln>
      </xdr:spPr>
    </xdr:sp>
    <xdr:clientData/>
  </xdr:oneCellAnchor>
  <xdr:oneCellAnchor>
    <xdr:from>
      <xdr:col>35</xdr:col>
      <xdr:colOff>0</xdr:colOff>
      <xdr:row>21</xdr:row>
      <xdr:rowOff>66675</xdr:rowOff>
    </xdr:from>
    <xdr:ext cx="142875" cy="180975"/>
    <xdr:sp macro="" textlink="">
      <xdr:nvSpPr>
        <xdr:cNvPr id="50" name="Text Box 16"/>
        <xdr:cNvSpPr txBox="1">
          <a:spLocks noChangeArrowheads="1"/>
        </xdr:cNvSpPr>
      </xdr:nvSpPr>
      <xdr:spPr bwMode="auto">
        <a:xfrm>
          <a:off x="12372975" y="3876675"/>
          <a:ext cx="142875" cy="180975"/>
        </a:xfrm>
        <a:prstGeom prst="rect">
          <a:avLst/>
        </a:prstGeom>
        <a:noFill/>
        <a:ln w="9525">
          <a:noFill/>
          <a:miter lim="800000"/>
          <a:headEnd/>
          <a:tailEnd/>
        </a:ln>
      </xdr:spPr>
    </xdr:sp>
    <xdr:clientData/>
  </xdr:oneCellAnchor>
  <xdr:oneCellAnchor>
    <xdr:from>
      <xdr:col>35</xdr:col>
      <xdr:colOff>0</xdr:colOff>
      <xdr:row>21</xdr:row>
      <xdr:rowOff>0</xdr:rowOff>
    </xdr:from>
    <xdr:ext cx="142875" cy="171450"/>
    <xdr:sp macro="" textlink="">
      <xdr:nvSpPr>
        <xdr:cNvPr id="51" name="Text Box 3"/>
        <xdr:cNvSpPr txBox="1">
          <a:spLocks noChangeArrowheads="1"/>
        </xdr:cNvSpPr>
      </xdr:nvSpPr>
      <xdr:spPr bwMode="auto">
        <a:xfrm>
          <a:off x="12372975" y="3810000"/>
          <a:ext cx="142875" cy="171450"/>
        </a:xfrm>
        <a:prstGeom prst="rect">
          <a:avLst/>
        </a:prstGeom>
        <a:noFill/>
        <a:ln w="9525">
          <a:noFill/>
          <a:miter lim="800000"/>
          <a:headEnd/>
          <a:tailEnd/>
        </a:ln>
      </xdr:spPr>
    </xdr:sp>
    <xdr:clientData/>
  </xdr:oneCellAnchor>
  <xdr:oneCellAnchor>
    <xdr:from>
      <xdr:col>35</xdr:col>
      <xdr:colOff>0</xdr:colOff>
      <xdr:row>21</xdr:row>
      <xdr:rowOff>66675</xdr:rowOff>
    </xdr:from>
    <xdr:ext cx="142875" cy="180975"/>
    <xdr:sp macro="" textlink="">
      <xdr:nvSpPr>
        <xdr:cNvPr id="52" name="Text Box 16"/>
        <xdr:cNvSpPr txBox="1">
          <a:spLocks noChangeArrowheads="1"/>
        </xdr:cNvSpPr>
      </xdr:nvSpPr>
      <xdr:spPr bwMode="auto">
        <a:xfrm>
          <a:off x="12372975" y="3876675"/>
          <a:ext cx="142875" cy="180975"/>
        </a:xfrm>
        <a:prstGeom prst="rect">
          <a:avLst/>
        </a:prstGeom>
        <a:noFill/>
        <a:ln w="9525">
          <a:noFill/>
          <a:miter lim="800000"/>
          <a:headEnd/>
          <a:tailEnd/>
        </a:ln>
      </xdr:spPr>
    </xdr:sp>
    <xdr:clientData/>
  </xdr:oneCellAnchor>
</xdr:wsDr>
</file>

<file path=xl/drawings/drawing20.xml><?xml version="1.0" encoding="utf-8"?>
<xdr:wsDr xmlns:xdr="http://schemas.openxmlformats.org/drawingml/2006/spreadsheetDrawing" xmlns:a="http://schemas.openxmlformats.org/drawingml/2006/main">
  <xdr:twoCellAnchor editAs="oneCell">
    <xdr:from>
      <xdr:col>1</xdr:col>
      <xdr:colOff>38100</xdr:colOff>
      <xdr:row>0</xdr:row>
      <xdr:rowOff>76200</xdr:rowOff>
    </xdr:from>
    <xdr:to>
      <xdr:col>1</xdr:col>
      <xdr:colOff>1925108</xdr:colOff>
      <xdr:row>1</xdr:row>
      <xdr:rowOff>131633</xdr:rowOff>
    </xdr:to>
    <xdr:pic>
      <xdr:nvPicPr>
        <xdr:cNvPr id="73" name="그림 7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4775" y="76200"/>
          <a:ext cx="1887008" cy="188783"/>
        </a:xfrm>
        <a:prstGeom prst="rect">
          <a:avLst/>
        </a:prstGeom>
      </xdr:spPr>
    </xdr:pic>
    <xdr:clientData/>
  </xdr:twoCellAnchor>
  <xdr:twoCellAnchor>
    <xdr:from>
      <xdr:col>5</xdr:col>
      <xdr:colOff>1181100</xdr:colOff>
      <xdr:row>19</xdr:row>
      <xdr:rowOff>76200</xdr:rowOff>
    </xdr:from>
    <xdr:to>
      <xdr:col>11</xdr:col>
      <xdr:colOff>714375</xdr:colOff>
      <xdr:row>28</xdr:row>
      <xdr:rowOff>95250</xdr:rowOff>
    </xdr:to>
    <xdr:sp macro="" textlink="">
      <xdr:nvSpPr>
        <xdr:cNvPr id="6" name="TextBox 5"/>
        <xdr:cNvSpPr txBox="1"/>
      </xdr:nvSpPr>
      <xdr:spPr>
        <a:xfrm>
          <a:off x="3810000" y="3429000"/>
          <a:ext cx="4914900" cy="1733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ko-KR" altLang="en-US" sz="1100"/>
        </a:p>
      </xdr:txBody>
    </xdr:sp>
    <xdr:clientData/>
  </xdr:twoCellAnchor>
  <xdr:twoCellAnchor>
    <xdr:from>
      <xdr:col>5</xdr:col>
      <xdr:colOff>1309687</xdr:colOff>
      <xdr:row>30</xdr:row>
      <xdr:rowOff>15875</xdr:rowOff>
    </xdr:from>
    <xdr:to>
      <xdr:col>6</xdr:col>
      <xdr:colOff>277812</xdr:colOff>
      <xdr:row>31</xdr:row>
      <xdr:rowOff>150813</xdr:rowOff>
    </xdr:to>
    <xdr:sp macro="" textlink="">
      <xdr:nvSpPr>
        <xdr:cNvPr id="12" name="직사각형 11"/>
        <xdr:cNvSpPr/>
      </xdr:nvSpPr>
      <xdr:spPr>
        <a:xfrm>
          <a:off x="3937000" y="5461000"/>
          <a:ext cx="396875" cy="32543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editAs="oneCell">
    <xdr:from>
      <xdr:col>3</xdr:col>
      <xdr:colOff>76200</xdr:colOff>
      <xdr:row>13</xdr:row>
      <xdr:rowOff>157257</xdr:rowOff>
    </xdr:from>
    <xdr:to>
      <xdr:col>15</xdr:col>
      <xdr:colOff>485775</xdr:colOff>
      <xdr:row>33</xdr:row>
      <xdr:rowOff>25373</xdr:rowOff>
    </xdr:to>
    <xdr:pic>
      <xdr:nvPicPr>
        <xdr:cNvPr id="3" name="그림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457450" y="2367057"/>
          <a:ext cx="9277350" cy="3678116"/>
        </a:xfrm>
        <a:prstGeom prst="rect">
          <a:avLst/>
        </a:prstGeom>
      </xdr:spPr>
    </xdr:pic>
    <xdr:clientData/>
  </xdr:twoCellAnchor>
  <xdr:twoCellAnchor editAs="oneCell">
    <xdr:from>
      <xdr:col>3</xdr:col>
      <xdr:colOff>66675</xdr:colOff>
      <xdr:row>10</xdr:row>
      <xdr:rowOff>66675</xdr:rowOff>
    </xdr:from>
    <xdr:to>
      <xdr:col>15</xdr:col>
      <xdr:colOff>590550</xdr:colOff>
      <xdr:row>12</xdr:row>
      <xdr:rowOff>133350</xdr:rowOff>
    </xdr:to>
    <xdr:pic>
      <xdr:nvPicPr>
        <xdr:cNvPr id="8" name="그림 7"/>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b="90720"/>
        <a:stretch/>
      </xdr:blipFill>
      <xdr:spPr>
        <a:xfrm>
          <a:off x="2447925" y="1704975"/>
          <a:ext cx="9391650" cy="447675"/>
        </a:xfrm>
        <a:prstGeom prst="rect">
          <a:avLst/>
        </a:prstGeom>
      </xdr:spPr>
    </xdr:pic>
    <xdr:clientData/>
  </xdr:twoCellAnchor>
  <xdr:twoCellAnchor editAs="oneCell">
    <xdr:from>
      <xdr:col>1</xdr:col>
      <xdr:colOff>2105025</xdr:colOff>
      <xdr:row>27</xdr:row>
      <xdr:rowOff>114299</xdr:rowOff>
    </xdr:from>
    <xdr:to>
      <xdr:col>9</xdr:col>
      <xdr:colOff>552450</xdr:colOff>
      <xdr:row>28</xdr:row>
      <xdr:rowOff>180974</xdr:rowOff>
    </xdr:to>
    <xdr:pic>
      <xdr:nvPicPr>
        <xdr:cNvPr id="9" name="그림 8"/>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t="66537" r="49189" b="28132"/>
        <a:stretch/>
      </xdr:blipFill>
      <xdr:spPr>
        <a:xfrm>
          <a:off x="2171700" y="4991099"/>
          <a:ext cx="4772025" cy="257175"/>
        </a:xfrm>
        <a:prstGeom prst="rect">
          <a:avLst/>
        </a:prstGeom>
      </xdr:spPr>
    </xdr:pic>
    <xdr:clientData/>
  </xdr:twoCellAnchor>
  <xdr:twoCellAnchor editAs="oneCell">
    <xdr:from>
      <xdr:col>1</xdr:col>
      <xdr:colOff>473851</xdr:colOff>
      <xdr:row>28</xdr:row>
      <xdr:rowOff>159951</xdr:rowOff>
    </xdr:from>
    <xdr:to>
      <xdr:col>8</xdr:col>
      <xdr:colOff>466726</xdr:colOff>
      <xdr:row>34</xdr:row>
      <xdr:rowOff>175733</xdr:rowOff>
    </xdr:to>
    <xdr:pic>
      <xdr:nvPicPr>
        <xdr:cNvPr id="4" name="그림 3"/>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40526" y="5227251"/>
          <a:ext cx="5507850" cy="1158782"/>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0</xdr:colOff>
      <xdr:row>0</xdr:row>
      <xdr:rowOff>76200</xdr:rowOff>
    </xdr:from>
    <xdr:to>
      <xdr:col>1</xdr:col>
      <xdr:colOff>1887008</xdr:colOff>
      <xdr:row>1</xdr:row>
      <xdr:rowOff>131633</xdr:rowOff>
    </xdr:to>
    <xdr:pic>
      <xdr:nvPicPr>
        <xdr:cNvPr id="3" name="그림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675" y="76200"/>
          <a:ext cx="1887008" cy="188783"/>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3" tint="0.59999389629810485"/>
  </sheetPr>
  <dimension ref="A1:T61"/>
  <sheetViews>
    <sheetView showGridLines="0" view="pageBreakPreview" zoomScaleNormal="115" zoomScaleSheetLayoutView="100" workbookViewId="0">
      <selection activeCell="V36" sqref="V36"/>
    </sheetView>
  </sheetViews>
  <sheetFormatPr defaultColWidth="9" defaultRowHeight="14.25"/>
  <cols>
    <col min="1" max="1" width="6.125" style="24" customWidth="1"/>
    <col min="2" max="2" width="2.625" style="504" customWidth="1"/>
    <col min="3" max="3" width="8.625" style="24" customWidth="1"/>
    <col min="4" max="5" width="10.625" style="24" customWidth="1"/>
    <col min="6" max="7" width="5.625" style="504" customWidth="1"/>
    <col min="8" max="8" width="2.625" style="504" customWidth="1"/>
    <col min="9" max="9" width="8.625" style="24" customWidth="1"/>
    <col min="10" max="11" width="10.625" style="24" customWidth="1"/>
    <col min="12" max="12" width="5.625" style="24" customWidth="1"/>
    <col min="13" max="13" width="5.625" style="504" customWidth="1"/>
    <col min="14" max="14" width="2.625" style="504" customWidth="1"/>
    <col min="15" max="15" width="8.625" style="504" customWidth="1"/>
    <col min="16" max="17" width="10.625" style="504" customWidth="1"/>
    <col min="18" max="18" width="3.625" style="504" customWidth="1"/>
    <col min="19" max="19" width="4.125" style="504" customWidth="1"/>
    <col min="20" max="20" width="10.625" style="24" customWidth="1"/>
    <col min="21" max="16384" width="9" style="24"/>
  </cols>
  <sheetData>
    <row r="1" spans="1:1" ht="9.9499999999999993" customHeight="1">
      <c r="A1" s="504"/>
    </row>
    <row r="2" spans="1:1" ht="9.9499999999999993" customHeight="1">
      <c r="A2" s="504"/>
    </row>
    <row r="3" spans="1:1" ht="9.9499999999999993" customHeight="1">
      <c r="A3" s="504"/>
    </row>
    <row r="4" spans="1:1" ht="9.9499999999999993" customHeight="1">
      <c r="A4" s="504"/>
    </row>
    <row r="5" spans="1:1" ht="9.9499999999999993" customHeight="1">
      <c r="A5" s="504"/>
    </row>
    <row r="6" spans="1:1" ht="9.9499999999999993" customHeight="1">
      <c r="A6" s="504"/>
    </row>
    <row r="7" spans="1:1" ht="9.9499999999999993" customHeight="1">
      <c r="A7" s="504"/>
    </row>
    <row r="8" spans="1:1" ht="9.9499999999999993" customHeight="1">
      <c r="A8" s="504"/>
    </row>
    <row r="9" spans="1:1" ht="9.9499999999999993" customHeight="1">
      <c r="A9" s="504"/>
    </row>
    <row r="10" spans="1:1" ht="5.25" customHeight="1">
      <c r="A10" s="504"/>
    </row>
    <row r="11" spans="1:1" ht="9.9499999999999993" customHeight="1">
      <c r="A11" s="504"/>
    </row>
    <row r="12" spans="1:1" ht="9.9499999999999993" customHeight="1">
      <c r="A12" s="504"/>
    </row>
    <row r="13" spans="1:1" ht="9.9499999999999993" customHeight="1">
      <c r="A13" s="504"/>
    </row>
    <row r="14" spans="1:1" ht="9.9499999999999993" customHeight="1">
      <c r="A14" s="504"/>
    </row>
    <row r="15" spans="1:1" ht="10.5" customHeight="1">
      <c r="A15" s="504"/>
    </row>
    <row r="16" spans="1:1" ht="10.5" customHeight="1">
      <c r="A16" s="504"/>
    </row>
    <row r="17" spans="1:19" ht="10.5" customHeight="1">
      <c r="A17" s="504"/>
    </row>
    <row r="18" spans="1:19" ht="10.5" customHeight="1">
      <c r="A18" s="504"/>
    </row>
    <row r="19" spans="1:19" ht="10.5" customHeight="1">
      <c r="A19" s="504"/>
    </row>
    <row r="20" spans="1:19" ht="10.5" customHeight="1">
      <c r="A20" s="504"/>
    </row>
    <row r="21" spans="1:19" ht="10.5" customHeight="1">
      <c r="A21" s="504"/>
    </row>
    <row r="22" spans="1:19" ht="10.5" customHeight="1">
      <c r="A22" s="504"/>
    </row>
    <row r="23" spans="1:19" ht="10.5" customHeight="1">
      <c r="A23" s="504"/>
    </row>
    <row r="24" spans="1:19" ht="10.5" customHeight="1">
      <c r="A24" s="504"/>
      <c r="L24" s="25"/>
    </row>
    <row r="25" spans="1:19" ht="10.5" customHeight="1">
      <c r="A25" s="504"/>
      <c r="L25" s="25"/>
    </row>
    <row r="26" spans="1:19" ht="10.5" customHeight="1">
      <c r="A26" s="504"/>
      <c r="B26" s="506"/>
      <c r="C26" s="26"/>
      <c r="D26" s="27"/>
      <c r="E26" s="27"/>
      <c r="F26" s="506"/>
      <c r="G26" s="506"/>
      <c r="H26" s="505"/>
      <c r="I26" s="27"/>
      <c r="J26" s="27"/>
      <c r="K26" s="26"/>
      <c r="L26" s="25"/>
      <c r="M26" s="505"/>
      <c r="N26" s="506"/>
      <c r="O26" s="506"/>
      <c r="P26" s="505"/>
    </row>
    <row r="27" spans="1:19" ht="10.5" customHeight="1">
      <c r="A27" s="504"/>
      <c r="B27" s="505"/>
      <c r="C27" s="27"/>
      <c r="D27" s="27"/>
      <c r="E27" s="27"/>
      <c r="F27" s="505"/>
      <c r="G27" s="505"/>
      <c r="H27" s="505"/>
      <c r="I27" s="27"/>
      <c r="J27" s="27"/>
      <c r="K27" s="27"/>
      <c r="L27" s="27"/>
      <c r="M27" s="505"/>
      <c r="N27" s="505"/>
      <c r="O27" s="505"/>
      <c r="P27" s="505"/>
    </row>
    <row r="28" spans="1:19" ht="10.5" customHeight="1">
      <c r="A28" s="505"/>
      <c r="B28" s="507"/>
      <c r="C28" s="28"/>
      <c r="D28" s="27"/>
      <c r="E28" s="27"/>
      <c r="F28" s="507"/>
      <c r="G28" s="507"/>
      <c r="H28" s="505"/>
      <c r="I28" s="27"/>
      <c r="J28" s="27"/>
      <c r="K28" s="28"/>
      <c r="L28" s="27"/>
      <c r="M28" s="505"/>
      <c r="N28" s="507"/>
      <c r="O28" s="507"/>
      <c r="P28" s="505"/>
      <c r="Q28" s="505"/>
    </row>
    <row r="29" spans="1:19" ht="10.5" customHeight="1">
      <c r="A29" s="505"/>
      <c r="B29" s="507"/>
      <c r="C29" s="28"/>
      <c r="D29" s="27"/>
      <c r="E29" s="27"/>
      <c r="F29" s="507"/>
      <c r="G29" s="507"/>
      <c r="H29" s="505"/>
      <c r="I29" s="27"/>
      <c r="J29" s="27"/>
      <c r="K29" s="28"/>
      <c r="L29" s="27"/>
      <c r="M29" s="505"/>
      <c r="N29" s="507"/>
      <c r="O29" s="507"/>
      <c r="P29" s="505"/>
      <c r="Q29" s="505"/>
      <c r="S29" s="504" t="s">
        <v>91</v>
      </c>
    </row>
    <row r="30" spans="1:19" ht="10.5" customHeight="1">
      <c r="A30" s="505"/>
      <c r="B30" s="507"/>
      <c r="C30" s="28"/>
      <c r="D30" s="27"/>
      <c r="E30" s="27"/>
      <c r="F30" s="507"/>
      <c r="G30" s="507"/>
      <c r="H30" s="505"/>
      <c r="I30" s="27"/>
      <c r="J30" s="27"/>
      <c r="K30" s="28"/>
      <c r="L30" s="27"/>
      <c r="M30" s="505"/>
      <c r="N30" s="505"/>
      <c r="O30" s="505"/>
      <c r="P30" s="505"/>
      <c r="Q30" s="505"/>
    </row>
    <row r="31" spans="1:19" ht="10.5" customHeight="1">
      <c r="A31" s="505"/>
      <c r="B31" s="507"/>
      <c r="C31" s="28"/>
      <c r="D31" s="27"/>
      <c r="E31" s="27"/>
      <c r="F31" s="507"/>
      <c r="G31" s="507"/>
      <c r="H31" s="505"/>
      <c r="I31" s="27"/>
      <c r="J31" s="27"/>
      <c r="K31" s="28"/>
      <c r="L31" s="27"/>
      <c r="M31" s="505"/>
      <c r="N31" s="505"/>
      <c r="O31" s="505"/>
      <c r="P31" s="505"/>
      <c r="Q31" s="505"/>
    </row>
    <row r="32" spans="1:19" ht="10.5" customHeight="1">
      <c r="A32" s="505"/>
      <c r="B32" s="507"/>
      <c r="C32" s="28"/>
      <c r="D32" s="27"/>
      <c r="E32" s="27"/>
      <c r="F32" s="507"/>
      <c r="G32" s="507"/>
      <c r="H32" s="505"/>
      <c r="I32" s="27"/>
      <c r="J32" s="27"/>
      <c r="K32" s="28"/>
      <c r="L32" s="27"/>
      <c r="M32" s="505"/>
      <c r="N32" s="505"/>
      <c r="O32" s="505"/>
      <c r="P32" s="505"/>
      <c r="Q32" s="505"/>
    </row>
    <row r="33" spans="1:20" ht="10.5" customHeight="1">
      <c r="A33" s="505"/>
      <c r="B33" s="507"/>
      <c r="C33" s="28"/>
      <c r="D33" s="27"/>
      <c r="E33" s="27"/>
      <c r="F33" s="507"/>
      <c r="G33" s="507"/>
      <c r="H33" s="505"/>
      <c r="I33" s="27"/>
      <c r="J33" s="27"/>
      <c r="K33" s="28"/>
      <c r="L33" s="27"/>
      <c r="M33" s="505"/>
      <c r="N33" s="506"/>
      <c r="O33" s="506"/>
      <c r="P33" s="505"/>
      <c r="Q33" s="505"/>
    </row>
    <row r="34" spans="1:20" ht="10.5" customHeight="1">
      <c r="A34" s="505"/>
      <c r="B34" s="507"/>
      <c r="C34" s="28"/>
      <c r="D34" s="27"/>
      <c r="E34" s="27"/>
      <c r="F34" s="507"/>
      <c r="G34" s="507"/>
      <c r="H34" s="505"/>
      <c r="I34" s="27"/>
      <c r="J34" s="27"/>
      <c r="K34" s="28"/>
      <c r="L34" s="27"/>
      <c r="M34" s="505"/>
      <c r="N34" s="505"/>
      <c r="O34" s="505"/>
      <c r="P34" s="505"/>
      <c r="Q34" s="505"/>
    </row>
    <row r="35" spans="1:20" ht="10.5" customHeight="1">
      <c r="A35" s="505"/>
      <c r="B35" s="507"/>
      <c r="C35" s="28"/>
      <c r="D35" s="27"/>
      <c r="E35" s="27"/>
      <c r="F35" s="507"/>
      <c r="G35" s="507"/>
      <c r="H35" s="505"/>
      <c r="I35" s="27"/>
      <c r="J35" s="27"/>
      <c r="K35" s="28"/>
      <c r="L35" s="27"/>
      <c r="M35" s="505"/>
      <c r="N35" s="507"/>
      <c r="O35" s="507"/>
      <c r="P35" s="505"/>
      <c r="Q35" s="505"/>
    </row>
    <row r="36" spans="1:20" ht="10.5" customHeight="1">
      <c r="A36" s="505"/>
      <c r="B36" s="507"/>
      <c r="C36" s="28"/>
      <c r="D36" s="27"/>
      <c r="E36" s="27"/>
      <c r="F36" s="507"/>
      <c r="G36" s="507"/>
      <c r="H36" s="505"/>
      <c r="I36" s="27"/>
      <c r="J36" s="27"/>
      <c r="K36" s="28"/>
      <c r="L36" s="27"/>
      <c r="M36" s="505"/>
      <c r="N36" s="505"/>
      <c r="O36" s="505"/>
      <c r="P36" s="505"/>
      <c r="Q36" s="505"/>
    </row>
    <row r="37" spans="1:20" ht="10.5" customHeight="1">
      <c r="A37" s="505"/>
      <c r="B37" s="505"/>
      <c r="C37" s="27"/>
      <c r="D37" s="27"/>
      <c r="E37" s="27"/>
      <c r="F37" s="507"/>
      <c r="G37" s="507"/>
      <c r="H37" s="505"/>
      <c r="I37" s="27"/>
      <c r="J37" s="27"/>
      <c r="K37" s="28"/>
      <c r="L37" s="27"/>
      <c r="M37" s="505"/>
      <c r="N37" s="505"/>
      <c r="O37" s="505"/>
      <c r="P37" s="505"/>
      <c r="Q37" s="505"/>
    </row>
    <row r="38" spans="1:20" ht="10.5" customHeight="1">
      <c r="A38" s="505"/>
      <c r="B38" s="507"/>
      <c r="C38" s="28"/>
      <c r="D38" s="27"/>
      <c r="E38" s="27"/>
      <c r="F38" s="507"/>
      <c r="G38" s="507"/>
      <c r="H38" s="505"/>
      <c r="I38" s="27"/>
      <c r="J38" s="27"/>
      <c r="K38" s="28"/>
      <c r="L38" s="27"/>
      <c r="M38" s="505"/>
      <c r="N38" s="505"/>
      <c r="O38" s="505"/>
      <c r="P38" s="505"/>
      <c r="Q38" s="505"/>
    </row>
    <row r="39" spans="1:20" ht="10.5" customHeight="1">
      <c r="A39" s="505"/>
      <c r="B39" s="505"/>
      <c r="C39" s="27"/>
      <c r="D39" s="27"/>
      <c r="E39" s="27"/>
      <c r="F39" s="507"/>
      <c r="G39" s="507"/>
      <c r="H39" s="505"/>
      <c r="I39" s="27"/>
      <c r="J39" s="27"/>
      <c r="K39" s="28"/>
      <c r="L39" s="27"/>
      <c r="M39" s="505"/>
      <c r="N39" s="505"/>
      <c r="O39" s="505"/>
      <c r="P39" s="505"/>
      <c r="Q39" s="505"/>
    </row>
    <row r="40" spans="1:20" ht="10.5" customHeight="1">
      <c r="A40" s="505"/>
      <c r="B40" s="505"/>
      <c r="C40" s="27"/>
      <c r="D40" s="27"/>
      <c r="E40" s="27"/>
      <c r="F40" s="507"/>
      <c r="G40" s="507"/>
      <c r="H40" s="505"/>
      <c r="I40" s="27"/>
      <c r="J40" s="27"/>
      <c r="K40" s="28"/>
      <c r="L40" s="27"/>
      <c r="M40" s="505"/>
      <c r="N40" s="505"/>
      <c r="O40" s="505"/>
      <c r="P40" s="505"/>
      <c r="Q40" s="505"/>
    </row>
    <row r="41" spans="1:20" ht="10.5" customHeight="1">
      <c r="A41" s="505"/>
      <c r="B41" s="505"/>
      <c r="C41" s="27"/>
      <c r="D41" s="27"/>
      <c r="E41" s="27"/>
      <c r="F41" s="507"/>
      <c r="G41" s="507"/>
      <c r="H41" s="505"/>
      <c r="I41" s="27"/>
      <c r="J41" s="27"/>
      <c r="K41" s="28"/>
      <c r="L41" s="27"/>
      <c r="M41" s="505"/>
      <c r="N41" s="505"/>
      <c r="O41" s="505"/>
      <c r="P41" s="505"/>
      <c r="Q41" s="505"/>
    </row>
    <row r="42" spans="1:20" ht="10.5" customHeight="1">
      <c r="A42" s="505"/>
      <c r="B42" s="505"/>
      <c r="C42" s="27"/>
      <c r="D42" s="27"/>
      <c r="E42" s="27"/>
      <c r="F42" s="507"/>
      <c r="G42" s="507"/>
      <c r="H42" s="505"/>
      <c r="I42" s="27"/>
      <c r="J42" s="27"/>
      <c r="K42" s="28"/>
      <c r="L42" s="27"/>
      <c r="M42" s="505"/>
      <c r="N42" s="505"/>
      <c r="O42" s="505"/>
      <c r="P42" s="505"/>
      <c r="Q42" s="505"/>
    </row>
    <row r="43" spans="1:20" ht="10.5" customHeight="1">
      <c r="A43" s="505"/>
      <c r="B43" s="505"/>
      <c r="C43" s="27"/>
      <c r="D43" s="27"/>
      <c r="E43" s="27"/>
      <c r="J43" s="27"/>
      <c r="K43" s="28"/>
      <c r="L43" s="27"/>
      <c r="M43" s="505"/>
      <c r="N43" s="505"/>
      <c r="O43" s="505"/>
      <c r="P43" s="505"/>
      <c r="Q43" s="505"/>
      <c r="T43" s="24" t="s">
        <v>91</v>
      </c>
    </row>
    <row r="44" spans="1:20" ht="10.5" customHeight="1">
      <c r="A44" s="504"/>
    </row>
    <row r="45" spans="1:20" ht="10.5" customHeight="1">
      <c r="A45" s="504"/>
    </row>
    <row r="46" spans="1:20" ht="10.5" customHeight="1">
      <c r="A46" s="504"/>
    </row>
    <row r="47" spans="1:20" ht="10.5" customHeight="1">
      <c r="A47" s="504"/>
    </row>
    <row r="48" spans="1:20" ht="10.5" customHeight="1">
      <c r="A48" s="504"/>
      <c r="B48" s="505"/>
      <c r="C48" s="27"/>
      <c r="Q48" s="508"/>
      <c r="S48" s="1587">
        <v>1</v>
      </c>
    </row>
    <row r="49" spans="19:19" ht="8.25" customHeight="1">
      <c r="S49" s="853"/>
    </row>
    <row r="50" spans="19:19" ht="9.9499999999999993" customHeight="1"/>
    <row r="51" spans="19:19" ht="9.9499999999999993" customHeight="1"/>
    <row r="52" spans="19:19" ht="9.9499999999999993" customHeight="1"/>
    <row r="53" spans="19:19" ht="9.9499999999999993" customHeight="1"/>
    <row r="54" spans="19:19" ht="9.9499999999999993" customHeight="1"/>
    <row r="55" spans="19:19" ht="9.9499999999999993" customHeight="1"/>
    <row r="56" spans="19:19" ht="9.9499999999999993" customHeight="1"/>
    <row r="57" spans="19:19" ht="9.9499999999999993" customHeight="1"/>
    <row r="58" spans="19:19" ht="9.9499999999999993" customHeight="1"/>
    <row r="59" spans="19:19" ht="9.9499999999999993" customHeight="1"/>
    <row r="60" spans="19:19" ht="9.9499999999999993" customHeight="1"/>
    <row r="61" spans="19:19" ht="9.9499999999999993" customHeight="1"/>
  </sheetData>
  <phoneticPr fontId="24" type="noConversion"/>
  <pageMargins left="0.23622047244094491" right="0.23622047244094491" top="0.74803149606299213" bottom="0.59055118110236227" header="0.31496062992125984" footer="0.31496062992125984"/>
  <pageSetup paperSize="9" scale="96"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pageSetUpPr fitToPage="1"/>
  </sheetPr>
  <dimension ref="A1:AJ351"/>
  <sheetViews>
    <sheetView view="pageBreakPreview" zoomScaleNormal="130" zoomScaleSheetLayoutView="100" workbookViewId="0">
      <pane xSplit="7" ySplit="4" topLeftCell="V41" activePane="bottomRight" state="frozen"/>
      <selection activeCell="V43" sqref="V43"/>
      <selection pane="topRight" activeCell="V43" sqref="V43"/>
      <selection pane="bottomLeft" activeCell="V43" sqref="V43"/>
      <selection pane="bottomRight" activeCell="AH52" sqref="AH52"/>
    </sheetView>
  </sheetViews>
  <sheetFormatPr defaultColWidth="9" defaultRowHeight="12"/>
  <cols>
    <col min="1" max="1" width="0.875" style="29" customWidth="1"/>
    <col min="2" max="2" width="28" style="74" bestFit="1" customWidth="1"/>
    <col min="3" max="3" width="2.625" style="74" customWidth="1"/>
    <col min="4" max="5" width="1.625" style="1088" customWidth="1"/>
    <col min="6" max="6" width="18.75" style="1088" customWidth="1"/>
    <col min="7" max="7" width="11.875" style="1088" customWidth="1"/>
    <col min="8" max="8" width="14.5" style="1088" customWidth="1"/>
    <col min="9" max="18" width="10.625" style="1097" customWidth="1"/>
    <col min="19" max="19" width="16.625" style="1097" customWidth="1"/>
    <col min="20" max="36" width="10.625" style="1097" customWidth="1"/>
    <col min="37" max="16384" width="9" style="1088"/>
  </cols>
  <sheetData>
    <row r="1" spans="1:36" s="1089" customFormat="1" ht="10.5" customHeight="1">
      <c r="A1" s="246"/>
      <c r="B1" s="30"/>
      <c r="C1" s="30"/>
      <c r="D1" s="1086"/>
      <c r="E1" s="1086"/>
      <c r="F1" s="1086"/>
      <c r="G1" s="1086"/>
      <c r="H1" s="1086"/>
      <c r="I1" s="1087"/>
      <c r="J1" s="1087"/>
      <c r="K1" s="1087"/>
      <c r="L1" s="1087"/>
      <c r="M1" s="1087"/>
      <c r="N1" s="1087"/>
      <c r="O1" s="1087"/>
      <c r="P1" s="1087"/>
      <c r="Q1" s="1087"/>
      <c r="R1" s="1087"/>
      <c r="S1" s="1087"/>
      <c r="T1" s="1087"/>
      <c r="U1" s="1087"/>
      <c r="V1" s="1087"/>
      <c r="W1" s="1087"/>
      <c r="X1" s="1087"/>
      <c r="Y1" s="1087"/>
      <c r="Z1" s="1087"/>
      <c r="AA1" s="1087"/>
      <c r="AB1" s="1087"/>
      <c r="AC1" s="1087"/>
      <c r="AD1" s="1087"/>
      <c r="AE1" s="1087"/>
      <c r="AF1" s="1087"/>
      <c r="AG1" s="1087"/>
      <c r="AH1" s="1087"/>
      <c r="AI1" s="1087"/>
      <c r="AJ1" s="1087"/>
    </row>
    <row r="2" spans="1:36" s="37" customFormat="1" ht="15" customHeight="1">
      <c r="A2" s="246"/>
      <c r="B2" s="34"/>
      <c r="C2" s="34"/>
      <c r="D2" s="517" t="s">
        <v>50</v>
      </c>
      <c r="E2" s="1089"/>
      <c r="F2" s="1089"/>
      <c r="G2" s="1089"/>
      <c r="H2" s="1089"/>
      <c r="I2" s="1090"/>
      <c r="J2" s="1090"/>
      <c r="K2" s="1090"/>
      <c r="L2" s="1090"/>
      <c r="M2" s="1090"/>
      <c r="N2" s="1090"/>
      <c r="O2" s="1090"/>
      <c r="P2" s="1090"/>
      <c r="Q2" s="1090"/>
      <c r="R2" s="1090"/>
      <c r="S2" s="1090"/>
      <c r="T2" s="1090"/>
      <c r="U2" s="1090"/>
      <c r="V2" s="1090"/>
      <c r="W2" s="1090"/>
      <c r="X2" s="1090"/>
      <c r="Y2" s="1090"/>
      <c r="Z2" s="1090"/>
      <c r="AA2" s="1090"/>
      <c r="AB2" s="1090"/>
      <c r="AC2" s="1090"/>
      <c r="AD2" s="1090"/>
      <c r="AE2" s="1090"/>
      <c r="AF2" s="1090"/>
      <c r="AG2" s="1090"/>
      <c r="AH2" s="1090"/>
      <c r="AI2" s="1087"/>
      <c r="AJ2" s="1087"/>
    </row>
    <row r="3" spans="1:36" s="1067" customFormat="1" ht="5.0999999999999996" customHeight="1">
      <c r="A3" s="449"/>
      <c r="B3" s="444"/>
      <c r="C3" s="444"/>
      <c r="D3" s="450"/>
      <c r="I3" s="1123"/>
      <c r="J3" s="1123"/>
      <c r="K3" s="1123"/>
      <c r="L3" s="1123"/>
      <c r="M3" s="1123"/>
      <c r="N3" s="1123"/>
      <c r="O3" s="1123"/>
      <c r="P3" s="1123"/>
      <c r="Q3" s="1123"/>
      <c r="R3" s="1123"/>
      <c r="S3" s="1123"/>
      <c r="T3" s="1123"/>
      <c r="U3" s="1123"/>
      <c r="V3" s="1123"/>
      <c r="W3" s="1123"/>
      <c r="X3" s="1123"/>
      <c r="Y3" s="1123"/>
      <c r="Z3" s="1123"/>
      <c r="AA3" s="1123"/>
      <c r="AB3" s="1123"/>
      <c r="AC3" s="1123"/>
      <c r="AD3" s="1123"/>
      <c r="AE3" s="1123"/>
      <c r="AF3" s="1123"/>
      <c r="AG3" s="1123"/>
      <c r="AH3" s="1123"/>
      <c r="AI3" s="1123"/>
      <c r="AJ3" s="1123"/>
    </row>
    <row r="4" spans="1:36" s="439" customFormat="1" ht="20.100000000000001" customHeight="1">
      <c r="A4" s="437"/>
      <c r="B4" s="438"/>
      <c r="C4" s="438"/>
      <c r="D4" s="446"/>
      <c r="I4" s="1122" t="s">
        <v>59</v>
      </c>
      <c r="J4" s="1122" t="s">
        <v>63</v>
      </c>
      <c r="K4" s="1122" t="s">
        <v>65</v>
      </c>
      <c r="L4" s="1122" t="s">
        <v>80</v>
      </c>
      <c r="M4" s="1122" t="s">
        <v>83</v>
      </c>
      <c r="N4" s="1122" t="s">
        <v>97</v>
      </c>
      <c r="O4" s="1122" t="s">
        <v>103</v>
      </c>
      <c r="P4" s="1122" t="s">
        <v>117</v>
      </c>
      <c r="Q4" s="1122" t="s">
        <v>326</v>
      </c>
      <c r="R4" s="1122" t="s">
        <v>448</v>
      </c>
      <c r="S4" s="1122" t="s">
        <v>526</v>
      </c>
      <c r="T4" s="1122" t="s">
        <v>586</v>
      </c>
      <c r="U4" s="1122" t="s">
        <v>601</v>
      </c>
      <c r="V4" s="1122" t="s">
        <v>623</v>
      </c>
      <c r="W4" s="1122" t="s">
        <v>633</v>
      </c>
      <c r="X4" s="1122" t="s">
        <v>659</v>
      </c>
      <c r="Y4" s="1122" t="s">
        <v>759</v>
      </c>
      <c r="Z4" s="1122" t="s">
        <v>763</v>
      </c>
      <c r="AA4" s="1122" t="s">
        <v>780</v>
      </c>
      <c r="AB4" s="1122" t="s">
        <v>784</v>
      </c>
      <c r="AC4" s="1122" t="s">
        <v>793</v>
      </c>
      <c r="AD4" s="1122" t="s">
        <v>800</v>
      </c>
      <c r="AE4" s="1122" t="s">
        <v>814</v>
      </c>
      <c r="AF4" s="1122" t="s">
        <v>827</v>
      </c>
      <c r="AG4" s="1122" t="s">
        <v>873</v>
      </c>
      <c r="AH4" s="1122" t="s">
        <v>865</v>
      </c>
      <c r="AI4" s="1484" t="s">
        <v>1</v>
      </c>
      <c r="AJ4" s="752" t="s">
        <v>400</v>
      </c>
    </row>
    <row r="5" spans="1:36" s="1089" customFormat="1" ht="5.0999999999999996" customHeight="1">
      <c r="A5" s="3"/>
      <c r="B5" s="200"/>
      <c r="C5" s="30"/>
      <c r="I5" s="1043"/>
      <c r="J5" s="1043"/>
      <c r="K5" s="1043"/>
      <c r="L5" s="1043"/>
      <c r="M5" s="1043"/>
      <c r="N5" s="1043"/>
      <c r="O5" s="1043"/>
      <c r="P5" s="1043"/>
      <c r="Q5" s="1043"/>
      <c r="R5" s="1043"/>
      <c r="S5" s="1043"/>
      <c r="T5" s="1043"/>
      <c r="U5" s="1043"/>
      <c r="V5" s="1043"/>
      <c r="W5" s="1043"/>
      <c r="X5" s="1043"/>
      <c r="Y5" s="1043"/>
      <c r="Z5" s="1043"/>
      <c r="AA5" s="1043"/>
      <c r="AB5" s="1043"/>
      <c r="AC5" s="1043"/>
      <c r="AD5" s="1043"/>
      <c r="AE5" s="1043"/>
      <c r="AF5" s="1043"/>
      <c r="AG5" s="1043"/>
      <c r="AH5" s="1043"/>
      <c r="AI5" s="1091"/>
      <c r="AJ5" s="1091"/>
    </row>
    <row r="6" spans="1:36" s="1089" customFormat="1" ht="15" customHeight="1">
      <c r="A6" s="76" t="s">
        <v>401</v>
      </c>
      <c r="B6" s="77"/>
      <c r="C6" s="2"/>
      <c r="D6" s="470" t="s">
        <v>270</v>
      </c>
      <c r="E6" s="1092"/>
      <c r="F6" s="5"/>
      <c r="G6" s="1092"/>
      <c r="H6" s="1092"/>
      <c r="I6" s="44"/>
      <c r="J6" s="44"/>
      <c r="K6" s="44"/>
      <c r="L6" s="44"/>
      <c r="M6" s="44"/>
      <c r="N6" s="44"/>
      <c r="O6" s="44"/>
      <c r="P6" s="44"/>
      <c r="Q6" s="44"/>
      <c r="R6" s="44"/>
      <c r="S6" s="44"/>
      <c r="T6" s="44"/>
      <c r="U6" s="44"/>
      <c r="V6" s="44"/>
      <c r="W6" s="44"/>
      <c r="X6" s="44"/>
      <c r="Y6" s="44"/>
      <c r="Z6" s="44"/>
      <c r="AA6" s="44"/>
      <c r="AB6" s="44"/>
      <c r="AC6" s="44"/>
      <c r="AD6" s="44"/>
      <c r="AE6" s="44"/>
      <c r="AF6" s="44"/>
      <c r="AG6" s="44"/>
      <c r="AH6" s="44"/>
      <c r="AI6" s="1093"/>
      <c r="AJ6" s="1124" t="s">
        <v>37</v>
      </c>
    </row>
    <row r="7" spans="1:36" ht="15" customHeight="1">
      <c r="A7" s="78"/>
      <c r="B7" s="79"/>
      <c r="C7" s="46"/>
      <c r="D7" s="921"/>
      <c r="E7" s="921" t="s">
        <v>127</v>
      </c>
      <c r="F7" s="921"/>
      <c r="G7" s="921"/>
      <c r="H7" s="1629" t="s">
        <v>708</v>
      </c>
      <c r="I7" s="1486"/>
      <c r="J7" s="1486"/>
      <c r="K7" s="1486"/>
      <c r="L7" s="1486"/>
      <c r="M7" s="1487"/>
      <c r="N7" s="1487"/>
      <c r="O7" s="1487"/>
      <c r="P7" s="1487"/>
      <c r="Q7" s="1238">
        <v>345148.95799999998</v>
      </c>
      <c r="R7" s="1238">
        <v>359402.19400000002</v>
      </c>
      <c r="S7" s="1238">
        <v>370584.2</v>
      </c>
      <c r="T7" s="1488">
        <v>361980.72399999999</v>
      </c>
      <c r="U7" s="1238">
        <v>378214.14799999999</v>
      </c>
      <c r="V7" s="1238">
        <v>380077.37599999999</v>
      </c>
      <c r="W7" s="1238">
        <v>380838.91100000002</v>
      </c>
      <c r="X7" s="1571">
        <v>399081.01699999999</v>
      </c>
      <c r="Y7" s="1711">
        <v>416104.38398714201</v>
      </c>
      <c r="Z7" s="1731">
        <v>421270.60639243602</v>
      </c>
      <c r="AA7" s="1711">
        <v>438184.90976202302</v>
      </c>
      <c r="AB7" s="1571">
        <v>447183.87142029498</v>
      </c>
      <c r="AC7" s="1711">
        <v>465704.30599999998</v>
      </c>
      <c r="AD7" s="1711">
        <v>484945.69</v>
      </c>
      <c r="AE7" s="1711">
        <v>502068.93400000001</v>
      </c>
      <c r="AF7" s="1571">
        <v>480474.39600000001</v>
      </c>
      <c r="AG7" s="1711">
        <v>478079.25482430903</v>
      </c>
      <c r="AH7" s="1627">
        <v>482911.61850300402</v>
      </c>
      <c r="AI7" s="785">
        <v>1.0109207892419425E-2</v>
      </c>
      <c r="AJ7" s="785">
        <v>-4.1942814251483274E-3</v>
      </c>
    </row>
    <row r="8" spans="1:36" s="443" customFormat="1" ht="15" customHeight="1">
      <c r="A8" s="519" t="s">
        <v>126</v>
      </c>
      <c r="B8" s="521"/>
      <c r="C8" s="441"/>
      <c r="D8" s="442"/>
      <c r="E8" s="1103" t="s">
        <v>128</v>
      </c>
      <c r="F8" s="442"/>
      <c r="G8" s="442"/>
      <c r="H8" s="1630" t="s">
        <v>709</v>
      </c>
      <c r="I8" s="442"/>
      <c r="J8" s="442"/>
      <c r="K8" s="442"/>
      <c r="L8" s="442"/>
      <c r="M8" s="721"/>
      <c r="N8" s="721"/>
      <c r="O8" s="721"/>
      <c r="P8" s="721"/>
      <c r="Q8" s="1111">
        <v>322947.11099999998</v>
      </c>
      <c r="R8" s="1111">
        <v>336564.39399999997</v>
      </c>
      <c r="S8" s="1111">
        <v>346302.87599999999</v>
      </c>
      <c r="T8" s="1344">
        <v>336488.39199999999</v>
      </c>
      <c r="U8" s="1111">
        <v>352409.15600000002</v>
      </c>
      <c r="V8" s="1111">
        <v>354325.68800000002</v>
      </c>
      <c r="W8" s="1111">
        <v>354630.16100000002</v>
      </c>
      <c r="X8" s="1344">
        <v>372355.17200000002</v>
      </c>
      <c r="Y8" s="1111">
        <v>388926.05363586301</v>
      </c>
      <c r="Z8" s="1156">
        <v>393110.43222963699</v>
      </c>
      <c r="AA8" s="1111">
        <v>409870.13833654497</v>
      </c>
      <c r="AB8" s="1344">
        <v>418333.67619358603</v>
      </c>
      <c r="AC8" s="1111">
        <v>436402.995</v>
      </c>
      <c r="AD8" s="1111">
        <v>455439.64199999999</v>
      </c>
      <c r="AE8" s="1111">
        <v>470940.52</v>
      </c>
      <c r="AF8" s="1344">
        <v>448847.054</v>
      </c>
      <c r="AG8" s="1111">
        <v>445475.64200053702</v>
      </c>
      <c r="AH8" s="1617">
        <v>450220.77810375101</v>
      </c>
      <c r="AI8" s="787">
        <v>1.0651527803966943E-2</v>
      </c>
      <c r="AJ8" s="787">
        <v>-1.1459248199543248E-2</v>
      </c>
    </row>
    <row r="9" spans="1:36" ht="15" customHeight="1">
      <c r="A9" s="521"/>
      <c r="B9" s="717" t="s">
        <v>346</v>
      </c>
      <c r="C9" s="49"/>
      <c r="D9" s="442"/>
      <c r="E9" s="1103" t="s">
        <v>129</v>
      </c>
      <c r="F9" s="442"/>
      <c r="G9" s="442"/>
      <c r="H9" s="1630" t="s">
        <v>710</v>
      </c>
      <c r="I9" s="442"/>
      <c r="J9" s="442"/>
      <c r="K9" s="442"/>
      <c r="L9" s="442"/>
      <c r="M9" s="721"/>
      <c r="N9" s="721"/>
      <c r="O9" s="721"/>
      <c r="P9" s="721"/>
      <c r="Q9" s="1111">
        <v>22201.847000000002</v>
      </c>
      <c r="R9" s="1111">
        <v>22837.8</v>
      </c>
      <c r="S9" s="1111">
        <v>24281.324000000001</v>
      </c>
      <c r="T9" s="1344">
        <v>25492.331999999999</v>
      </c>
      <c r="U9" s="1111">
        <v>25804.982</v>
      </c>
      <c r="V9" s="1111">
        <v>25751.687999999998</v>
      </c>
      <c r="W9" s="1111">
        <v>26208.75</v>
      </c>
      <c r="X9" s="1344">
        <v>26725.845000000001</v>
      </c>
      <c r="Y9" s="1108">
        <v>27178.330351279001</v>
      </c>
      <c r="Z9" s="1073">
        <v>28160.174162799001</v>
      </c>
      <c r="AA9" s="1108">
        <v>28314.771425478</v>
      </c>
      <c r="AB9" s="1280">
        <v>28850.195226708998</v>
      </c>
      <c r="AC9" s="1108">
        <v>29301.311000000002</v>
      </c>
      <c r="AD9" s="1108">
        <v>29506.047999999999</v>
      </c>
      <c r="AE9" s="1108">
        <v>31128.414000000001</v>
      </c>
      <c r="AF9" s="1280">
        <v>31627.342000000001</v>
      </c>
      <c r="AG9" s="1108">
        <v>32603.612823772</v>
      </c>
      <c r="AH9" s="1136">
        <v>32690.840399253</v>
      </c>
      <c r="AI9" s="787">
        <v>2.6683842473316233E-3</v>
      </c>
      <c r="AJ9" s="787">
        <v>0.10794414695316212</v>
      </c>
    </row>
    <row r="10" spans="1:36" ht="15" customHeight="1">
      <c r="A10" s="521"/>
      <c r="B10" s="522" t="s">
        <v>347</v>
      </c>
      <c r="C10" s="47"/>
      <c r="D10" s="1092"/>
      <c r="E10" s="1092" t="s">
        <v>463</v>
      </c>
      <c r="F10" s="1092"/>
      <c r="G10" s="1092"/>
      <c r="H10" s="1630" t="s">
        <v>711</v>
      </c>
      <c r="I10" s="1094"/>
      <c r="J10" s="1094"/>
      <c r="K10" s="1094"/>
      <c r="L10" s="1094"/>
      <c r="M10" s="722"/>
      <c r="N10" s="722"/>
      <c r="O10" s="722"/>
      <c r="P10" s="723"/>
      <c r="Q10" s="1108">
        <v>18810.330000000002</v>
      </c>
      <c r="R10" s="1108">
        <v>19442.760999999999</v>
      </c>
      <c r="S10" s="1108">
        <v>20844.666000000001</v>
      </c>
      <c r="T10" s="1280">
        <v>21510.37</v>
      </c>
      <c r="U10" s="1108">
        <v>21824.115000000002</v>
      </c>
      <c r="V10" s="1108">
        <v>22301.143</v>
      </c>
      <c r="W10" s="1108">
        <v>22753.163</v>
      </c>
      <c r="X10" s="1280">
        <v>23053.608</v>
      </c>
      <c r="Y10" s="1108">
        <v>23512.894175465</v>
      </c>
      <c r="Z10" s="1073">
        <v>24559.151148715999</v>
      </c>
      <c r="AA10" s="1108">
        <v>25315.939229468</v>
      </c>
      <c r="AB10" s="1280">
        <v>25842.018960448</v>
      </c>
      <c r="AC10" s="1108">
        <v>26283.259000000002</v>
      </c>
      <c r="AD10" s="1108">
        <v>27026.093000000001</v>
      </c>
      <c r="AE10" s="1108">
        <v>28252.573</v>
      </c>
      <c r="AF10" s="1280">
        <v>28761.897000000001</v>
      </c>
      <c r="AG10" s="1108">
        <v>29659.667135872998</v>
      </c>
      <c r="AH10" s="1136">
        <v>30244.436935631998</v>
      </c>
      <c r="AI10" s="787">
        <v>1.9689817936614951E-2</v>
      </c>
      <c r="AJ10" s="787">
        <v>0.11907052467993773</v>
      </c>
    </row>
    <row r="11" spans="1:36" ht="15" customHeight="1">
      <c r="A11" s="520"/>
      <c r="B11" s="522" t="s">
        <v>348</v>
      </c>
      <c r="C11" s="47"/>
      <c r="D11" s="1092"/>
      <c r="E11" s="1092" t="s">
        <v>2</v>
      </c>
      <c r="F11" s="1092"/>
      <c r="G11" s="1092"/>
      <c r="H11" s="1630" t="s">
        <v>712</v>
      </c>
      <c r="I11" s="1094"/>
      <c r="J11" s="1094"/>
      <c r="K11" s="1094"/>
      <c r="L11" s="1094"/>
      <c r="M11" s="722"/>
      <c r="N11" s="722"/>
      <c r="O11" s="722"/>
      <c r="P11" s="723"/>
      <c r="Q11" s="1108">
        <v>614.529</v>
      </c>
      <c r="R11" s="1108">
        <v>656.74499999999989</v>
      </c>
      <c r="S11" s="1108">
        <v>534.12</v>
      </c>
      <c r="T11" s="1280">
        <v>231.52500000000001</v>
      </c>
      <c r="U11" s="1108">
        <v>557.77099999999996</v>
      </c>
      <c r="V11" s="1108">
        <v>216.262</v>
      </c>
      <c r="W11" s="1108">
        <v>521.71500000000003</v>
      </c>
      <c r="X11" s="1280">
        <v>219.501</v>
      </c>
      <c r="Y11" s="1108">
        <v>718.86711547899995</v>
      </c>
      <c r="Z11" s="1073">
        <v>818.38344373200016</v>
      </c>
      <c r="AA11" s="1108">
        <v>824.39663868999969</v>
      </c>
      <c r="AB11" s="1280">
        <v>445.72338586200021</v>
      </c>
      <c r="AC11" s="1108">
        <v>872.47199538699999</v>
      </c>
      <c r="AD11" s="1108">
        <v>986.83228539899994</v>
      </c>
      <c r="AE11" s="1108">
        <v>933.38424410799985</v>
      </c>
      <c r="AF11" s="1280">
        <v>531.29306685100028</v>
      </c>
      <c r="AG11" s="1108">
        <v>946.621673902</v>
      </c>
      <c r="AH11" s="1136">
        <v>666.75784998799998</v>
      </c>
      <c r="AI11" s="787">
        <v>-0.29567053854276659</v>
      </c>
      <c r="AJ11" s="787">
        <v>-0.32421479229989869</v>
      </c>
    </row>
    <row r="12" spans="1:36" ht="15" customHeight="1">
      <c r="A12" s="520"/>
      <c r="B12" s="1586" t="s">
        <v>838</v>
      </c>
      <c r="C12" s="1088"/>
      <c r="E12" s="1088" t="s">
        <v>464</v>
      </c>
      <c r="H12" s="1630" t="s">
        <v>713</v>
      </c>
      <c r="I12" s="1088"/>
      <c r="J12" s="1088"/>
      <c r="K12" s="1088"/>
      <c r="L12" s="1088"/>
      <c r="M12" s="724"/>
      <c r="N12" s="724"/>
      <c r="O12" s="724"/>
      <c r="P12" s="723"/>
      <c r="Q12" s="1108">
        <v>568.68899999999996</v>
      </c>
      <c r="R12" s="1108">
        <v>610.3599999999999</v>
      </c>
      <c r="S12" s="1108">
        <v>486.02199999999999</v>
      </c>
      <c r="T12" s="1280">
        <v>206.51</v>
      </c>
      <c r="U12" s="1108">
        <v>518.21600000000001</v>
      </c>
      <c r="V12" s="1108">
        <v>142.34800000000001</v>
      </c>
      <c r="W12" s="1108">
        <v>480.2</v>
      </c>
      <c r="X12" s="1280">
        <v>166.50200000000001</v>
      </c>
      <c r="Y12" s="1108">
        <v>667.10279262899996</v>
      </c>
      <c r="Z12" s="1073">
        <v>752.59511977499994</v>
      </c>
      <c r="AA12" s="1108">
        <v>778.23854056000027</v>
      </c>
      <c r="AB12" s="1280">
        <v>389.99995569199973</v>
      </c>
      <c r="AC12" s="1108">
        <v>839.18821586299998</v>
      </c>
      <c r="AD12" s="1108">
        <v>922.74564497299991</v>
      </c>
      <c r="AE12" s="1108">
        <v>899.81063290300017</v>
      </c>
      <c r="AF12" s="1280">
        <v>479.93572399699997</v>
      </c>
      <c r="AG12" s="1108">
        <v>913.68584332</v>
      </c>
      <c r="AH12" s="1136">
        <v>624.94948566700009</v>
      </c>
      <c r="AI12" s="787">
        <v>-0.3161925601750547</v>
      </c>
      <c r="AJ12" s="787">
        <v>-0.32286023835319611</v>
      </c>
    </row>
    <row r="13" spans="1:36" ht="15" customHeight="1" thickBot="1">
      <c r="A13" s="520"/>
      <c r="B13" s="522" t="s">
        <v>350</v>
      </c>
      <c r="C13" s="1088"/>
      <c r="D13" s="1489"/>
      <c r="E13" s="1489" t="s">
        <v>465</v>
      </c>
      <c r="F13" s="1489"/>
      <c r="G13" s="1489"/>
      <c r="H13" s="1631"/>
      <c r="I13" s="1490"/>
      <c r="J13" s="1490"/>
      <c r="K13" s="1490"/>
      <c r="L13" s="1490"/>
      <c r="M13" s="725"/>
      <c r="N13" s="725"/>
      <c r="O13" s="725"/>
      <c r="P13" s="725"/>
      <c r="Q13" s="930">
        <v>395188.99302663398</v>
      </c>
      <c r="R13" s="930">
        <v>410498.83122378099</v>
      </c>
      <c r="S13" s="930">
        <v>450861.39910801494</v>
      </c>
      <c r="T13" s="1412">
        <v>473794.23200000002</v>
      </c>
      <c r="U13" s="1109">
        <v>491668.87199999997</v>
      </c>
      <c r="V13" s="1109">
        <v>501047.64937554405</v>
      </c>
      <c r="W13" s="1109">
        <v>504323.07628583396</v>
      </c>
      <c r="X13" s="1377">
        <v>525916.272106661</v>
      </c>
      <c r="Y13" s="1109">
        <v>547694.35730779299</v>
      </c>
      <c r="Z13" s="1267">
        <v>558143.24110522587</v>
      </c>
      <c r="AA13" s="1109">
        <v>581666.339436732</v>
      </c>
      <c r="AB13" s="1377">
        <v>594437.15349954914</v>
      </c>
      <c r="AC13" s="1109">
        <v>621277.49924246606</v>
      </c>
      <c r="AD13" s="1109">
        <v>643972.87475532212</v>
      </c>
      <c r="AE13" s="1109">
        <v>659474.47683663096</v>
      </c>
      <c r="AF13" s="1377">
        <v>640340.49381208816</v>
      </c>
      <c r="AG13" s="1267">
        <v>645203.43151447701</v>
      </c>
      <c r="AH13" s="1900">
        <v>648799.82069167704</v>
      </c>
      <c r="AI13" s="1819">
        <v>5.5749895769239277E-3</v>
      </c>
      <c r="AJ13" s="1819">
        <v>7.495655873771101E-3</v>
      </c>
    </row>
    <row r="14" spans="1:36" ht="15" customHeight="1">
      <c r="A14" s="520"/>
      <c r="B14" s="522" t="s">
        <v>351</v>
      </c>
      <c r="C14" s="1088"/>
      <c r="D14" s="1092"/>
      <c r="E14" s="1092"/>
      <c r="F14" s="1092"/>
      <c r="G14" s="1092"/>
      <c r="H14" s="1092"/>
      <c r="I14" s="1105"/>
      <c r="J14" s="1105"/>
      <c r="K14" s="1105"/>
      <c r="L14" s="1105"/>
      <c r="M14" s="1105"/>
      <c r="N14" s="1105"/>
      <c r="O14" s="1105"/>
      <c r="P14" s="1105"/>
      <c r="Q14" s="1108"/>
      <c r="R14" s="1108"/>
      <c r="S14" s="1108"/>
      <c r="T14" s="1108"/>
      <c r="U14" s="1108"/>
      <c r="V14" s="1108"/>
      <c r="W14" s="1108"/>
      <c r="X14" s="1108"/>
      <c r="Y14" s="1108"/>
      <c r="Z14" s="1740"/>
      <c r="AA14" s="1740"/>
      <c r="AB14" s="1108"/>
      <c r="AC14" s="1740"/>
      <c r="AD14" s="1740"/>
      <c r="AE14" s="1740"/>
      <c r="AF14" s="1740"/>
      <c r="AG14" s="1740"/>
      <c r="AH14" s="1740"/>
      <c r="AI14" s="1098"/>
      <c r="AJ14" s="1098"/>
    </row>
    <row r="15" spans="1:36" ht="15" customHeight="1">
      <c r="A15" s="520"/>
      <c r="B15" s="522" t="s">
        <v>352</v>
      </c>
      <c r="C15" s="1088"/>
      <c r="D15" s="5"/>
      <c r="E15" s="1092"/>
      <c r="F15" s="5"/>
      <c r="G15" s="1089"/>
      <c r="H15" s="1089"/>
      <c r="I15" s="1043"/>
      <c r="J15" s="1043"/>
      <c r="K15" s="1043"/>
      <c r="L15" s="1043"/>
      <c r="M15" s="1043"/>
      <c r="N15" s="1043"/>
      <c r="O15" s="1043"/>
      <c r="P15" s="1043"/>
      <c r="Q15" s="727"/>
      <c r="R15" s="727"/>
      <c r="S15" s="727"/>
      <c r="T15" s="727"/>
      <c r="U15" s="727"/>
      <c r="V15" s="727"/>
      <c r="W15" s="727"/>
      <c r="X15" s="727"/>
      <c r="Y15" s="727"/>
      <c r="Z15" s="1741"/>
      <c r="AA15" s="1741"/>
      <c r="AB15" s="727"/>
      <c r="AC15" s="1741"/>
      <c r="AD15" s="1741"/>
      <c r="AE15" s="1741"/>
      <c r="AF15" s="1741"/>
      <c r="AG15" s="1741"/>
      <c r="AH15" s="1741"/>
      <c r="AI15" s="1091"/>
      <c r="AJ15" s="1091"/>
    </row>
    <row r="16" spans="1:36" ht="15" customHeight="1">
      <c r="A16" s="520"/>
      <c r="B16" s="522" t="s">
        <v>353</v>
      </c>
      <c r="C16" s="1088"/>
      <c r="D16" s="470" t="s">
        <v>574</v>
      </c>
      <c r="E16" s="1092"/>
      <c r="F16" s="5"/>
      <c r="G16" s="1092"/>
      <c r="H16" s="1092"/>
      <c r="I16" s="44"/>
      <c r="J16" s="44"/>
      <c r="K16" s="44"/>
      <c r="L16" s="44"/>
      <c r="M16" s="44"/>
      <c r="N16" s="44"/>
      <c r="O16" s="44"/>
      <c r="P16" s="44"/>
      <c r="Q16" s="728"/>
      <c r="R16" s="728"/>
      <c r="S16" s="728"/>
      <c r="T16" s="728"/>
      <c r="U16" s="728"/>
      <c r="V16" s="728"/>
      <c r="W16" s="728"/>
      <c r="X16" s="728"/>
      <c r="Y16" s="728"/>
      <c r="Z16" s="1742"/>
      <c r="AA16" s="1742"/>
      <c r="AB16" s="728"/>
      <c r="AC16" s="1742"/>
      <c r="AD16" s="1742"/>
      <c r="AE16" s="1742"/>
      <c r="AF16" s="1742"/>
      <c r="AG16" s="1742"/>
      <c r="AH16" s="1742"/>
      <c r="AI16" s="1093"/>
      <c r="AJ16" s="1124" t="s">
        <v>37</v>
      </c>
    </row>
    <row r="17" spans="1:36" ht="15" customHeight="1">
      <c r="A17" s="520"/>
      <c r="B17" s="522" t="s">
        <v>354</v>
      </c>
      <c r="C17" s="1088"/>
      <c r="D17" s="921"/>
      <c r="E17" s="921" t="s">
        <v>127</v>
      </c>
      <c r="F17" s="921"/>
      <c r="G17" s="921"/>
      <c r="H17" s="1628" t="s">
        <v>714</v>
      </c>
      <c r="I17" s="1486"/>
      <c r="J17" s="1486"/>
      <c r="K17" s="1486"/>
      <c r="L17" s="1486"/>
      <c r="M17" s="1491">
        <v>325795.90299999999</v>
      </c>
      <c r="N17" s="1491">
        <v>326561.33000000007</v>
      </c>
      <c r="O17" s="1491">
        <v>329802.27900000004</v>
      </c>
      <c r="P17" s="1492">
        <v>340447.18300000002</v>
      </c>
      <c r="Q17" s="1238">
        <v>345062.712</v>
      </c>
      <c r="R17" s="1238">
        <v>359318.93599999999</v>
      </c>
      <c r="S17" s="1238">
        <v>357221.04</v>
      </c>
      <c r="T17" s="1488">
        <v>348181.658</v>
      </c>
      <c r="U17" s="1238">
        <v>364364.49300000002</v>
      </c>
      <c r="V17" s="1238">
        <v>365351.99699999997</v>
      </c>
      <c r="W17" s="1238">
        <v>365537.82</v>
      </c>
      <c r="X17" s="1571">
        <v>374310.41499999998</v>
      </c>
      <c r="Y17" s="1711">
        <v>389831.63640696701</v>
      </c>
      <c r="Z17" s="1711">
        <v>393520.653347463</v>
      </c>
      <c r="AA17" s="1711">
        <v>408422.79216253001</v>
      </c>
      <c r="AB17" s="1571">
        <v>415976.626868469</v>
      </c>
      <c r="AC17" s="1711">
        <f>BS!AC54</f>
        <v>432118.83100000001</v>
      </c>
      <c r="AD17" s="1711">
        <v>448831.125</v>
      </c>
      <c r="AE17" s="1711">
        <v>465056.36200000002</v>
      </c>
      <c r="AF17" s="1571">
        <v>443340.97899999999</v>
      </c>
      <c r="AG17" s="1711">
        <v>441112.87879714702</v>
      </c>
      <c r="AH17" s="1627">
        <v>445294.20041491202</v>
      </c>
      <c r="AI17" s="785">
        <v>9.4782969443203413E-3</v>
      </c>
      <c r="AJ17" s="785">
        <v>-7.8804717142978431E-3</v>
      </c>
    </row>
    <row r="18" spans="1:36" ht="15" customHeight="1">
      <c r="A18" s="520"/>
      <c r="B18" s="522" t="s">
        <v>355</v>
      </c>
      <c r="C18" s="1088"/>
      <c r="D18" s="1092"/>
      <c r="E18" s="1092" t="s">
        <v>128</v>
      </c>
      <c r="F18" s="1092"/>
      <c r="G18" s="1092"/>
      <c r="H18" s="1092" t="s">
        <v>715</v>
      </c>
      <c r="I18" s="1092"/>
      <c r="J18" s="1092"/>
      <c r="K18" s="1092"/>
      <c r="L18" s="1092"/>
      <c r="M18" s="1094">
        <v>305255.91800000001</v>
      </c>
      <c r="N18" s="1094">
        <v>305564.71899999998</v>
      </c>
      <c r="O18" s="1094">
        <v>307889.74000000005</v>
      </c>
      <c r="P18" s="1305">
        <v>318494.13900000002</v>
      </c>
      <c r="Q18" s="1111">
        <v>322946.93599999999</v>
      </c>
      <c r="R18" s="1111">
        <v>337223.79399999999</v>
      </c>
      <c r="S18" s="1111">
        <v>335164.75099999999</v>
      </c>
      <c r="T18" s="1344">
        <v>325526.56800000003</v>
      </c>
      <c r="U18" s="1111">
        <v>341999.337</v>
      </c>
      <c r="V18" s="1111">
        <v>342347.34</v>
      </c>
      <c r="W18" s="1111">
        <v>342117.152</v>
      </c>
      <c r="X18" s="1344">
        <v>350790.15899999999</v>
      </c>
      <c r="Y18" s="1111">
        <v>366382.90890359198</v>
      </c>
      <c r="Z18" s="1111">
        <v>369318.15234734799</v>
      </c>
      <c r="AA18" s="1111">
        <v>384051.54659655999</v>
      </c>
      <c r="AB18" s="1344">
        <v>391315.10779769201</v>
      </c>
      <c r="AC18" s="1111">
        <f>BS!AC73</f>
        <v>408066.36300000001</v>
      </c>
      <c r="AD18" s="1111">
        <v>424705.34499999997</v>
      </c>
      <c r="AE18" s="1111">
        <v>439614.72499999998</v>
      </c>
      <c r="AF18" s="1344">
        <v>417583.79300000001</v>
      </c>
      <c r="AG18" s="1111">
        <v>415507.69747877697</v>
      </c>
      <c r="AH18" s="1617">
        <v>419597.51472794701</v>
      </c>
      <c r="AI18" s="787">
        <v>9.8433724501092446E-3</v>
      </c>
      <c r="AJ18" s="787">
        <v>-1.2024817226074624E-2</v>
      </c>
    </row>
    <row r="19" spans="1:36" ht="15" customHeight="1">
      <c r="A19" s="521"/>
      <c r="B19" s="522" t="s">
        <v>356</v>
      </c>
      <c r="C19" s="1088"/>
      <c r="D19" s="1092"/>
      <c r="E19" s="1092" t="s">
        <v>129</v>
      </c>
      <c r="F19" s="1092"/>
      <c r="G19" s="1092"/>
      <c r="H19" s="1092" t="s">
        <v>716</v>
      </c>
      <c r="I19" s="1094"/>
      <c r="J19" s="1094"/>
      <c r="K19" s="1094"/>
      <c r="L19" s="1094"/>
      <c r="M19" s="1094">
        <v>20539.985000000001</v>
      </c>
      <c r="N19" s="1094">
        <v>20996.611000000001</v>
      </c>
      <c r="O19" s="1094">
        <v>21911.896000000001</v>
      </c>
      <c r="P19" s="1306">
        <v>21953.044000000002</v>
      </c>
      <c r="Q19" s="1108">
        <v>22115.776000000002</v>
      </c>
      <c r="R19" s="1108">
        <v>22095.142</v>
      </c>
      <c r="S19" s="1108">
        <v>22056.289000000001</v>
      </c>
      <c r="T19" s="1280">
        <v>22655.09</v>
      </c>
      <c r="U19" s="1108">
        <v>22365.155999999999</v>
      </c>
      <c r="V19" s="1108">
        <v>23004.656999999999</v>
      </c>
      <c r="W19" s="1108">
        <v>23420.668000000001</v>
      </c>
      <c r="X19" s="1280">
        <v>23520.256000000001</v>
      </c>
      <c r="Y19" s="1111">
        <v>23448.727503375001</v>
      </c>
      <c r="Z19" s="1108">
        <v>24202.501000115</v>
      </c>
      <c r="AA19" s="1108">
        <v>24371.245565969999</v>
      </c>
      <c r="AB19" s="1280">
        <v>24661.519070777002</v>
      </c>
      <c r="AC19" s="1108">
        <f>BS!AC88</f>
        <v>24052.468000000001</v>
      </c>
      <c r="AD19" s="1108">
        <v>24125.78</v>
      </c>
      <c r="AE19" s="1108">
        <v>25441.636999999999</v>
      </c>
      <c r="AF19" s="1280">
        <v>25757.186000000002</v>
      </c>
      <c r="AG19" s="1108">
        <v>25605.18131837</v>
      </c>
      <c r="AH19" s="1136">
        <v>25696.685686965</v>
      </c>
      <c r="AI19" s="787">
        <v>3.593048232767071E-3</v>
      </c>
      <c r="AJ19" s="787">
        <v>6.511647185608882E-2</v>
      </c>
    </row>
    <row r="20" spans="1:36" ht="15" customHeight="1">
      <c r="A20" s="520"/>
      <c r="B20" s="522" t="s">
        <v>357</v>
      </c>
      <c r="C20" s="1088"/>
      <c r="D20" s="1092"/>
      <c r="E20" s="1092" t="s">
        <v>463</v>
      </c>
      <c r="F20" s="1092"/>
      <c r="G20" s="1092"/>
      <c r="H20" s="1092" t="s">
        <v>717</v>
      </c>
      <c r="I20" s="1094"/>
      <c r="J20" s="1094"/>
      <c r="K20" s="1094"/>
      <c r="L20" s="1094"/>
      <c r="M20" s="1094">
        <v>20340.112000000001</v>
      </c>
      <c r="N20" s="1094">
        <v>20790.187999999998</v>
      </c>
      <c r="O20" s="1094">
        <v>21703.016</v>
      </c>
      <c r="P20" s="1306">
        <v>21739.931</v>
      </c>
      <c r="Q20" s="1108">
        <v>21892.352999999999</v>
      </c>
      <c r="R20" s="1108">
        <v>21862.025999999998</v>
      </c>
      <c r="S20" s="1108">
        <v>21955.486000000001</v>
      </c>
      <c r="T20" s="1280">
        <v>22555.074000000001</v>
      </c>
      <c r="U20" s="1108">
        <v>22273.998</v>
      </c>
      <c r="V20" s="1108">
        <v>22899.066999999999</v>
      </c>
      <c r="W20" s="1108">
        <v>23319.942000000003</v>
      </c>
      <c r="X20" s="1280">
        <v>23422.853000000003</v>
      </c>
      <c r="Y20" s="1111">
        <v>23348.163925979999</v>
      </c>
      <c r="Z20" s="1108">
        <v>24100.648379768001</v>
      </c>
      <c r="AA20" s="1108">
        <v>24265.920394100998</v>
      </c>
      <c r="AB20" s="1280">
        <v>24554.882904753998</v>
      </c>
      <c r="AC20" s="1108">
        <f>BS!AC88-BS!AC94</f>
        <v>23943.259000000002</v>
      </c>
      <c r="AD20" s="1108">
        <v>24011.377</v>
      </c>
      <c r="AE20" s="1108">
        <v>25312.217999999997</v>
      </c>
      <c r="AF20" s="1280">
        <v>25646.249</v>
      </c>
      <c r="AG20" s="1108">
        <v>25483.388048506</v>
      </c>
      <c r="AH20" s="1136">
        <v>25570.924975081001</v>
      </c>
      <c r="AI20" s="787">
        <v>3.4532825805437817E-3</v>
      </c>
      <c r="AJ20" s="787">
        <v>6.4970221981591747E-2</v>
      </c>
    </row>
    <row r="21" spans="1:36" ht="15" customHeight="1">
      <c r="A21" s="520"/>
      <c r="B21" s="522" t="s">
        <v>358</v>
      </c>
      <c r="C21" s="47"/>
      <c r="D21" s="1092"/>
      <c r="E21" s="1092" t="s">
        <v>575</v>
      </c>
      <c r="F21" s="1092"/>
      <c r="G21" s="1092"/>
      <c r="H21" s="1092" t="s">
        <v>718</v>
      </c>
      <c r="I21" s="1094"/>
      <c r="J21" s="1094"/>
      <c r="K21" s="1094"/>
      <c r="L21" s="1094"/>
      <c r="M21" s="1094">
        <v>594.52</v>
      </c>
      <c r="N21" s="718">
        <v>721.79600000000005</v>
      </c>
      <c r="O21" s="718">
        <v>604.53599999999994</v>
      </c>
      <c r="P21" s="1307">
        <v>130.797</v>
      </c>
      <c r="Q21" s="1108">
        <v>578.15899999999999</v>
      </c>
      <c r="R21" s="1108">
        <v>668.22799999999995</v>
      </c>
      <c r="S21" s="1108">
        <v>65.826999999999998</v>
      </c>
      <c r="T21" s="1280">
        <v>214.851</v>
      </c>
      <c r="U21" s="1108">
        <v>505.65600000000001</v>
      </c>
      <c r="V21" s="1108">
        <v>176.417</v>
      </c>
      <c r="W21" s="1108">
        <v>483.71899999999999</v>
      </c>
      <c r="X21" s="1280">
        <v>204.51300000000001</v>
      </c>
      <c r="Y21" s="1108">
        <v>591.75139451099994</v>
      </c>
      <c r="Z21" s="1108">
        <v>691.97488606499996</v>
      </c>
      <c r="AA21" s="1108">
        <v>709.6688569800001</v>
      </c>
      <c r="AB21" s="1280">
        <v>391.71106298399991</v>
      </c>
      <c r="AC21" s="1108">
        <f>IS!AL59</f>
        <v>719.41226084899995</v>
      </c>
      <c r="AD21" s="1108">
        <v>839.37489209599994</v>
      </c>
      <c r="AE21" s="1108">
        <v>823.03370466700017</v>
      </c>
      <c r="AF21" s="1280">
        <v>521.58773606700015</v>
      </c>
      <c r="AG21" s="1108">
        <v>865.13299967399996</v>
      </c>
      <c r="AH21" s="1136">
        <v>612.76834226500011</v>
      </c>
      <c r="AI21" s="787">
        <v>-0.29132947976878609</v>
      </c>
      <c r="AJ21" s="787">
        <v>-0.26936829558998809</v>
      </c>
    </row>
    <row r="22" spans="1:36" ht="15" customHeight="1">
      <c r="A22" s="520"/>
      <c r="B22" s="522" t="s">
        <v>359</v>
      </c>
      <c r="C22" s="1088"/>
      <c r="E22" s="1088" t="s">
        <v>576</v>
      </c>
      <c r="H22" s="1088" t="s">
        <v>719</v>
      </c>
      <c r="I22" s="1088"/>
      <c r="J22" s="1088"/>
      <c r="K22" s="1088"/>
      <c r="L22" s="1088"/>
      <c r="M22" s="754">
        <v>589.73599999999999</v>
      </c>
      <c r="N22" s="754">
        <v>716.14200000000005</v>
      </c>
      <c r="O22" s="754">
        <v>597.52800000000002</v>
      </c>
      <c r="P22" s="1306">
        <v>129.77600000000001</v>
      </c>
      <c r="Q22" s="1108">
        <v>570.76099999999997</v>
      </c>
      <c r="R22" s="1108">
        <v>661.64200000000005</v>
      </c>
      <c r="S22" s="1108">
        <v>60.058999999999997</v>
      </c>
      <c r="T22" s="1280">
        <v>213.08500000000001</v>
      </c>
      <c r="U22" s="1108">
        <v>503.57</v>
      </c>
      <c r="V22" s="1108">
        <v>174.36699999999999</v>
      </c>
      <c r="W22" s="1108">
        <v>480.70499999999998</v>
      </c>
      <c r="X22" s="1280">
        <v>204.58199999999999</v>
      </c>
      <c r="Y22" s="1108">
        <v>589.36972192799999</v>
      </c>
      <c r="Z22" s="1108">
        <v>690.26767281100001</v>
      </c>
      <c r="AA22" s="1108">
        <v>707.0807005480001</v>
      </c>
      <c r="AB22" s="1280">
        <v>388.80643628499979</v>
      </c>
      <c r="AC22" s="1108">
        <f>IS!AL60</f>
        <v>716.423099697</v>
      </c>
      <c r="AD22" s="1108">
        <v>838.04315285400003</v>
      </c>
      <c r="AE22" s="1108">
        <v>819.07489121399999</v>
      </c>
      <c r="AF22" s="1280">
        <v>518.62342227199997</v>
      </c>
      <c r="AG22" s="1108">
        <v>861.71293531900005</v>
      </c>
      <c r="AH22" s="1136">
        <v>610.26045759299996</v>
      </c>
      <c r="AI22" s="787">
        <v>-0.29234338747099764</v>
      </c>
      <c r="AJ22" s="787">
        <v>-0.27207637231503579</v>
      </c>
    </row>
    <row r="23" spans="1:36" ht="15" customHeight="1" thickBot="1">
      <c r="A23" s="520"/>
      <c r="B23" s="522" t="s">
        <v>360</v>
      </c>
      <c r="C23" s="1088"/>
      <c r="D23" s="1489"/>
      <c r="E23" s="1489" t="s">
        <v>465</v>
      </c>
      <c r="F23" s="1489"/>
      <c r="G23" s="1489"/>
      <c r="H23" s="1489"/>
      <c r="I23" s="1490"/>
      <c r="J23" s="1490"/>
      <c r="K23" s="1490"/>
      <c r="L23" s="1490"/>
      <c r="M23" s="1493">
        <v>370714.10994538397</v>
      </c>
      <c r="N23" s="1493">
        <v>374516.80815832107</v>
      </c>
      <c r="O23" s="1493">
        <v>376316.06015462399</v>
      </c>
      <c r="P23" s="1308">
        <v>389524.54907090304</v>
      </c>
      <c r="Q23" s="1109">
        <v>394477.561313877</v>
      </c>
      <c r="R23" s="1109">
        <v>409735.88514226698</v>
      </c>
      <c r="S23" s="1109">
        <v>408092.91369696404</v>
      </c>
      <c r="T23" s="1377">
        <v>403917.722675614</v>
      </c>
      <c r="U23" s="1109">
        <v>421595.90331134794</v>
      </c>
      <c r="V23" s="1109">
        <v>426869.90948459599</v>
      </c>
      <c r="W23" s="1109">
        <v>425986.28525418602</v>
      </c>
      <c r="X23" s="1377">
        <v>435065.55338601198</v>
      </c>
      <c r="Y23" s="1109">
        <v>451692.34747551696</v>
      </c>
      <c r="Z23" s="1109">
        <v>455295.32983757695</v>
      </c>
      <c r="AA23" s="1109">
        <v>473688.41426570201</v>
      </c>
      <c r="AB23" s="1377">
        <v>482126.69572789903</v>
      </c>
      <c r="AC23" s="1109">
        <v>501465.85213509109</v>
      </c>
      <c r="AD23" s="1109">
        <v>519051.20035831706</v>
      </c>
      <c r="AE23" s="1109">
        <v>534114.37156685907</v>
      </c>
      <c r="AF23" s="1377">
        <v>511711.99373096309</v>
      </c>
      <c r="AG23" s="1267">
        <v>514060.68462855695</v>
      </c>
      <c r="AH23" s="1900">
        <v>518010.71335387102</v>
      </c>
      <c r="AI23" s="1819">
        <v>7.6839129986518984E-3</v>
      </c>
      <c r="AJ23" s="1819">
        <v>-2.0036566734290551E-3</v>
      </c>
    </row>
    <row r="24" spans="1:36" ht="15" customHeight="1">
      <c r="A24" s="520"/>
      <c r="B24" s="522" t="s">
        <v>361</v>
      </c>
      <c r="C24" s="1088"/>
      <c r="E24" s="384" t="s">
        <v>577</v>
      </c>
      <c r="F24" s="880"/>
      <c r="G24" s="880"/>
      <c r="H24" s="880"/>
      <c r="I24" s="1243"/>
      <c r="J24" s="1243"/>
      <c r="K24" s="1243"/>
      <c r="L24" s="1243"/>
      <c r="M24" s="1243"/>
      <c r="N24" s="1243"/>
      <c r="O24" s="1243"/>
      <c r="P24" s="1243"/>
      <c r="Q24" s="173"/>
      <c r="R24" s="1108"/>
      <c r="S24" s="1108"/>
      <c r="T24" s="1108"/>
      <c r="U24" s="1108"/>
      <c r="V24" s="1108"/>
      <c r="W24" s="1108"/>
      <c r="X24" s="1108"/>
      <c r="Y24" s="1108"/>
      <c r="Z24" s="1740"/>
      <c r="AA24" s="1108"/>
      <c r="AB24" s="1740"/>
      <c r="AC24" s="1108"/>
      <c r="AD24" s="1108"/>
      <c r="AE24" s="1108"/>
      <c r="AF24" s="1108"/>
      <c r="AG24" s="1108"/>
      <c r="AH24" s="1108"/>
      <c r="AI24" s="1098"/>
      <c r="AJ24" s="1098"/>
    </row>
    <row r="25" spans="1:36" ht="15" customHeight="1">
      <c r="A25" s="520"/>
      <c r="B25" s="1586" t="s">
        <v>701</v>
      </c>
      <c r="C25" s="1088"/>
      <c r="E25" s="384" t="s">
        <v>582</v>
      </c>
      <c r="F25" s="880"/>
      <c r="G25" s="880"/>
      <c r="H25" s="880"/>
      <c r="I25" s="1243"/>
      <c r="J25" s="1243"/>
      <c r="K25" s="1243"/>
      <c r="L25" s="1243"/>
      <c r="M25" s="1243"/>
      <c r="N25" s="1243"/>
      <c r="O25" s="1243"/>
      <c r="P25" s="1243"/>
      <c r="Q25" s="173"/>
      <c r="R25" s="1108"/>
      <c r="S25" s="1108"/>
      <c r="T25" s="1108"/>
      <c r="U25" s="1108"/>
      <c r="V25" s="1108"/>
      <c r="W25" s="1108"/>
      <c r="X25" s="1108"/>
      <c r="Y25" s="1108"/>
      <c r="Z25" s="1740"/>
      <c r="AA25" s="1108"/>
      <c r="AB25" s="1740"/>
      <c r="AC25" s="1108"/>
      <c r="AD25" s="1108"/>
      <c r="AE25" s="1108"/>
      <c r="AF25" s="1108"/>
      <c r="AG25" s="1108"/>
      <c r="AH25" s="1108"/>
      <c r="AI25" s="1098"/>
      <c r="AJ25" s="1098"/>
    </row>
    <row r="26" spans="1:36" ht="15" customHeight="1">
      <c r="A26" s="520"/>
      <c r="B26" s="1586" t="s">
        <v>702</v>
      </c>
      <c r="C26" s="1088"/>
      <c r="D26" s="1092"/>
      <c r="F26" s="1092"/>
      <c r="G26" s="1092"/>
      <c r="H26" s="1092"/>
      <c r="I26" s="1105"/>
      <c r="J26" s="1105"/>
      <c r="K26" s="1105"/>
      <c r="L26" s="1105"/>
      <c r="M26" s="1105"/>
      <c r="N26" s="1105"/>
      <c r="O26" s="1105"/>
      <c r="P26" s="1105"/>
      <c r="Q26" s="1108"/>
      <c r="R26" s="1108"/>
      <c r="S26" s="1108"/>
      <c r="T26" s="1108"/>
      <c r="U26" s="1108"/>
      <c r="V26" s="1108"/>
      <c r="W26" s="1108"/>
      <c r="X26" s="1108"/>
      <c r="Y26" s="1108"/>
      <c r="Z26" s="1740"/>
      <c r="AA26" s="1108"/>
      <c r="AB26" s="1740"/>
      <c r="AC26" s="1108"/>
      <c r="AD26" s="1108"/>
      <c r="AE26" s="1108"/>
      <c r="AF26" s="1108"/>
      <c r="AG26" s="1108"/>
      <c r="AH26" s="1108"/>
      <c r="AI26" s="1098"/>
      <c r="AJ26" s="1098"/>
    </row>
    <row r="27" spans="1:36" ht="15" customHeight="1">
      <c r="A27" s="520"/>
      <c r="B27" s="522" t="s">
        <v>476</v>
      </c>
      <c r="C27" s="1088"/>
      <c r="D27" s="470" t="s">
        <v>271</v>
      </c>
      <c r="E27" s="1092"/>
      <c r="F27" s="5"/>
      <c r="G27" s="1092"/>
      <c r="H27" s="1092"/>
      <c r="I27" s="44"/>
      <c r="J27" s="44"/>
      <c r="K27" s="44"/>
      <c r="L27" s="44"/>
      <c r="M27" s="44"/>
      <c r="N27" s="44"/>
      <c r="O27" s="44"/>
      <c r="P27" s="44"/>
      <c r="Q27" s="728"/>
      <c r="R27" s="728"/>
      <c r="S27" s="728"/>
      <c r="T27" s="728"/>
      <c r="U27" s="728"/>
      <c r="V27" s="728"/>
      <c r="W27" s="728"/>
      <c r="X27" s="728"/>
      <c r="Y27" s="728"/>
      <c r="Z27" s="1742"/>
      <c r="AA27" s="728"/>
      <c r="AB27" s="1742"/>
      <c r="AC27" s="728"/>
      <c r="AD27" s="728"/>
      <c r="AE27" s="728"/>
      <c r="AF27" s="728"/>
      <c r="AG27" s="728"/>
      <c r="AH27" s="728"/>
      <c r="AI27" s="1093"/>
      <c r="AJ27" s="1093"/>
    </row>
    <row r="28" spans="1:36" ht="15" customHeight="1">
      <c r="A28" s="78"/>
      <c r="B28" s="522" t="s">
        <v>362</v>
      </c>
      <c r="C28" s="1088"/>
      <c r="D28" s="921"/>
      <c r="E28" s="921" t="s">
        <v>466</v>
      </c>
      <c r="F28" s="921"/>
      <c r="G28" s="921"/>
      <c r="H28" s="1628"/>
      <c r="I28" s="1486"/>
      <c r="J28" s="1486"/>
      <c r="K28" s="1486"/>
      <c r="L28" s="1486"/>
      <c r="M28" s="1487"/>
      <c r="N28" s="1487"/>
      <c r="O28" s="1487"/>
      <c r="P28" s="1487"/>
      <c r="Q28" s="1239">
        <v>7.1219062470830865E-3</v>
      </c>
      <c r="R28" s="1239">
        <v>7.2214125843423254E-3</v>
      </c>
      <c r="S28" s="1239">
        <v>6.7182395560529328E-3</v>
      </c>
      <c r="T28" s="1494">
        <v>5.671350541181089E-3</v>
      </c>
      <c r="U28" s="1239">
        <v>6.0562400000000001E-3</v>
      </c>
      <c r="V28" s="1239">
        <v>4.1455976511880887E-3</v>
      </c>
      <c r="W28" s="1239">
        <v>4.6036937095342715E-3</v>
      </c>
      <c r="X28" s="1572">
        <v>3.9870940927398072E-3</v>
      </c>
      <c r="Y28" s="1712">
        <v>7.0504555253376707E-3</v>
      </c>
      <c r="Z28" s="1712">
        <v>7.4596292169301567E-3</v>
      </c>
      <c r="AA28" s="1712">
        <v>7.5224275636416619E-3</v>
      </c>
      <c r="AB28" s="1572">
        <v>6.61546278382671E-3</v>
      </c>
      <c r="AC28" s="1712">
        <v>7.6458170222265904E-3</v>
      </c>
      <c r="AD28" s="1712">
        <v>7.9807951059723461E-3</v>
      </c>
      <c r="AE28" s="1712">
        <v>7.8395267334703325E-3</v>
      </c>
      <c r="AF28" s="1572">
        <v>6.9820480467008101E-3</v>
      </c>
      <c r="AG28" s="1712">
        <v>7.9004168280627594E-3</v>
      </c>
      <c r="AH28" s="1756">
        <v>6.7155812570228015E-3</v>
      </c>
      <c r="AI28" s="1850" t="s">
        <v>887</v>
      </c>
      <c r="AJ28" s="1850" t="s">
        <v>888</v>
      </c>
    </row>
    <row r="29" spans="1:36" ht="15" customHeight="1">
      <c r="A29" s="78"/>
      <c r="B29" s="522"/>
      <c r="C29" s="1088"/>
      <c r="D29" s="1092"/>
      <c r="E29" s="1092" t="s">
        <v>467</v>
      </c>
      <c r="F29" s="1092"/>
      <c r="G29" s="1092"/>
      <c r="H29" s="1092"/>
      <c r="I29" s="1092"/>
      <c r="J29" s="1092"/>
      <c r="K29" s="1092"/>
      <c r="L29" s="1092"/>
      <c r="M29" s="726"/>
      <c r="N29" s="726"/>
      <c r="O29" s="726"/>
      <c r="P29" s="726"/>
      <c r="Q29" s="1115">
        <v>0.12093196392831919</v>
      </c>
      <c r="R29" s="1115">
        <v>0.12335647419204583</v>
      </c>
      <c r="S29" s="1115">
        <v>0.11274291156127386</v>
      </c>
      <c r="T29" s="1413">
        <v>9.2903841831428496E-2</v>
      </c>
      <c r="U29" s="1115">
        <v>9.5668125666689169E-2</v>
      </c>
      <c r="V29" s="1115">
        <v>6.0384597535505007E-2</v>
      </c>
      <c r="W29" s="1115">
        <v>6.8833063063545183E-2</v>
      </c>
      <c r="X29" s="1413">
        <v>5.8652067131080371E-2</v>
      </c>
      <c r="Y29" s="1115">
        <v>0.11460646842298783</v>
      </c>
      <c r="Z29" s="1115">
        <v>0.11976252048503513</v>
      </c>
      <c r="AA29" s="1115">
        <v>0.12154846789693534</v>
      </c>
      <c r="AB29" s="1413">
        <v>0.10581697692326081</v>
      </c>
      <c r="AC29" s="1115">
        <v>0.12879558602841407</v>
      </c>
      <c r="AD29" s="1115">
        <v>0.13356184525238354</v>
      </c>
      <c r="AE29" s="1115">
        <v>0.13217364376558335</v>
      </c>
      <c r="AF29" s="1413">
        <v>0.11536227421883288</v>
      </c>
      <c r="AG29" s="1115">
        <v>0.12511624605207652</v>
      </c>
      <c r="AH29" s="1757">
        <v>0.1041189621855807</v>
      </c>
      <c r="AI29" s="1485" t="s">
        <v>889</v>
      </c>
      <c r="AJ29" s="1485" t="s">
        <v>890</v>
      </c>
    </row>
    <row r="30" spans="1:36" ht="15" customHeight="1">
      <c r="A30" s="78"/>
      <c r="B30" s="522"/>
      <c r="C30" s="1088"/>
      <c r="D30" s="1092"/>
      <c r="E30" s="1092" t="s">
        <v>468</v>
      </c>
      <c r="F30" s="1092"/>
      <c r="G30" s="1092"/>
      <c r="H30" s="1092"/>
      <c r="I30" s="1094"/>
      <c r="J30" s="1094"/>
      <c r="K30" s="1094"/>
      <c r="L30" s="1094"/>
      <c r="M30" s="722"/>
      <c r="N30" s="722"/>
      <c r="O30" s="722"/>
      <c r="P30" s="723"/>
      <c r="Q30" s="1108">
        <v>3344.4213110471587</v>
      </c>
      <c r="R30" s="1108">
        <v>3468.8324264990169</v>
      </c>
      <c r="S30" s="1108">
        <v>3074.9633673789422</v>
      </c>
      <c r="T30" s="1280">
        <v>2592.1234523793582</v>
      </c>
      <c r="U30" s="1108">
        <v>2869.9387343348712</v>
      </c>
      <c r="V30" s="1108">
        <v>1829.1390174243754</v>
      </c>
      <c r="W30" s="1108">
        <v>2105.8932892428288</v>
      </c>
      <c r="X30" s="1280">
        <v>1809.9466870373599</v>
      </c>
      <c r="Y30" s="1108">
        <v>3694.4906069070239</v>
      </c>
      <c r="Z30" s="1108">
        <v>3931.2236884451604</v>
      </c>
      <c r="AA30" s="1108">
        <v>4025.1898572316868</v>
      </c>
      <c r="AB30" s="1280">
        <v>3554.5620652163643</v>
      </c>
      <c r="AC30" s="1108">
        <v>4610.5407964523565</v>
      </c>
      <c r="AD30" s="1108">
        <v>4840.0750823706558</v>
      </c>
      <c r="AE30" s="1108">
        <v>4874.584487778181</v>
      </c>
      <c r="AF30" s="1280">
        <v>4315.1359073790445</v>
      </c>
      <c r="AG30" s="1108">
        <v>5089.554300117542</v>
      </c>
      <c r="AH30" s="1136">
        <v>4261.6962356463073</v>
      </c>
      <c r="AI30" s="787">
        <v>-0.16267190569744594</v>
      </c>
      <c r="AJ30" s="787">
        <v>-0.11942148760330573</v>
      </c>
    </row>
    <row r="31" spans="1:36" ht="15" customHeight="1">
      <c r="A31" s="78"/>
      <c r="B31" s="522"/>
      <c r="C31" s="1088"/>
      <c r="D31" s="1092"/>
      <c r="E31" s="1092" t="s">
        <v>598</v>
      </c>
      <c r="F31" s="1092"/>
      <c r="G31" s="1092"/>
      <c r="H31" s="1092"/>
      <c r="I31" s="1094"/>
      <c r="J31" s="1094"/>
      <c r="K31" s="1094"/>
      <c r="L31" s="1094"/>
      <c r="M31" s="722"/>
      <c r="N31" s="722"/>
      <c r="O31" s="722"/>
      <c r="P31" s="723"/>
      <c r="Q31" s="1108">
        <v>32641.734951613293</v>
      </c>
      <c r="R31" s="1108">
        <v>33576.886935316477</v>
      </c>
      <c r="S31" s="1108">
        <v>33618.178649701542</v>
      </c>
      <c r="T31" s="1280">
        <v>35294.853417939783</v>
      </c>
      <c r="U31" s="1108">
        <v>35727.726170464695</v>
      </c>
      <c r="V31" s="1108">
        <v>35653.939122733806</v>
      </c>
      <c r="W31" s="1108">
        <v>36286.754366663255</v>
      </c>
      <c r="X31" s="1280">
        <v>37002.686994096068</v>
      </c>
      <c r="Y31" s="1108">
        <v>37629.165252296079</v>
      </c>
      <c r="Z31" s="1108">
        <v>38988.555992197151</v>
      </c>
      <c r="AA31" s="1108">
        <v>38890.681604559788</v>
      </c>
      <c r="AB31" s="1280">
        <v>39626.092966616707</v>
      </c>
      <c r="AC31" s="1108">
        <v>40245.706267487927</v>
      </c>
      <c r="AD31" s="1108">
        <v>40526.915021733999</v>
      </c>
      <c r="AE31" s="1108">
        <v>42755.254412226088</v>
      </c>
      <c r="AF31" s="1280">
        <v>43440.538075357246</v>
      </c>
      <c r="AG31" s="1108">
        <v>44781.457900106601</v>
      </c>
      <c r="AH31" s="1136">
        <v>44901.266033648251</v>
      </c>
      <c r="AI31" s="787">
        <v>2.6797079118376921E-3</v>
      </c>
      <c r="AJ31" s="787">
        <v>0.10792804796802136</v>
      </c>
    </row>
    <row r="32" spans="1:36" ht="15" customHeight="1">
      <c r="A32" s="56"/>
      <c r="B32" s="522"/>
      <c r="C32" s="1088"/>
      <c r="D32" s="1092"/>
      <c r="E32" s="1092" t="s">
        <v>599</v>
      </c>
      <c r="F32" s="1092"/>
      <c r="G32" s="1092"/>
      <c r="H32" s="1092"/>
      <c r="I32" s="1094"/>
      <c r="J32" s="1094"/>
      <c r="K32" s="1094"/>
      <c r="L32" s="1094"/>
      <c r="M32" s="722"/>
      <c r="N32" s="722"/>
      <c r="O32" s="722"/>
      <c r="P32" s="723"/>
      <c r="Q32" s="1108">
        <v>27655.395665529086</v>
      </c>
      <c r="R32" s="1108">
        <v>28585.388601677078</v>
      </c>
      <c r="S32" s="1108">
        <v>28860.02861628796</v>
      </c>
      <c r="T32" s="1280">
        <v>29781.714600125615</v>
      </c>
      <c r="U32" s="1108">
        <v>30216.089565784991</v>
      </c>
      <c r="V32" s="1108">
        <v>30876.631372139076</v>
      </c>
      <c r="W32" s="1108">
        <v>31502.396598298306</v>
      </c>
      <c r="X32" s="1280">
        <v>31918.371183720814</v>
      </c>
      <c r="Y32" s="1108">
        <v>32554.265618443849</v>
      </c>
      <c r="Z32" s="1108">
        <v>34002.837975515504</v>
      </c>
      <c r="AA32" s="1108">
        <v>34771.749457887468</v>
      </c>
      <c r="AB32" s="1280">
        <v>35494.326722542959</v>
      </c>
      <c r="AC32" s="1108">
        <v>36100.375217556255</v>
      </c>
      <c r="AD32" s="1108">
        <v>37120.666731799531</v>
      </c>
      <c r="AE32" s="1108">
        <v>38805.25189670729</v>
      </c>
      <c r="AF32" s="1280">
        <v>39504.814592007235</v>
      </c>
      <c r="AG32" s="1108">
        <v>40737.912769220799</v>
      </c>
      <c r="AH32" s="1136">
        <v>41541.101186121268</v>
      </c>
      <c r="AI32" s="787">
        <v>1.9711326034660415E-2</v>
      </c>
      <c r="AJ32" s="787">
        <v>0.11907006815549148</v>
      </c>
    </row>
    <row r="33" spans="1:36" ht="15" customHeight="1">
      <c r="A33" s="3"/>
      <c r="B33" s="522"/>
      <c r="C33" s="1088"/>
      <c r="D33" s="1092"/>
      <c r="E33" s="1092" t="s">
        <v>469</v>
      </c>
      <c r="F33" s="1092"/>
      <c r="G33" s="1092"/>
      <c r="H33" s="1092"/>
      <c r="I33" s="1094"/>
      <c r="J33" s="1094"/>
      <c r="K33" s="1094"/>
      <c r="L33" s="1094"/>
      <c r="M33" s="722"/>
      <c r="N33" s="722"/>
      <c r="O33" s="722"/>
      <c r="P33" s="723"/>
      <c r="Q33" s="1120" t="s">
        <v>387</v>
      </c>
      <c r="R33" s="1120" t="s">
        <v>387</v>
      </c>
      <c r="S33" s="1120" t="s">
        <v>383</v>
      </c>
      <c r="T33" s="1334">
        <v>700</v>
      </c>
      <c r="U33" s="1120">
        <v>0</v>
      </c>
      <c r="V33" s="1120">
        <v>0</v>
      </c>
      <c r="W33" s="1120" t="s">
        <v>387</v>
      </c>
      <c r="X33" s="1334">
        <v>360</v>
      </c>
      <c r="Y33" s="1120" t="s">
        <v>761</v>
      </c>
      <c r="Z33" s="1120">
        <v>150</v>
      </c>
      <c r="AA33" s="1120" t="s">
        <v>783</v>
      </c>
      <c r="AB33" s="1334">
        <v>750</v>
      </c>
      <c r="AC33" s="1120" t="s">
        <v>798</v>
      </c>
      <c r="AD33" s="1120">
        <v>150</v>
      </c>
      <c r="AE33" s="1120" t="s">
        <v>825</v>
      </c>
      <c r="AF33" s="1334">
        <v>980</v>
      </c>
      <c r="AG33" s="1120" t="s">
        <v>383</v>
      </c>
      <c r="AH33" s="1136">
        <v>180</v>
      </c>
      <c r="AI33" s="1485" t="s">
        <v>825</v>
      </c>
      <c r="AJ33" s="1851" t="s">
        <v>383</v>
      </c>
    </row>
    <row r="34" spans="1:36" ht="15" customHeight="1">
      <c r="A34" s="57"/>
      <c r="B34" s="522"/>
      <c r="C34" s="47"/>
      <c r="D34" s="1092"/>
      <c r="E34" s="1092" t="s">
        <v>470</v>
      </c>
      <c r="F34" s="1092"/>
      <c r="G34" s="1092"/>
      <c r="H34" s="1092"/>
      <c r="I34" s="1094"/>
      <c r="J34" s="1094"/>
      <c r="K34" s="1094"/>
      <c r="L34" s="1094"/>
      <c r="M34" s="722"/>
      <c r="N34" s="722"/>
      <c r="O34" s="722"/>
      <c r="P34" s="723"/>
      <c r="Q34" s="1018">
        <v>0.48187321858891957</v>
      </c>
      <c r="R34" s="1018">
        <v>0.4786652361350921</v>
      </c>
      <c r="S34" s="1018">
        <v>0.48888049295715852</v>
      </c>
      <c r="T34" s="1372">
        <v>0.54263916947646484</v>
      </c>
      <c r="U34" s="1018">
        <v>0.50228201033010644</v>
      </c>
      <c r="V34" s="1018">
        <v>0.52497642156337865</v>
      </c>
      <c r="W34" s="1018">
        <v>0.5248035466040275</v>
      </c>
      <c r="X34" s="1372">
        <v>0.58000473834567812</v>
      </c>
      <c r="Y34" s="1018">
        <f>'SG&amp;A Expense'!AC14</f>
        <v>0.46187212821369167</v>
      </c>
      <c r="Z34" s="1018">
        <f>'SG&amp;A Expense'!AD14</f>
        <v>0.45883639558197387</v>
      </c>
      <c r="AA34" s="1018">
        <v>0.4518818758463396</v>
      </c>
      <c r="AB34" s="1372">
        <v>0.49705319057025649</v>
      </c>
      <c r="AC34" s="1018">
        <v>0.41175756081407966</v>
      </c>
      <c r="AD34" s="1018">
        <v>0.40054665004345502</v>
      </c>
      <c r="AE34" s="1018">
        <v>0.40443641745962089</v>
      </c>
      <c r="AF34" s="1372">
        <v>0.46008883123908084</v>
      </c>
      <c r="AG34" s="1018">
        <v>0.40657055148947407</v>
      </c>
      <c r="AH34" s="1606">
        <v>0.40964536305853516</v>
      </c>
      <c r="AI34" s="1485" t="s">
        <v>891</v>
      </c>
      <c r="AJ34" s="1907" t="s">
        <v>892</v>
      </c>
    </row>
    <row r="35" spans="1:36" ht="15" customHeight="1">
      <c r="A35" s="57"/>
      <c r="B35" s="522"/>
      <c r="C35" s="47"/>
      <c r="D35" s="1092"/>
      <c r="E35" s="1092" t="s">
        <v>523</v>
      </c>
      <c r="F35" s="1092"/>
      <c r="G35" s="1092"/>
      <c r="H35" s="1092"/>
      <c r="I35" s="1094"/>
      <c r="J35" s="1094"/>
      <c r="K35" s="1094"/>
      <c r="L35" s="1094"/>
      <c r="M35" s="722"/>
      <c r="N35" s="722"/>
      <c r="O35" s="722"/>
      <c r="P35" s="723"/>
      <c r="Q35" s="1100">
        <v>1.78E-2</v>
      </c>
      <c r="R35" s="1100">
        <v>1.7463224157347093E-2</v>
      </c>
      <c r="S35" s="1100">
        <v>1.6649891735549913E-2</v>
      </c>
      <c r="T35" s="1386">
        <v>1.6295127608245127E-2</v>
      </c>
      <c r="U35" s="1100">
        <v>1.6278138028606445E-2</v>
      </c>
      <c r="V35" s="1100">
        <v>1.5811029860337198E-2</v>
      </c>
      <c r="W35" s="1100">
        <v>1.5654196450845499E-2</v>
      </c>
      <c r="X35" s="1386">
        <v>1.5269733140765483E-2</v>
      </c>
      <c r="Y35" s="1100">
        <f>'NIM_Bank + Card'!Y29</f>
        <v>1.596099425939285E-2</v>
      </c>
      <c r="Z35" s="1100">
        <f>'NIM_Bank + Card'!Z29</f>
        <v>1.6133902469220161E-2</v>
      </c>
      <c r="AA35" s="1100">
        <v>1.6057083700398399E-2</v>
      </c>
      <c r="AB35" s="1386">
        <v>1.6707217654793403E-2</v>
      </c>
      <c r="AC35" s="1100">
        <v>1.7336190678086224E-2</v>
      </c>
      <c r="AD35" s="1100">
        <v>1.83455746419324E-2</v>
      </c>
      <c r="AE35" s="1100">
        <v>1.8589325466263254E-2</v>
      </c>
      <c r="AF35" s="1386">
        <v>1.9190654672206049E-2</v>
      </c>
      <c r="AG35" s="1115">
        <v>1.9090001502168299E-2</v>
      </c>
      <c r="AH35" s="1757">
        <v>1.8536078435158101E-2</v>
      </c>
      <c r="AI35" s="1485" t="s">
        <v>893</v>
      </c>
      <c r="AJ35" s="1485" t="s">
        <v>894</v>
      </c>
    </row>
    <row r="36" spans="1:36" ht="15" customHeight="1" thickBot="1">
      <c r="A36" s="57"/>
      <c r="B36" s="50"/>
      <c r="C36" s="47"/>
      <c r="D36" s="1489"/>
      <c r="E36" s="1489" t="s">
        <v>471</v>
      </c>
      <c r="F36" s="1489"/>
      <c r="G36" s="1489"/>
      <c r="H36" s="1489"/>
      <c r="I36" s="1490"/>
      <c r="J36" s="1490"/>
      <c r="K36" s="1490"/>
      <c r="L36" s="1490"/>
      <c r="M36" s="825"/>
      <c r="N36" s="825"/>
      <c r="O36" s="825"/>
      <c r="P36" s="825"/>
      <c r="Q36" s="1112">
        <v>1.78E-2</v>
      </c>
      <c r="R36" s="1112">
        <v>1.7633742196110917E-2</v>
      </c>
      <c r="S36" s="1112">
        <v>1.7292745697486876E-2</v>
      </c>
      <c r="T36" s="1401">
        <v>1.7033473239309423E-2</v>
      </c>
      <c r="U36" s="1112">
        <v>1.6278138028606445E-2</v>
      </c>
      <c r="V36" s="1112">
        <v>1.6039398227945395E-2</v>
      </c>
      <c r="W36" s="1112">
        <v>1.5908893059078735E-2</v>
      </c>
      <c r="X36" s="1401">
        <v>1.574399595090983E-2</v>
      </c>
      <c r="Y36" s="1112">
        <f>'NIM_Bank + Card'!Y10</f>
        <v>1.596099425939285E-2</v>
      </c>
      <c r="Z36" s="1112">
        <f>'NIM_Bank + Card'!Z10</f>
        <v>1.6049005660394983E-2</v>
      </c>
      <c r="AA36" s="1112">
        <v>1.6051804298610303E-2</v>
      </c>
      <c r="AB36" s="1401">
        <v>1.6224473337550359E-2</v>
      </c>
      <c r="AC36" s="1112">
        <v>1.7336190678086224E-2</v>
      </c>
      <c r="AD36" s="1112">
        <v>1.7845051092648129E-2</v>
      </c>
      <c r="AE36" s="1112">
        <v>1.8101155182867399E-2</v>
      </c>
      <c r="AF36" s="1401">
        <v>1.8384980943624323E-2</v>
      </c>
      <c r="AG36" s="1112">
        <v>1.9090001502168299E-2</v>
      </c>
      <c r="AH36" s="1593">
        <v>1.88120650216764E-2</v>
      </c>
      <c r="AI36" s="1751" t="s">
        <v>895</v>
      </c>
      <c r="AJ36" s="1751" t="s">
        <v>896</v>
      </c>
    </row>
    <row r="37" spans="1:36" s="439" customFormat="1" ht="20.100000000000001" customHeight="1">
      <c r="A37" s="57"/>
      <c r="B37" s="200"/>
      <c r="C37" s="47"/>
      <c r="D37" s="1092"/>
      <c r="E37" s="1092"/>
      <c r="F37" s="1092"/>
      <c r="G37" s="1092"/>
      <c r="H37" s="1092"/>
      <c r="I37" s="1105"/>
      <c r="J37" s="1105"/>
      <c r="K37" s="1105"/>
      <c r="L37" s="1105"/>
      <c r="M37" s="1016"/>
      <c r="N37" s="1016"/>
      <c r="O37" s="1016"/>
      <c r="P37" s="1016"/>
      <c r="Q37" s="1100"/>
      <c r="R37" s="1100"/>
      <c r="S37" s="1100"/>
      <c r="T37" s="1100"/>
      <c r="U37" s="1100"/>
      <c r="V37" s="1100"/>
      <c r="W37" s="1100"/>
      <c r="X37" s="1100"/>
      <c r="Y37" s="1100"/>
      <c r="Z37" s="1100"/>
      <c r="AA37" s="1100"/>
      <c r="AB37" s="1100"/>
      <c r="AC37" s="1100"/>
      <c r="AD37" s="1100"/>
      <c r="AE37" s="1100"/>
      <c r="AF37" s="1100"/>
      <c r="AG37" s="1100"/>
      <c r="AH37" s="1100"/>
      <c r="AI37" s="84"/>
      <c r="AJ37" s="1244">
        <v>2</v>
      </c>
    </row>
    <row r="38" spans="1:36" s="1089" customFormat="1" ht="6" customHeight="1">
      <c r="A38" s="449"/>
      <c r="B38" s="444"/>
      <c r="C38" s="444"/>
      <c r="D38" s="450"/>
      <c r="E38" s="1067"/>
      <c r="F38" s="1067"/>
      <c r="G38" s="1067"/>
      <c r="H38" s="1067"/>
      <c r="I38" s="1123"/>
      <c r="J38" s="1123"/>
      <c r="K38" s="1123"/>
      <c r="L38" s="1123"/>
      <c r="M38" s="1123"/>
      <c r="N38" s="1123"/>
      <c r="O38" s="1123"/>
      <c r="P38" s="1123"/>
      <c r="Q38" s="729"/>
      <c r="R38" s="729"/>
      <c r="S38" s="729"/>
      <c r="T38" s="729"/>
      <c r="U38" s="729"/>
      <c r="V38" s="729"/>
      <c r="W38" s="729"/>
      <c r="X38" s="729"/>
      <c r="Y38" s="729"/>
      <c r="Z38" s="729"/>
      <c r="AA38" s="729"/>
      <c r="AB38" s="729"/>
      <c r="AC38" s="729"/>
      <c r="AD38" s="729"/>
      <c r="AE38" s="729"/>
      <c r="AF38" s="729"/>
      <c r="AG38" s="729"/>
      <c r="AH38" s="729"/>
      <c r="AI38" s="1123"/>
      <c r="AJ38" s="1123"/>
    </row>
    <row r="39" spans="1:36" ht="15" customHeight="1">
      <c r="A39" s="437"/>
      <c r="B39" s="438"/>
      <c r="C39" s="438"/>
      <c r="D39" s="446"/>
      <c r="E39" s="439"/>
      <c r="F39" s="439"/>
      <c r="G39" s="439"/>
      <c r="H39" s="439"/>
      <c r="I39" s="1122" t="s">
        <v>59</v>
      </c>
      <c r="J39" s="1122" t="s">
        <v>63</v>
      </c>
      <c r="K39" s="1122" t="s">
        <v>65</v>
      </c>
      <c r="L39" s="1122" t="s">
        <v>80</v>
      </c>
      <c r="M39" s="1122" t="str">
        <f t="shared" ref="M39:T39" si="0">M4</f>
        <v>FY2018 1Q</v>
      </c>
      <c r="N39" s="1122" t="str">
        <f t="shared" si="0"/>
        <v>FY2018 2Q</v>
      </c>
      <c r="O39" s="1122" t="str">
        <f t="shared" si="0"/>
        <v>FY2018 3Q</v>
      </c>
      <c r="P39" s="1122" t="str">
        <f t="shared" si="0"/>
        <v>FY2018 4Q</v>
      </c>
      <c r="Q39" s="746" t="str">
        <f t="shared" si="0"/>
        <v>FY2019 1Q</v>
      </c>
      <c r="R39" s="1122" t="str">
        <f t="shared" si="0"/>
        <v>FY2019 2Q</v>
      </c>
      <c r="S39" s="1122" t="str">
        <f t="shared" si="0"/>
        <v>FY2019 3Q</v>
      </c>
      <c r="T39" s="1122" t="str">
        <f t="shared" si="0"/>
        <v>FY2019 4Q</v>
      </c>
      <c r="U39" s="1122" t="str">
        <f>U4</f>
        <v>FY2020 1Q</v>
      </c>
      <c r="V39" s="1122" t="str">
        <f>V4</f>
        <v>FY2020 2Q</v>
      </c>
      <c r="W39" s="1122" t="str">
        <f>W4</f>
        <v>FY2020 3Q</v>
      </c>
      <c r="X39" s="1122" t="s">
        <v>659</v>
      </c>
      <c r="Y39" s="1122" t="s">
        <v>705</v>
      </c>
      <c r="Z39" s="1122" t="str">
        <f>Z4</f>
        <v>FY2021 2Q</v>
      </c>
      <c r="AA39" s="1122" t="s">
        <v>780</v>
      </c>
      <c r="AB39" s="1122" t="s">
        <v>784</v>
      </c>
      <c r="AC39" s="1122" t="s">
        <v>793</v>
      </c>
      <c r="AD39" s="1122" t="s">
        <v>799</v>
      </c>
      <c r="AE39" s="1122" t="str">
        <f>AE4</f>
        <v>FY2022 3Q</v>
      </c>
      <c r="AF39" s="1122" t="s">
        <v>880</v>
      </c>
      <c r="AG39" s="1122" t="s">
        <v>873</v>
      </c>
      <c r="AH39" s="1122" t="s">
        <v>874</v>
      </c>
      <c r="AI39" s="1484" t="s">
        <v>1</v>
      </c>
      <c r="AJ39" s="1484" t="s">
        <v>0</v>
      </c>
    </row>
    <row r="40" spans="1:36" ht="6.75" customHeight="1">
      <c r="A40" s="3"/>
      <c r="B40" s="200"/>
      <c r="C40" s="53"/>
      <c r="D40" s="1092"/>
      <c r="E40" s="1092"/>
      <c r="F40" s="1092"/>
      <c r="G40" s="1092"/>
      <c r="H40" s="1092"/>
      <c r="I40" s="1105"/>
      <c r="J40" s="1105"/>
      <c r="K40" s="1105"/>
      <c r="L40" s="1105"/>
      <c r="M40" s="1105"/>
      <c r="N40" s="1105"/>
      <c r="O40" s="1105"/>
      <c r="P40" s="1105"/>
      <c r="Q40" s="1026"/>
      <c r="R40" s="1026"/>
      <c r="S40" s="1026"/>
      <c r="T40" s="1026"/>
      <c r="U40" s="1026"/>
      <c r="V40" s="1026"/>
      <c r="W40" s="1026"/>
      <c r="X40" s="1026"/>
      <c r="Y40" s="1026"/>
      <c r="Z40" s="1026"/>
      <c r="AA40" s="1026"/>
      <c r="AB40" s="1026"/>
      <c r="AC40" s="1026"/>
      <c r="AD40" s="1026"/>
      <c r="AE40" s="1026"/>
      <c r="AF40" s="1026"/>
      <c r="AG40" s="1026"/>
      <c r="AH40" s="1026"/>
      <c r="AI40" s="1098"/>
      <c r="AJ40" s="1098"/>
    </row>
    <row r="41" spans="1:36" ht="14.1" customHeight="1">
      <c r="A41" s="76" t="s">
        <v>401</v>
      </c>
      <c r="B41" s="77"/>
      <c r="C41" s="53"/>
      <c r="D41" s="470" t="s">
        <v>812</v>
      </c>
      <c r="E41" s="1092"/>
      <c r="F41" s="5"/>
      <c r="G41" s="1092"/>
      <c r="H41" s="1092"/>
      <c r="I41" s="44"/>
      <c r="J41" s="44"/>
      <c r="K41" s="44"/>
      <c r="L41" s="44"/>
      <c r="M41" s="44"/>
      <c r="N41" s="44"/>
      <c r="O41" s="44"/>
      <c r="P41" s="44"/>
      <c r="Q41" s="323"/>
      <c r="R41" s="323"/>
      <c r="S41" s="323"/>
      <c r="T41" s="323"/>
      <c r="U41" s="323"/>
      <c r="V41" s="323"/>
      <c r="W41" s="323"/>
      <c r="X41" s="323"/>
      <c r="Y41" s="323"/>
      <c r="Z41" s="323"/>
      <c r="AA41" s="323"/>
      <c r="AB41" s="323"/>
      <c r="AC41" s="323"/>
      <c r="AD41" s="323"/>
      <c r="AE41" s="323"/>
      <c r="AF41" s="323"/>
      <c r="AG41" s="323"/>
      <c r="AH41" s="323"/>
      <c r="AI41" s="1093"/>
      <c r="AJ41" s="1093"/>
    </row>
    <row r="42" spans="1:36" ht="14.1" customHeight="1">
      <c r="A42" s="78"/>
      <c r="B42" s="79"/>
      <c r="C42" s="53"/>
      <c r="D42" s="921"/>
      <c r="E42" s="921" t="s">
        <v>466</v>
      </c>
      <c r="F42" s="921"/>
      <c r="G42" s="921"/>
      <c r="H42" s="1628"/>
      <c r="I42" s="1486"/>
      <c r="J42" s="1486"/>
      <c r="K42" s="1486"/>
      <c r="L42" s="1486"/>
      <c r="M42" s="1495">
        <v>7.4072947662320518E-3</v>
      </c>
      <c r="N42" s="1495">
        <v>8.153485814803298E-3</v>
      </c>
      <c r="O42" s="1495">
        <v>7.8897953437157779E-3</v>
      </c>
      <c r="P42" s="1496">
        <v>6.2592174660608584E-3</v>
      </c>
      <c r="Q42" s="1240">
        <v>6.7471994696735923E-3</v>
      </c>
      <c r="R42" s="1240">
        <v>7.1574613736898303E-3</v>
      </c>
      <c r="S42" s="1240">
        <v>4.9916512563196831E-3</v>
      </c>
      <c r="T42" s="1497">
        <v>4.3624656929603265E-3</v>
      </c>
      <c r="U42" s="1240">
        <v>5.6771733152240784E-3</v>
      </c>
      <c r="V42" s="1240">
        <v>3.7966833914657742E-3</v>
      </c>
      <c r="W42" s="1240">
        <v>4.307470138520105E-3</v>
      </c>
      <c r="X42" s="1585">
        <v>3.7692414411096414E-3</v>
      </c>
      <c r="Y42" s="1727">
        <v>6.1951960525277417E-3</v>
      </c>
      <c r="Z42" s="1727">
        <v>6.653369457432768E-3</v>
      </c>
      <c r="AA42" s="1727">
        <v>6.7885442742414981E-3</v>
      </c>
      <c r="AB42" s="1585">
        <v>6.0167291722587803E-3</v>
      </c>
      <c r="AC42" s="1727">
        <v>6.7861442158460416E-3</v>
      </c>
      <c r="AD42" s="1727">
        <v>7.2114513190373849E-3</v>
      </c>
      <c r="AE42" s="1727">
        <v>7.2095161930927016E-3</v>
      </c>
      <c r="AF42" s="1585">
        <v>6.5827259253888187E-3</v>
      </c>
      <c r="AG42" s="1727">
        <v>7.8252403292466306E-3</v>
      </c>
      <c r="AH42" s="1758">
        <v>6.6684873099622059E-3</v>
      </c>
      <c r="AI42" s="1899" t="s">
        <v>887</v>
      </c>
      <c r="AJ42" s="1899" t="s">
        <v>897</v>
      </c>
    </row>
    <row r="43" spans="1:36" ht="14.1" customHeight="1">
      <c r="A43" s="519" t="s">
        <v>345</v>
      </c>
      <c r="B43" s="521"/>
      <c r="C43" s="53"/>
      <c r="D43" s="1092"/>
      <c r="E43" s="1092" t="s">
        <v>467</v>
      </c>
      <c r="F43" s="1092"/>
      <c r="G43" s="1092"/>
      <c r="H43" s="1092"/>
      <c r="I43" s="1092"/>
      <c r="J43" s="1092"/>
      <c r="K43" s="1092"/>
      <c r="L43" s="1092"/>
      <c r="M43" s="852">
        <v>0.11589724431178641</v>
      </c>
      <c r="N43" s="852">
        <v>0.1274075027557536</v>
      </c>
      <c r="O43" s="852">
        <v>0.12201120924772695</v>
      </c>
      <c r="P43" s="1309">
        <v>9.6872354115861287E-2</v>
      </c>
      <c r="Q43" s="1100">
        <v>0.1046493005041863</v>
      </c>
      <c r="R43" s="1100">
        <v>0.11290168565788387</v>
      </c>
      <c r="S43" s="1100">
        <v>7.8824655005484509E-2</v>
      </c>
      <c r="T43" s="1386">
        <v>6.8439607657047014E-2</v>
      </c>
      <c r="U43" s="1100">
        <v>8.9864898385583356E-2</v>
      </c>
      <c r="V43" s="1100">
        <v>6.0058080143025931E-2</v>
      </c>
      <c r="W43" s="1100">
        <v>6.7869898323282621E-2</v>
      </c>
      <c r="X43" s="1386">
        <v>5.9544547788873636E-2</v>
      </c>
      <c r="Y43" s="1100">
        <v>0.1008093917526745</v>
      </c>
      <c r="Z43" s="1100">
        <v>0.10833419077664098</v>
      </c>
      <c r="AA43" s="1100">
        <v>0.11137375246103488</v>
      </c>
      <c r="AB43" s="1386">
        <v>9.9234502864670601E-2</v>
      </c>
      <c r="AC43" s="1100">
        <v>0.11817740727879003</v>
      </c>
      <c r="AD43" s="1100">
        <v>0.12862859270487517</v>
      </c>
      <c r="AE43" s="1100">
        <v>0.12940769974951785</v>
      </c>
      <c r="AF43" s="1386">
        <v>0.11712204257598369</v>
      </c>
      <c r="AG43" s="1100">
        <v>0.13482793699497683</v>
      </c>
      <c r="AH43" s="1592">
        <v>0.11514700967583559</v>
      </c>
      <c r="AI43" s="1485" t="s">
        <v>898</v>
      </c>
      <c r="AJ43" s="1485" t="s">
        <v>899</v>
      </c>
    </row>
    <row r="44" spans="1:36" s="1089" customFormat="1" ht="14.1" customHeight="1">
      <c r="A44" s="521"/>
      <c r="B44" s="717" t="s">
        <v>346</v>
      </c>
      <c r="C44" s="53"/>
      <c r="D44" s="1092"/>
      <c r="E44" s="1092" t="s">
        <v>468</v>
      </c>
      <c r="F44" s="1092"/>
      <c r="G44" s="1092"/>
      <c r="H44" s="1092"/>
      <c r="I44" s="1094"/>
      <c r="J44" s="1094"/>
      <c r="K44" s="1094"/>
      <c r="L44" s="1094"/>
      <c r="M44" s="1094">
        <v>3489.562130177515</v>
      </c>
      <c r="N44" s="1094">
        <v>3863.5443786982255</v>
      </c>
      <c r="O44" s="1094">
        <v>3754.252465483235</v>
      </c>
      <c r="P44" s="1306">
        <v>3007.665680473373</v>
      </c>
      <c r="Q44" s="1108">
        <v>3377.2840236686388</v>
      </c>
      <c r="R44" s="1108">
        <v>3646.1627218934909</v>
      </c>
      <c r="S44" s="1108">
        <v>2549.2603550295858</v>
      </c>
      <c r="T44" s="1280">
        <v>2227.1405325443784</v>
      </c>
      <c r="U44" s="1108">
        <v>2979.7041420118344</v>
      </c>
      <c r="V44" s="1108">
        <v>1893.6787709497207</v>
      </c>
      <c r="W44" s="1108">
        <v>2157.6201117318433</v>
      </c>
      <c r="X44" s="1280">
        <v>2538.5921787709499</v>
      </c>
      <c r="Y44" s="1108">
        <v>3292.5682789273742</v>
      </c>
      <c r="Z44" s="1108">
        <v>3573.5776776871508</v>
      </c>
      <c r="AA44" s="1108">
        <v>3699.6612575176905</v>
      </c>
      <c r="AB44" s="1280">
        <v>3317.771692139665</v>
      </c>
      <c r="AC44" s="1108">
        <v>4002.3636854581005</v>
      </c>
      <c r="AD44" s="1108">
        <v>4342.0845043324025</v>
      </c>
      <c r="AE44" s="1108">
        <v>4420.0021299162008</v>
      </c>
      <c r="AF44" s="1280">
        <v>4039.3359860851956</v>
      </c>
      <c r="AG44" s="1108">
        <v>4814.0387447988824</v>
      </c>
      <c r="AH44" s="1136">
        <v>4111.6575221005587</v>
      </c>
      <c r="AI44" s="787">
        <v>-0.1458246780224346</v>
      </c>
      <c r="AJ44" s="787">
        <v>-5.2970981114693672E-2</v>
      </c>
    </row>
    <row r="45" spans="1:36" ht="14.1" customHeight="1">
      <c r="A45" s="521"/>
      <c r="B45" s="522" t="s">
        <v>347</v>
      </c>
      <c r="C45" s="53"/>
      <c r="D45" s="1092"/>
      <c r="E45" s="1092" t="s">
        <v>813</v>
      </c>
      <c r="F45" s="1092"/>
      <c r="G45" s="1092"/>
      <c r="H45" s="1092"/>
      <c r="I45" s="1094"/>
      <c r="J45" s="1094"/>
      <c r="K45" s="1094"/>
      <c r="L45" s="1094"/>
      <c r="M45" s="1094">
        <v>30091.147928994083</v>
      </c>
      <c r="N45" s="1094">
        <v>30754.717455621307</v>
      </c>
      <c r="O45" s="1094">
        <v>32106.011834319528</v>
      </c>
      <c r="P45" s="1306">
        <v>32159.66124260355</v>
      </c>
      <c r="Q45" s="1108">
        <v>32385.137573964505</v>
      </c>
      <c r="R45" s="1108">
        <v>32340.275147928987</v>
      </c>
      <c r="S45" s="1108">
        <v>32478.529585798817</v>
      </c>
      <c r="T45" s="1280">
        <v>33365.49408284024</v>
      </c>
      <c r="U45" s="1108">
        <v>32949.701183431949</v>
      </c>
      <c r="V45" s="1108">
        <v>31981.937150837988</v>
      </c>
      <c r="W45" s="1108">
        <v>32569.751396648051</v>
      </c>
      <c r="X45" s="1280">
        <v>32713.481843575424</v>
      </c>
      <c r="Y45" s="1108">
        <v>32609.167597765365</v>
      </c>
      <c r="Z45" s="1108">
        <v>33659.702513966484</v>
      </c>
      <c r="AA45" s="1108">
        <v>33890.951117318436</v>
      </c>
      <c r="AB45" s="1280">
        <v>34294.530726256984</v>
      </c>
      <c r="AC45" s="1108">
        <v>33440.305865921786</v>
      </c>
      <c r="AD45" s="1108">
        <v>33535.442737430167</v>
      </c>
      <c r="AE45" s="1108">
        <v>35352.25977653631</v>
      </c>
      <c r="AF45" s="1280">
        <v>35818.783519553072</v>
      </c>
      <c r="AG45" s="1108">
        <v>35591.324090092181</v>
      </c>
      <c r="AH45" s="1136">
        <v>35713.582367431562</v>
      </c>
      <c r="AI45" s="787">
        <v>3.4559298699108343E-3</v>
      </c>
      <c r="AJ45" s="787">
        <v>6.4976889816609429E-2</v>
      </c>
    </row>
    <row r="46" spans="1:36" ht="14.1" customHeight="1">
      <c r="A46" s="520"/>
      <c r="B46" s="522" t="s">
        <v>348</v>
      </c>
      <c r="C46" s="53"/>
      <c r="D46" s="1092"/>
      <c r="E46" s="1092" t="s">
        <v>469</v>
      </c>
      <c r="F46" s="1092"/>
      <c r="G46" s="1092"/>
      <c r="H46" s="1092"/>
      <c r="I46" s="1094"/>
      <c r="J46" s="1094"/>
      <c r="K46" s="1094"/>
      <c r="L46" s="1094"/>
      <c r="M46" s="1094">
        <v>0</v>
      </c>
      <c r="N46" s="1094">
        <v>0</v>
      </c>
      <c r="O46" s="1094">
        <v>0</v>
      </c>
      <c r="P46" s="1306">
        <v>650</v>
      </c>
      <c r="Q46" s="1120">
        <v>0</v>
      </c>
      <c r="R46" s="1120">
        <v>1000</v>
      </c>
      <c r="S46" s="1120">
        <v>0</v>
      </c>
      <c r="T46" s="1334">
        <v>1000</v>
      </c>
      <c r="U46" s="1120">
        <v>0</v>
      </c>
      <c r="V46" s="1120">
        <v>0</v>
      </c>
      <c r="W46" s="1120" t="s">
        <v>387</v>
      </c>
      <c r="X46" s="1334">
        <v>950</v>
      </c>
      <c r="Y46" s="1120" t="s">
        <v>761</v>
      </c>
      <c r="Z46" s="1120" t="s">
        <v>770</v>
      </c>
      <c r="AA46" s="1120" t="s">
        <v>782</v>
      </c>
      <c r="AB46" s="1334">
        <v>1642</v>
      </c>
      <c r="AC46" s="1120" t="s">
        <v>798</v>
      </c>
      <c r="AD46" s="1120" t="s">
        <v>811</v>
      </c>
      <c r="AE46" s="1120" t="s">
        <v>825</v>
      </c>
      <c r="AF46" s="1334">
        <v>1917</v>
      </c>
      <c r="AG46" s="1120" t="s">
        <v>389</v>
      </c>
      <c r="AH46" s="1136" t="s">
        <v>389</v>
      </c>
      <c r="AI46" s="1485" t="s">
        <v>387</v>
      </c>
      <c r="AJ46" s="1485" t="s">
        <v>387</v>
      </c>
    </row>
    <row r="47" spans="1:36" ht="14.1" customHeight="1">
      <c r="A47" s="520"/>
      <c r="B47" s="1586" t="s">
        <v>840</v>
      </c>
      <c r="C47" s="53"/>
      <c r="D47" s="1092"/>
      <c r="E47" s="1092" t="s">
        <v>470</v>
      </c>
      <c r="F47" s="1092"/>
      <c r="G47" s="1092"/>
      <c r="H47" s="1092"/>
      <c r="I47" s="1094"/>
      <c r="J47" s="1094"/>
      <c r="K47" s="1094"/>
      <c r="L47" s="1094"/>
      <c r="M47" s="711">
        <v>0.43944686837577585</v>
      </c>
      <c r="N47" s="711">
        <v>0.46833531792572491</v>
      </c>
      <c r="O47" s="711">
        <v>0.47578940777741902</v>
      </c>
      <c r="P47" s="1329">
        <v>0.53986037049815072</v>
      </c>
      <c r="Q47" s="1018">
        <v>0.49472514230568759</v>
      </c>
      <c r="R47" s="1018">
        <v>0.49532943382968814</v>
      </c>
      <c r="S47" s="1018">
        <v>0.50697216479014362</v>
      </c>
      <c r="T47" s="1372">
        <v>0.56320588315412967</v>
      </c>
      <c r="U47" s="1018">
        <v>0.51488128363864782</v>
      </c>
      <c r="V47" s="1018">
        <v>0.54049925987534886</v>
      </c>
      <c r="W47" s="1018">
        <v>0.53705348992880186</v>
      </c>
      <c r="X47" s="1372">
        <v>0.59036106478135009</v>
      </c>
      <c r="Y47" s="1018">
        <v>0.48363064792015298</v>
      </c>
      <c r="Z47" s="1018">
        <v>0.47933446577581507</v>
      </c>
      <c r="AA47" s="1018">
        <v>0.47017607187775817</v>
      </c>
      <c r="AB47" s="1372">
        <v>0.52452289010054509</v>
      </c>
      <c r="AC47" s="1018">
        <v>0.43842282611186767</v>
      </c>
      <c r="AD47" s="1018">
        <v>0.42016602188238489</v>
      </c>
      <c r="AE47" s="1018">
        <v>0.42073093959893443</v>
      </c>
      <c r="AF47" s="1372">
        <v>0.48025972371699788</v>
      </c>
      <c r="AG47" s="1018">
        <v>0.42113198241934829</v>
      </c>
      <c r="AH47" s="1606">
        <v>0.42088754701469899</v>
      </c>
      <c r="AI47" s="1485" t="s">
        <v>881</v>
      </c>
      <c r="AJ47" s="1907" t="s">
        <v>896</v>
      </c>
    </row>
    <row r="48" spans="1:36" ht="14.1" customHeight="1">
      <c r="A48" s="520"/>
      <c r="B48" s="522" t="s">
        <v>350</v>
      </c>
      <c r="C48" s="53"/>
      <c r="D48" s="1092"/>
      <c r="E48" s="1092" t="s">
        <v>472</v>
      </c>
      <c r="F48" s="1092"/>
      <c r="G48" s="1092"/>
      <c r="H48" s="1092"/>
      <c r="I48" s="1094"/>
      <c r="J48" s="1094"/>
      <c r="K48" s="1094"/>
      <c r="L48" s="1094"/>
      <c r="M48" s="712">
        <v>1.4999999999999999E-2</v>
      </c>
      <c r="N48" s="712">
        <v>1.52E-2</v>
      </c>
      <c r="O48" s="712">
        <v>1.5300000000000001E-2</v>
      </c>
      <c r="P48" s="1309">
        <v>1.5100000000000001E-2</v>
      </c>
      <c r="Q48" s="1100">
        <v>1.52E-2</v>
      </c>
      <c r="R48" s="1100">
        <v>1.4897835074821796E-2</v>
      </c>
      <c r="S48" s="1100">
        <v>1.4E-2</v>
      </c>
      <c r="T48" s="1386">
        <v>1.3663131257658912E-2</v>
      </c>
      <c r="U48" s="1100">
        <v>1.382925244830379E-2</v>
      </c>
      <c r="V48" s="1100">
        <v>1.3399149616832067E-2</v>
      </c>
      <c r="W48" s="1100">
        <v>1.3258490460922364E-2</v>
      </c>
      <c r="X48" s="1386">
        <v>1.2895566208591825E-2</v>
      </c>
      <c r="Y48" s="1100">
        <f>'NIM_Bank + Card'!Y32</f>
        <v>1.3495920011509005E-2</v>
      </c>
      <c r="Z48" s="1100">
        <f>'NIM_Bank + Card'!Z32</f>
        <v>1.3661288604237687E-2</v>
      </c>
      <c r="AA48" s="1100">
        <v>1.3566886514511409E-2</v>
      </c>
      <c r="AB48" s="1386">
        <v>1.4224538159173747E-2</v>
      </c>
      <c r="AC48" s="1810">
        <v>1.4886946078636793E-2</v>
      </c>
      <c r="AD48" s="1810">
        <v>1.5779329140125253E-2</v>
      </c>
      <c r="AE48" s="1810">
        <v>1.6192462334865688E-2</v>
      </c>
      <c r="AF48" s="1881">
        <v>1.6792096283377248E-2</v>
      </c>
      <c r="AG48" s="1100">
        <v>1.6518613324977501E-2</v>
      </c>
      <c r="AH48" s="1592">
        <v>1.589803195261057E-2</v>
      </c>
      <c r="AI48" s="1485" t="s">
        <v>893</v>
      </c>
      <c r="AJ48" s="1485" t="s">
        <v>900</v>
      </c>
    </row>
    <row r="49" spans="1:36" ht="14.1" customHeight="1">
      <c r="A49" s="520"/>
      <c r="B49" s="522" t="s">
        <v>351</v>
      </c>
      <c r="C49" s="53"/>
      <c r="D49" s="1092"/>
      <c r="E49" s="1092" t="s">
        <v>473</v>
      </c>
      <c r="F49" s="1092"/>
      <c r="G49" s="1092"/>
      <c r="H49" s="1092"/>
      <c r="I49" s="1094"/>
      <c r="J49" s="1094"/>
      <c r="K49" s="1094"/>
      <c r="L49" s="1094"/>
      <c r="M49" s="712">
        <v>1.46E-2</v>
      </c>
      <c r="N49" s="712">
        <v>1.4800000000000001E-2</v>
      </c>
      <c r="O49" s="712">
        <v>1.49E-2</v>
      </c>
      <c r="P49" s="1309">
        <v>1.46E-2</v>
      </c>
      <c r="Q49" s="1100">
        <v>1.47E-2</v>
      </c>
      <c r="R49" s="1100">
        <v>1.4448383463447454E-2</v>
      </c>
      <c r="S49" s="1100">
        <v>1.3599999999999999E-2</v>
      </c>
      <c r="T49" s="1386">
        <v>1.3218775362488566E-2</v>
      </c>
      <c r="U49" s="1100">
        <v>1.341632541407947E-2</v>
      </c>
      <c r="V49" s="1100">
        <v>1.3081125685564582E-2</v>
      </c>
      <c r="W49" s="1100">
        <v>1.3024612719568784E-2</v>
      </c>
      <c r="X49" s="1386">
        <v>1.2665857353252168E-2</v>
      </c>
      <c r="Y49" s="1452">
        <f>'NIM NIS_Bank'!AX37/100</f>
        <v>1.3301666310354504E-2</v>
      </c>
      <c r="Z49" s="1452">
        <f>'NIM NIS_Bank'!BA37/100</f>
        <v>1.3531176566294873E-2</v>
      </c>
      <c r="AA49" s="1452">
        <v>1.3430041056931165E-2</v>
      </c>
      <c r="AB49" s="1793">
        <v>1.41E-2</v>
      </c>
      <c r="AC49" s="1810">
        <v>1.4655626912347593E-2</v>
      </c>
      <c r="AD49" s="1810">
        <v>1.5615690818833926E-2</v>
      </c>
      <c r="AE49" s="1810">
        <v>1.5919210787232504E-2</v>
      </c>
      <c r="AF49" s="1881">
        <v>1.6256598395419052E-2</v>
      </c>
      <c r="AG49" s="1810">
        <v>1.5834713746962135E-2</v>
      </c>
      <c r="AH49" s="1902">
        <v>1.5381634547707499E-2</v>
      </c>
      <c r="AI49" s="1485" t="s">
        <v>897</v>
      </c>
      <c r="AJ49" s="1485" t="s">
        <v>901</v>
      </c>
    </row>
    <row r="50" spans="1:36" ht="14.1" customHeight="1">
      <c r="A50" s="520"/>
      <c r="B50" s="522" t="s">
        <v>352</v>
      </c>
      <c r="C50" s="53"/>
      <c r="D50" s="1092"/>
      <c r="E50" s="1092" t="s">
        <v>474</v>
      </c>
      <c r="F50" s="1092"/>
      <c r="G50" s="1092"/>
      <c r="H50" s="1092"/>
      <c r="I50" s="1094"/>
      <c r="J50" s="1094"/>
      <c r="K50" s="1094"/>
      <c r="L50" s="1094"/>
      <c r="M50" s="712">
        <v>1.4999999999999999E-2</v>
      </c>
      <c r="N50" s="712">
        <v>1.5100000000000001E-2</v>
      </c>
      <c r="O50" s="712">
        <v>1.52E-2</v>
      </c>
      <c r="P50" s="1309">
        <v>1.52E-2</v>
      </c>
      <c r="Q50" s="1100">
        <v>1.52E-2</v>
      </c>
      <c r="R50" s="1100">
        <v>1.5028440997544983E-2</v>
      </c>
      <c r="S50" s="1100">
        <v>1.47E-2</v>
      </c>
      <c r="T50" s="1386">
        <v>1.4412424239206573E-2</v>
      </c>
      <c r="U50" s="1100">
        <v>1.382925244830379E-2</v>
      </c>
      <c r="V50" s="1100">
        <v>1.3609185697441996E-2</v>
      </c>
      <c r="W50" s="1100">
        <v>1.349043575808773E-2</v>
      </c>
      <c r="X50" s="1386">
        <v>1.3337138636128043E-2</v>
      </c>
      <c r="Y50" s="1100">
        <f>'NIM_Bank + Card'!Y13</f>
        <v>1.3495920011509005E-2</v>
      </c>
      <c r="Z50" s="1100">
        <f>'NIM_Bank + Card'!Z13</f>
        <v>1.3580027611128549E-2</v>
      </c>
      <c r="AA50" s="1100">
        <v>1.3575479993814563E-2</v>
      </c>
      <c r="AB50" s="1386">
        <v>1.3746303220400187E-2</v>
      </c>
      <c r="AC50" s="1810">
        <v>1.4886946078636793E-2</v>
      </c>
      <c r="AD50" s="1810">
        <v>1.5336052390671933E-2</v>
      </c>
      <c r="AE50" s="1810">
        <v>1.5630386647536385E-2</v>
      </c>
      <c r="AF50" s="1881">
        <v>1.5932995538384988E-2</v>
      </c>
      <c r="AG50" s="1810">
        <v>1.6518613324977501E-2</v>
      </c>
      <c r="AH50" s="1902">
        <v>1.6207503618608687E-2</v>
      </c>
      <c r="AI50" s="1485" t="s">
        <v>895</v>
      </c>
      <c r="AJ50" s="1485" t="s">
        <v>902</v>
      </c>
    </row>
    <row r="51" spans="1:36" ht="14.1" customHeight="1" thickBot="1">
      <c r="A51" s="520"/>
      <c r="B51" s="522" t="s">
        <v>353</v>
      </c>
      <c r="C51" s="34"/>
      <c r="D51" s="1489"/>
      <c r="E51" s="1489" t="s">
        <v>475</v>
      </c>
      <c r="F51" s="1489"/>
      <c r="G51" s="1489"/>
      <c r="H51" s="1489"/>
      <c r="I51" s="1490"/>
      <c r="J51" s="1490"/>
      <c r="K51" s="1490"/>
      <c r="L51" s="1490"/>
      <c r="M51" s="1498">
        <v>1.46E-2</v>
      </c>
      <c r="N51" s="1498">
        <v>1.47E-2</v>
      </c>
      <c r="O51" s="1498">
        <v>1.4800000000000001E-2</v>
      </c>
      <c r="P51" s="1310">
        <v>1.4800000000000001E-2</v>
      </c>
      <c r="Q51" s="1112">
        <v>1.47E-2</v>
      </c>
      <c r="R51" s="1112">
        <v>1.4555598163901076E-2</v>
      </c>
      <c r="S51" s="1112">
        <v>1.4200000000000001E-2</v>
      </c>
      <c r="T51" s="1401">
        <v>1.3953289998186028E-2</v>
      </c>
      <c r="U51" s="1112">
        <v>1.341632541407947E-2</v>
      </c>
      <c r="V51" s="1112">
        <v>1.3246341869679148E-2</v>
      </c>
      <c r="W51" s="1112">
        <v>1.3174422102718986E-2</v>
      </c>
      <c r="X51" s="1401">
        <v>1.30440865065424E-2</v>
      </c>
      <c r="Y51" s="1728">
        <f>'NIM NIS_Bank'!AX18/100</f>
        <v>1.3301666310354504E-2</v>
      </c>
      <c r="Z51" s="1728">
        <f>'NIM NIS_Bank'!BA18/100</f>
        <v>1.3419385087648315E-2</v>
      </c>
      <c r="AA51" s="1728">
        <v>1.3430041056931165E-2</v>
      </c>
      <c r="AB51" s="1794">
        <v>1.3599999999999999E-2</v>
      </c>
      <c r="AC51" s="1728">
        <v>1.4655626912347593E-2</v>
      </c>
      <c r="AD51" s="1728">
        <v>1.5135551180573978E-2</v>
      </c>
      <c r="AE51" s="1728">
        <v>1.5403869363944687E-2</v>
      </c>
      <c r="AF51" s="1794">
        <v>1.5637338775427407E-2</v>
      </c>
      <c r="AG51" s="1728">
        <v>1.5834713746962135E-2</v>
      </c>
      <c r="AH51" s="1903">
        <v>1.5605814497269738E-2</v>
      </c>
      <c r="AI51" s="1751" t="s">
        <v>901</v>
      </c>
      <c r="AJ51" s="1751" t="s">
        <v>903</v>
      </c>
    </row>
    <row r="52" spans="1:36" ht="14.1" customHeight="1">
      <c r="A52" s="520"/>
      <c r="B52" s="522" t="s">
        <v>354</v>
      </c>
      <c r="C52" s="47"/>
      <c r="D52" s="1092"/>
      <c r="E52" s="384"/>
      <c r="F52" s="1092"/>
      <c r="G52" s="1092"/>
      <c r="H52" s="1092"/>
      <c r="I52" s="1105"/>
      <c r="J52" s="1105"/>
      <c r="K52" s="1105"/>
      <c r="L52" s="1105"/>
      <c r="M52" s="852"/>
      <c r="N52" s="852"/>
      <c r="O52" s="852"/>
      <c r="P52" s="852"/>
      <c r="Q52" s="1100">
        <f t="shared" ref="Q52:AG52" si="1">+Q47*100</f>
        <v>49.472514230568763</v>
      </c>
      <c r="R52" s="1100">
        <f t="shared" si="1"/>
        <v>49.532943382968817</v>
      </c>
      <c r="S52" s="1100">
        <f t="shared" si="1"/>
        <v>50.697216479014365</v>
      </c>
      <c r="T52" s="1100">
        <f t="shared" si="1"/>
        <v>56.320588315412969</v>
      </c>
      <c r="U52" s="1100">
        <f t="shared" si="1"/>
        <v>51.488128363864782</v>
      </c>
      <c r="V52" s="1100">
        <f t="shared" si="1"/>
        <v>54.049925987534884</v>
      </c>
      <c r="W52" s="1100">
        <f t="shared" si="1"/>
        <v>53.705348992880189</v>
      </c>
      <c r="X52" s="1100">
        <f t="shared" si="1"/>
        <v>59.036106478135011</v>
      </c>
      <c r="Y52" s="1100">
        <f t="shared" si="1"/>
        <v>48.363064792015301</v>
      </c>
      <c r="Z52" s="1100">
        <f t="shared" si="1"/>
        <v>47.933446577581506</v>
      </c>
      <c r="AA52" s="1100">
        <f t="shared" si="1"/>
        <v>47.017607187775816</v>
      </c>
      <c r="AB52" s="1100">
        <f t="shared" si="1"/>
        <v>52.452289010054507</v>
      </c>
      <c r="AC52" s="1100">
        <f t="shared" si="1"/>
        <v>43.842282611186768</v>
      </c>
      <c r="AD52" s="1100">
        <f t="shared" si="1"/>
        <v>42.016602188238487</v>
      </c>
      <c r="AE52" s="1100">
        <f t="shared" si="1"/>
        <v>42.073093959893441</v>
      </c>
      <c r="AF52" s="1100">
        <f t="shared" si="1"/>
        <v>48.025972371699787</v>
      </c>
      <c r="AG52" s="1100">
        <f t="shared" si="1"/>
        <v>42.113198241934832</v>
      </c>
      <c r="AH52" s="1100">
        <f>+AH47*100</f>
        <v>42.088754701469902</v>
      </c>
      <c r="AI52" s="1093"/>
      <c r="AJ52" s="1093"/>
    </row>
    <row r="53" spans="1:36" ht="14.1" customHeight="1">
      <c r="A53" s="520"/>
      <c r="B53" s="522" t="s">
        <v>355</v>
      </c>
      <c r="C53" s="47"/>
      <c r="D53" s="470" t="s">
        <v>272</v>
      </c>
      <c r="E53" s="1092"/>
      <c r="F53" s="5"/>
      <c r="G53" s="1092"/>
      <c r="H53" s="1092"/>
      <c r="I53" s="44"/>
      <c r="J53" s="44"/>
      <c r="K53" s="44"/>
      <c r="L53" s="44"/>
      <c r="M53" s="44"/>
      <c r="N53" s="44"/>
      <c r="O53" s="44"/>
      <c r="P53" s="44"/>
      <c r="Q53" s="1100">
        <f>+Q43*100</f>
        <v>10.46493005041863</v>
      </c>
      <c r="R53" s="1100">
        <f t="shared" ref="R53:AH53" si="2">+R43*100</f>
        <v>11.290168565788388</v>
      </c>
      <c r="S53" s="1100">
        <f t="shared" si="2"/>
        <v>7.8824655005484505</v>
      </c>
      <c r="T53" s="1100">
        <f t="shared" si="2"/>
        <v>6.8439607657047015</v>
      </c>
      <c r="U53" s="1100">
        <f t="shared" si="2"/>
        <v>8.9864898385583363</v>
      </c>
      <c r="V53" s="1100">
        <f t="shared" si="2"/>
        <v>6.0058080143025929</v>
      </c>
      <c r="W53" s="1100">
        <f t="shared" si="2"/>
        <v>6.7869898323282625</v>
      </c>
      <c r="X53" s="1100">
        <f t="shared" si="2"/>
        <v>5.9544547788873636</v>
      </c>
      <c r="Y53" s="1100">
        <f t="shared" si="2"/>
        <v>10.080939175267451</v>
      </c>
      <c r="Z53" s="1100">
        <f t="shared" si="2"/>
        <v>10.833419077664098</v>
      </c>
      <c r="AA53" s="1100">
        <f t="shared" si="2"/>
        <v>11.137375246103488</v>
      </c>
      <c r="AB53" s="1100">
        <f t="shared" si="2"/>
        <v>9.9234502864670606</v>
      </c>
      <c r="AC53" s="1100">
        <f t="shared" si="2"/>
        <v>11.817740727879004</v>
      </c>
      <c r="AD53" s="1100">
        <f t="shared" si="2"/>
        <v>12.862859270487517</v>
      </c>
      <c r="AE53" s="1100">
        <f t="shared" si="2"/>
        <v>12.940769974951785</v>
      </c>
      <c r="AF53" s="1100">
        <f t="shared" si="2"/>
        <v>11.712204257598369</v>
      </c>
      <c r="AG53" s="1100">
        <f t="shared" si="2"/>
        <v>13.482793699497684</v>
      </c>
      <c r="AH53" s="1100">
        <f t="shared" si="2"/>
        <v>11.514700967583559</v>
      </c>
      <c r="AI53" s="1093"/>
      <c r="AJ53" s="1124"/>
    </row>
    <row r="54" spans="1:36" ht="14.1" customHeight="1">
      <c r="A54" s="521"/>
      <c r="B54" s="522" t="s">
        <v>356</v>
      </c>
      <c r="C54" s="47"/>
      <c r="D54" s="921"/>
      <c r="E54" s="921" t="s">
        <v>478</v>
      </c>
      <c r="F54" s="921"/>
      <c r="G54" s="921"/>
      <c r="H54" s="1628"/>
      <c r="I54" s="1486"/>
      <c r="J54" s="1486"/>
      <c r="K54" s="1486"/>
      <c r="L54" s="1486"/>
      <c r="M54" s="1487"/>
      <c r="N54" s="1487"/>
      <c r="O54" s="1487"/>
      <c r="P54" s="1487"/>
      <c r="Q54" s="1239">
        <v>1.4044910328508062E-2</v>
      </c>
      <c r="R54" s="1239">
        <v>1.2932502684337292E-2</v>
      </c>
      <c r="S54" s="1239">
        <v>1.2885584087055044E-2</v>
      </c>
      <c r="T54" s="1494">
        <v>1.2992038505827369E-2</v>
      </c>
      <c r="U54" s="1239">
        <v>1.2666142907245524E-2</v>
      </c>
      <c r="V54" s="1239">
        <v>1.2877281488315743E-2</v>
      </c>
      <c r="W54" s="1239">
        <v>1.1674467060736474E-2</v>
      </c>
      <c r="X54" s="1572">
        <v>1.1284519829196779E-2</v>
      </c>
      <c r="Y54" s="1712">
        <f>'Asset Quality_Group'!X16</f>
        <v>1.0722209450203052E-2</v>
      </c>
      <c r="Z54" s="1712">
        <v>1.1306753036107885E-2</v>
      </c>
      <c r="AA54" s="1712">
        <v>1.0670086841001687E-2</v>
      </c>
      <c r="AB54" s="1572">
        <v>1.0391914355048661E-2</v>
      </c>
      <c r="AC54" s="1712">
        <v>1.0845455354181384E-2</v>
      </c>
      <c r="AD54" s="1712">
        <v>1.18099439849336E-2</v>
      </c>
      <c r="AE54" s="1712">
        <v>1.2174603453265275E-2</v>
      </c>
      <c r="AF54" s="1572">
        <v>1.1934414671829046E-2</v>
      </c>
      <c r="AG54" s="1712">
        <v>1.2488131264942116E-2</v>
      </c>
      <c r="AH54" s="1901">
        <v>1.3677011341293607E-2</v>
      </c>
      <c r="AI54" s="1850" t="s">
        <v>904</v>
      </c>
      <c r="AJ54" s="1850" t="s">
        <v>905</v>
      </c>
    </row>
    <row r="55" spans="1:36" ht="14.1" customHeight="1">
      <c r="A55" s="520"/>
      <c r="B55" s="522" t="s">
        <v>357</v>
      </c>
      <c r="C55" s="47"/>
      <c r="D55" s="1092"/>
      <c r="E55" s="1092" t="s">
        <v>3</v>
      </c>
      <c r="F55" s="1092"/>
      <c r="G55" s="1092"/>
      <c r="H55" s="1092"/>
      <c r="I55" s="1092"/>
      <c r="J55" s="1092"/>
      <c r="K55" s="1092"/>
      <c r="L55" s="1092"/>
      <c r="M55" s="726"/>
      <c r="N55" s="726"/>
      <c r="O55" s="726"/>
      <c r="P55" s="726"/>
      <c r="Q55" s="1115">
        <v>5.1531705265832764E-3</v>
      </c>
      <c r="R55" s="1115">
        <v>4.7140475178982788E-3</v>
      </c>
      <c r="S55" s="1115">
        <v>4.5665295995686158E-3</v>
      </c>
      <c r="T55" s="1413">
        <v>4.494955560893586E-3</v>
      </c>
      <c r="U55" s="1115">
        <v>4.5395737340263743E-3</v>
      </c>
      <c r="V55" s="1115">
        <v>4.3249636745396657E-3</v>
      </c>
      <c r="W55" s="1115">
        <v>3.9897902326933464E-3</v>
      </c>
      <c r="X55" s="1413">
        <v>4.2225794096149563E-3</v>
      </c>
      <c r="Y55" s="1115">
        <f>'Asset Quality_Group'!X14</f>
        <v>3.9088882089188728E-3</v>
      </c>
      <c r="Z55" s="1115">
        <v>3.6767603324274378E-3</v>
      </c>
      <c r="AA55" s="1115">
        <v>3.1448870332334423E-3</v>
      </c>
      <c r="AB55" s="1413">
        <v>2.9753856102154707E-3</v>
      </c>
      <c r="AC55" s="1115">
        <v>2.8838342092844735E-3</v>
      </c>
      <c r="AD55" s="1115">
        <v>3.0300446541992902E-3</v>
      </c>
      <c r="AE55" s="1115">
        <v>2.8703589916678324E-3</v>
      </c>
      <c r="AF55" s="1413">
        <v>3.1464065001303005E-3</v>
      </c>
      <c r="AG55" s="1115">
        <v>3.4767515116026796E-3</v>
      </c>
      <c r="AH55" s="1908">
        <v>4.0103832720095808E-3</v>
      </c>
      <c r="AI55" s="1485" t="s">
        <v>903</v>
      </c>
      <c r="AJ55" s="1485" t="s">
        <v>896</v>
      </c>
    </row>
    <row r="56" spans="1:36" ht="14.1" customHeight="1" thickBot="1">
      <c r="A56" s="520"/>
      <c r="B56" s="522" t="s">
        <v>358</v>
      </c>
      <c r="C56" s="47"/>
      <c r="D56" s="1489"/>
      <c r="E56" s="1489" t="s">
        <v>130</v>
      </c>
      <c r="F56" s="1489"/>
      <c r="G56" s="1489"/>
      <c r="H56" s="1489"/>
      <c r="I56" s="1490"/>
      <c r="J56" s="1490"/>
      <c r="K56" s="1490"/>
      <c r="L56" s="1490"/>
      <c r="M56" s="725"/>
      <c r="N56" s="725"/>
      <c r="O56" s="725"/>
      <c r="P56" s="725"/>
      <c r="Q56" s="963">
        <v>1.2984944633622344</v>
      </c>
      <c r="R56" s="963">
        <v>1.3162195062124644</v>
      </c>
      <c r="S56" s="963">
        <v>1.3648169059525728</v>
      </c>
      <c r="T56" s="1447">
        <v>1.3360000000000001</v>
      </c>
      <c r="U56" s="963">
        <v>1.2866935483870967</v>
      </c>
      <c r="V56" s="963">
        <v>1.4234981745768336</v>
      </c>
      <c r="W56" s="963">
        <v>1.5190718931270875</v>
      </c>
      <c r="X56" s="1447">
        <v>1.5376532399299476</v>
      </c>
      <c r="Y56" s="963">
        <f>'Asset Quality_Group'!X24</f>
        <v>1.6383828300474168</v>
      </c>
      <c r="Z56" s="963">
        <v>1.6430423509075194</v>
      </c>
      <c r="AA56" s="963">
        <v>1.7753552657192913</v>
      </c>
      <c r="AB56" s="1447">
        <v>1.9218339729347607</v>
      </c>
      <c r="AC56" s="963">
        <v>2.0205311542390194</v>
      </c>
      <c r="AD56" s="963">
        <v>2.1027664226637501</v>
      </c>
      <c r="AE56" s="963">
        <v>2.2266942882509619</v>
      </c>
      <c r="AF56" s="1447">
        <v>2.1760000000000002</v>
      </c>
      <c r="AG56" s="963">
        <v>2.0181286549707602</v>
      </c>
      <c r="AH56" s="1909">
        <v>1.8823601235365945</v>
      </c>
      <c r="AI56" s="1751" t="s">
        <v>906</v>
      </c>
      <c r="AJ56" s="1751" t="s">
        <v>907</v>
      </c>
    </row>
    <row r="57" spans="1:36" ht="14.1" customHeight="1">
      <c r="A57" s="520"/>
      <c r="B57" s="522" t="s">
        <v>359</v>
      </c>
      <c r="C57" s="47"/>
      <c r="D57" s="1092"/>
      <c r="E57" s="1092"/>
      <c r="F57" s="1092"/>
      <c r="G57" s="1092"/>
      <c r="H57" s="1092"/>
      <c r="I57" s="1105"/>
      <c r="J57" s="1105"/>
      <c r="K57" s="1105"/>
      <c r="L57" s="1105"/>
      <c r="M57" s="1105"/>
      <c r="N57" s="1105"/>
      <c r="O57" s="1105"/>
      <c r="P57" s="1105"/>
      <c r="Q57" s="1026"/>
      <c r="R57" s="1026"/>
      <c r="S57" s="1026"/>
      <c r="T57" s="1026"/>
      <c r="U57" s="1026"/>
      <c r="V57" s="1026"/>
      <c r="W57" s="1026"/>
      <c r="X57" s="1026"/>
      <c r="Y57" s="1026"/>
      <c r="Z57" s="1743"/>
      <c r="AA57" s="1026"/>
      <c r="AB57" s="1743"/>
      <c r="AC57" s="1026"/>
      <c r="AD57" s="1026"/>
      <c r="AE57" s="1026"/>
      <c r="AF57" s="1026"/>
      <c r="AG57" s="1026"/>
      <c r="AH57" s="1026"/>
      <c r="AI57" s="1098"/>
      <c r="AJ57" s="1098"/>
    </row>
    <row r="58" spans="1:36" ht="14.1" customHeight="1">
      <c r="A58" s="520"/>
      <c r="B58" s="522" t="s">
        <v>360</v>
      </c>
      <c r="C58" s="47"/>
      <c r="D58" s="470" t="s">
        <v>461</v>
      </c>
      <c r="E58" s="1092"/>
      <c r="F58" s="5"/>
      <c r="G58" s="1092"/>
      <c r="H58" s="1092"/>
      <c r="I58" s="44"/>
      <c r="J58" s="44"/>
      <c r="K58" s="44"/>
      <c r="L58" s="44"/>
      <c r="M58" s="44"/>
      <c r="N58" s="44"/>
      <c r="O58" s="44"/>
      <c r="P58" s="44"/>
      <c r="Q58" s="323"/>
      <c r="R58" s="323"/>
      <c r="S58" s="323"/>
      <c r="T58" s="323"/>
      <c r="U58" s="323"/>
      <c r="V58" s="323"/>
      <c r="W58" s="323"/>
      <c r="X58" s="323"/>
      <c r="Y58" s="323"/>
      <c r="Z58" s="1744"/>
      <c r="AA58" s="323"/>
      <c r="AB58" s="1744"/>
      <c r="AC58" s="323"/>
      <c r="AD58" s="323"/>
      <c r="AE58" s="323"/>
      <c r="AF58" s="323"/>
      <c r="AG58" s="323"/>
      <c r="AH58" s="323"/>
      <c r="AI58" s="1093"/>
      <c r="AJ58" s="1124"/>
    </row>
    <row r="59" spans="1:36" ht="14.1" customHeight="1">
      <c r="A59" s="520"/>
      <c r="B59" s="522" t="s">
        <v>361</v>
      </c>
      <c r="C59" s="47"/>
      <c r="D59" s="921"/>
      <c r="E59" s="921" t="s">
        <v>478</v>
      </c>
      <c r="F59" s="921"/>
      <c r="G59" s="921"/>
      <c r="H59" s="1628"/>
      <c r="I59" s="1486"/>
      <c r="J59" s="1486"/>
      <c r="K59" s="1486"/>
      <c r="L59" s="1486"/>
      <c r="M59" s="1499">
        <v>1.3711543788478549E-2</v>
      </c>
      <c r="N59" s="1499">
        <v>1.3963356686631158E-2</v>
      </c>
      <c r="O59" s="1499">
        <v>1.3671191659086137E-2</v>
      </c>
      <c r="P59" s="1500">
        <v>1.27738162417278E-2</v>
      </c>
      <c r="Q59" s="1239">
        <v>1.21E-2</v>
      </c>
      <c r="R59" s="1239">
        <v>1.1052284441729138E-2</v>
      </c>
      <c r="S59" s="1239">
        <v>1.0999999999999999E-2</v>
      </c>
      <c r="T59" s="1494">
        <v>1.1026035381535865E-2</v>
      </c>
      <c r="U59" s="1239">
        <v>1.0826881957064811E-2</v>
      </c>
      <c r="V59" s="1239">
        <v>1.1107593610336244E-2</v>
      </c>
      <c r="W59" s="1239">
        <v>1.0002341254082947E-2</v>
      </c>
      <c r="X59" s="1572">
        <v>9.0024524585061473E-3</v>
      </c>
      <c r="Y59" s="1712">
        <f>'Asset Quality_Bank'!X16</f>
        <v>8.4628160586074485E-3</v>
      </c>
      <c r="Z59" s="1712">
        <v>9.0241795262450374E-3</v>
      </c>
      <c r="AA59" s="1712">
        <v>8.3313934628239123E-3</v>
      </c>
      <c r="AB59" s="1572">
        <v>7.8042315859087356E-3</v>
      </c>
      <c r="AC59" s="1712">
        <v>8.1212995068588364E-3</v>
      </c>
      <c r="AD59" s="1712">
        <v>8.8491694352159471E-3</v>
      </c>
      <c r="AE59" s="1712">
        <v>9.0065996983704124E-3</v>
      </c>
      <c r="AF59" s="1572">
        <v>8.2981164146157492E-3</v>
      </c>
      <c r="AG59" s="1712">
        <v>9.0118931720428036E-3</v>
      </c>
      <c r="AH59" s="1756">
        <v>9.8409588508364138E-3</v>
      </c>
      <c r="AI59" s="1850" t="s">
        <v>908</v>
      </c>
      <c r="AJ59" s="1850" t="s">
        <v>896</v>
      </c>
    </row>
    <row r="60" spans="1:36" ht="14.1" customHeight="1">
      <c r="A60" s="520"/>
      <c r="B60" s="1586" t="s">
        <v>701</v>
      </c>
      <c r="C60" s="47"/>
      <c r="D60" s="1092"/>
      <c r="E60" s="1092" t="s">
        <v>3</v>
      </c>
      <c r="F60" s="1092"/>
      <c r="G60" s="1092"/>
      <c r="H60" s="1092"/>
      <c r="I60" s="1092"/>
      <c r="J60" s="1092"/>
      <c r="K60" s="1092"/>
      <c r="L60" s="1092"/>
      <c r="M60" s="712">
        <v>7.9257995049726131E-3</v>
      </c>
      <c r="N60" s="712">
        <v>5.0655292063562221E-3</v>
      </c>
      <c r="O60" s="712">
        <v>4.5876775593030579E-3</v>
      </c>
      <c r="P60" s="1311">
        <v>5.0530959831734468E-3</v>
      </c>
      <c r="Q60" s="1115">
        <v>4.7000000000000002E-3</v>
      </c>
      <c r="R60" s="1115">
        <v>4.2614840239270221E-3</v>
      </c>
      <c r="S60" s="1115">
        <v>4.1000000000000003E-3</v>
      </c>
      <c r="T60" s="1413">
        <v>4.0302450745177782E-3</v>
      </c>
      <c r="U60" s="1115">
        <v>3.996446407797039E-3</v>
      </c>
      <c r="V60" s="1115">
        <v>3.8238715086761198E-3</v>
      </c>
      <c r="W60" s="1115">
        <v>3.3950436111839259E-3</v>
      </c>
      <c r="X60" s="1413">
        <v>3.231295420340053E-3</v>
      </c>
      <c r="Y60" s="1115">
        <f>'Asset Quality_Bank'!X14</f>
        <v>2.989317484294764E-3</v>
      </c>
      <c r="Z60" s="1115">
        <v>2.7302121929988809E-3</v>
      </c>
      <c r="AA60" s="1115">
        <v>2.1358308638391409E-3</v>
      </c>
      <c r="AB60" s="1413">
        <v>2.0083842506939623E-3</v>
      </c>
      <c r="AC60" s="1115">
        <v>1.9125961714532424E-3</v>
      </c>
      <c r="AD60" s="1115">
        <v>1.9010135420004382E-3</v>
      </c>
      <c r="AE60" s="1115">
        <v>1.7374963392901804E-3</v>
      </c>
      <c r="AF60" s="1413">
        <v>1.8678845696401638E-3</v>
      </c>
      <c r="AG60" s="1115">
        <v>1.8848434539093966E-3</v>
      </c>
      <c r="AH60" s="1908">
        <v>2.3725993250149212E-3</v>
      </c>
      <c r="AI60" s="1485" t="s">
        <v>903</v>
      </c>
      <c r="AJ60" s="1485" t="s">
        <v>903</v>
      </c>
    </row>
    <row r="61" spans="1:36" ht="14.1" customHeight="1" thickBot="1">
      <c r="A61" s="520"/>
      <c r="B61" s="1586" t="s">
        <v>702</v>
      </c>
      <c r="C61" s="47"/>
      <c r="D61" s="1489"/>
      <c r="E61" s="1489" t="s">
        <v>130</v>
      </c>
      <c r="F61" s="1489"/>
      <c r="G61" s="1489"/>
      <c r="H61" s="1489"/>
      <c r="I61" s="1490"/>
      <c r="J61" s="1490"/>
      <c r="K61" s="1490"/>
      <c r="L61" s="1490"/>
      <c r="M61" s="1501">
        <v>0.99673055242390085</v>
      </c>
      <c r="N61" s="1501">
        <v>1.2205061082024433</v>
      </c>
      <c r="O61" s="1501">
        <v>1.2681601525262154</v>
      </c>
      <c r="P61" s="1312">
        <v>1.1925549915397631</v>
      </c>
      <c r="Q61" s="963">
        <v>1.1890098582576984</v>
      </c>
      <c r="R61" s="963">
        <v>1.2036231333913441</v>
      </c>
      <c r="S61" s="963">
        <v>1.2529999999999999</v>
      </c>
      <c r="T61" s="1447">
        <v>1.2180802090457186</v>
      </c>
      <c r="U61" s="963">
        <v>1.206850862592163</v>
      </c>
      <c r="V61" s="963">
        <v>1.3641575376482225</v>
      </c>
      <c r="W61" s="963">
        <v>1.5110282404137136</v>
      </c>
      <c r="X61" s="1447">
        <v>1.5395901186732555</v>
      </c>
      <c r="Y61" s="963">
        <f>'Asset Quality_Bank'!X24</f>
        <v>1.6490627822387609</v>
      </c>
      <c r="Z61" s="963">
        <v>1.6461754702345039</v>
      </c>
      <c r="AA61" s="963">
        <v>1.9337214715157716</v>
      </c>
      <c r="AB61" s="1447">
        <v>2.0549118445331165</v>
      </c>
      <c r="AC61" s="963">
        <v>2.2019335802624149</v>
      </c>
      <c r="AD61" s="963">
        <v>2.5016766556309018</v>
      </c>
      <c r="AE61" s="963">
        <v>2.7097989084256375</v>
      </c>
      <c r="AF61" s="1447">
        <v>2.5674173374904496</v>
      </c>
      <c r="AG61" s="963">
        <v>2.64733485350148</v>
      </c>
      <c r="AH61" s="1909">
        <v>2.2912460539665411</v>
      </c>
      <c r="AI61" s="1751" t="s">
        <v>909</v>
      </c>
      <c r="AJ61" s="1751" t="s">
        <v>910</v>
      </c>
    </row>
    <row r="62" spans="1:36" ht="14.1" customHeight="1">
      <c r="A62" s="78"/>
      <c r="B62" s="522" t="s">
        <v>476</v>
      </c>
      <c r="C62" s="47"/>
      <c r="D62" s="1092"/>
      <c r="E62" s="1092"/>
      <c r="F62" s="1092"/>
      <c r="G62" s="1092"/>
      <c r="H62" s="1092"/>
      <c r="I62" s="1105"/>
      <c r="J62" s="1105"/>
      <c r="K62" s="1105"/>
      <c r="L62" s="1105"/>
      <c r="M62" s="1105"/>
      <c r="N62" s="1105"/>
      <c r="O62" s="1105"/>
      <c r="P62" s="1105"/>
      <c r="Q62" s="1026"/>
      <c r="R62" s="1026"/>
      <c r="S62" s="1026"/>
      <c r="T62" s="1026"/>
      <c r="U62" s="1026"/>
      <c r="V62" s="1026"/>
      <c r="W62" s="1026"/>
      <c r="X62" s="1026"/>
      <c r="Y62" s="1026"/>
      <c r="Z62" s="1743"/>
      <c r="AA62" s="1026"/>
      <c r="AB62" s="1743"/>
      <c r="AC62" s="1026"/>
      <c r="AD62" s="1026"/>
      <c r="AE62" s="1026"/>
      <c r="AF62" s="1026"/>
      <c r="AG62" s="1026"/>
      <c r="AH62" s="1026"/>
      <c r="AI62" s="1098"/>
      <c r="AJ62" s="1098"/>
    </row>
    <row r="63" spans="1:36" ht="14.1" customHeight="1">
      <c r="A63" s="78"/>
      <c r="B63" s="522" t="s">
        <v>362</v>
      </c>
      <c r="C63" s="47"/>
      <c r="D63" s="470" t="s">
        <v>273</v>
      </c>
      <c r="E63" s="1092"/>
      <c r="F63" s="5"/>
      <c r="G63" s="1092"/>
      <c r="H63" s="1092"/>
      <c r="I63" s="44"/>
      <c r="J63" s="44"/>
      <c r="K63" s="44"/>
      <c r="L63" s="44"/>
      <c r="M63" s="44"/>
      <c r="N63" s="44"/>
      <c r="O63" s="44"/>
      <c r="P63" s="44"/>
      <c r="Q63" s="323"/>
      <c r="R63" s="323"/>
      <c r="S63" s="323"/>
      <c r="T63" s="323"/>
      <c r="U63" s="323"/>
      <c r="V63" s="323"/>
      <c r="W63" s="323"/>
      <c r="X63" s="323"/>
      <c r="Y63" s="323"/>
      <c r="Z63" s="1744"/>
      <c r="AA63" s="323"/>
      <c r="AB63" s="1744"/>
      <c r="AC63" s="323"/>
      <c r="AD63" s="323"/>
      <c r="AE63" s="323"/>
      <c r="AF63" s="323"/>
      <c r="AG63" s="323"/>
      <c r="AH63" s="323"/>
      <c r="AI63" s="1093"/>
      <c r="AJ63" s="1124" t="s">
        <v>38</v>
      </c>
    </row>
    <row r="64" spans="1:36" ht="14.1" customHeight="1">
      <c r="A64" s="78"/>
      <c r="B64" s="522"/>
      <c r="C64" s="47"/>
      <c r="D64" s="921"/>
      <c r="E64" s="921" t="s">
        <v>51</v>
      </c>
      <c r="F64" s="921"/>
      <c r="G64" s="921"/>
      <c r="H64" s="1628"/>
      <c r="I64" s="1486"/>
      <c r="J64" s="1486"/>
      <c r="K64" s="1486"/>
      <c r="L64" s="1486"/>
      <c r="M64" s="1487"/>
      <c r="N64" s="1487"/>
      <c r="O64" s="1487"/>
      <c r="P64" s="1487"/>
      <c r="Q64" s="1241">
        <v>22201.847000000002</v>
      </c>
      <c r="R64" s="1241">
        <v>22838.218000000001</v>
      </c>
      <c r="S64" s="1241">
        <v>24281.324000000001</v>
      </c>
      <c r="T64" s="1502">
        <v>25492.331999999999</v>
      </c>
      <c r="U64" s="1241">
        <v>25804.982</v>
      </c>
      <c r="V64" s="1241">
        <v>25751.687999999998</v>
      </c>
      <c r="W64" s="1241">
        <v>26208.75</v>
      </c>
      <c r="X64" s="1589">
        <v>26725.845000000001</v>
      </c>
      <c r="Y64" s="1731">
        <f>Y9</f>
        <v>27178.330351279001</v>
      </c>
      <c r="Z64" s="1731">
        <v>28160.173999999999</v>
      </c>
      <c r="AA64" s="1731">
        <v>28314.771000000001</v>
      </c>
      <c r="AB64" s="1589">
        <v>28850.195</v>
      </c>
      <c r="AC64" s="1731">
        <v>29301.311000000002</v>
      </c>
      <c r="AD64" s="1731">
        <v>29506.047999999999</v>
      </c>
      <c r="AE64" s="1731">
        <v>31128.414000000001</v>
      </c>
      <c r="AF64" s="1589">
        <v>31627.342000000001</v>
      </c>
      <c r="AG64" s="1731">
        <v>32603.612823772</v>
      </c>
      <c r="AH64" s="1762">
        <v>32690.840399253</v>
      </c>
      <c r="AI64" s="1875">
        <v>3.3642141208461096E-2</v>
      </c>
      <c r="AJ64" s="1875">
        <v>0.1156957100440259</v>
      </c>
    </row>
    <row r="65" spans="1:36" ht="14.1" customHeight="1">
      <c r="A65" s="78"/>
      <c r="B65" s="522"/>
      <c r="C65" s="47"/>
      <c r="D65" s="1092"/>
      <c r="E65" s="1092" t="s">
        <v>4</v>
      </c>
      <c r="F65" s="1092"/>
      <c r="G65" s="1092"/>
      <c r="H65" s="1092"/>
      <c r="I65" s="1092"/>
      <c r="J65" s="1092"/>
      <c r="K65" s="1092"/>
      <c r="L65" s="1092"/>
      <c r="M65" s="726"/>
      <c r="N65" s="726"/>
      <c r="O65" s="726"/>
      <c r="P65" s="726"/>
      <c r="Q65" s="915">
        <v>0.111</v>
      </c>
      <c r="R65" s="915">
        <v>0.111</v>
      </c>
      <c r="S65" s="915">
        <v>0.114</v>
      </c>
      <c r="T65" s="1414">
        <v>0.11899999999999999</v>
      </c>
      <c r="U65" s="915">
        <v>0.11799999999999999</v>
      </c>
      <c r="V65" s="915">
        <v>0.127</v>
      </c>
      <c r="W65" s="915">
        <v>0.14399999999999999</v>
      </c>
      <c r="X65" s="1414">
        <v>0.13700000000000001</v>
      </c>
      <c r="Y65" s="915">
        <f>'Capital Adequacy_Group'!X30</f>
        <v>0.13600000000000001</v>
      </c>
      <c r="Z65" s="915">
        <v>0.13800000000000001</v>
      </c>
      <c r="AA65" s="915">
        <v>0.14799999999999999</v>
      </c>
      <c r="AB65" s="1414">
        <v>0.151</v>
      </c>
      <c r="AC65" s="915">
        <v>0.14799999999999999</v>
      </c>
      <c r="AD65" s="915">
        <v>0.14199999999999999</v>
      </c>
      <c r="AE65" s="915">
        <v>0.14299999999999999</v>
      </c>
      <c r="AF65" s="1414">
        <v>0.153</v>
      </c>
      <c r="AG65" s="915">
        <v>0.158</v>
      </c>
      <c r="AH65" s="1910">
        <v>0.156</v>
      </c>
      <c r="AI65" s="1485" t="s">
        <v>911</v>
      </c>
      <c r="AJ65" s="1485" t="s">
        <v>912</v>
      </c>
    </row>
    <row r="66" spans="1:36" ht="14.1" customHeight="1">
      <c r="A66" s="56"/>
      <c r="B66" s="522"/>
      <c r="C66" s="47"/>
      <c r="D66" s="1092"/>
      <c r="E66" s="1092"/>
      <c r="F66" s="1092" t="s">
        <v>131</v>
      </c>
      <c r="G66" s="1092"/>
      <c r="H66" s="1092"/>
      <c r="I66" s="1092"/>
      <c r="J66" s="1092"/>
      <c r="K66" s="1092"/>
      <c r="L66" s="1092"/>
      <c r="M66" s="726"/>
      <c r="N66" s="726"/>
      <c r="O66" s="726"/>
      <c r="P66" s="726"/>
      <c r="Q66" s="915">
        <v>9.2999999999999999E-2</v>
      </c>
      <c r="R66" s="915">
        <v>9.2999999999999999E-2</v>
      </c>
      <c r="S66" s="915">
        <v>9.5299999999999996E-2</v>
      </c>
      <c r="T66" s="1414">
        <v>9.9000000000000005E-2</v>
      </c>
      <c r="U66" s="915">
        <v>9.8000000000000004E-2</v>
      </c>
      <c r="V66" s="915">
        <v>0.107</v>
      </c>
      <c r="W66" s="915">
        <v>0.123</v>
      </c>
      <c r="X66" s="1414">
        <v>0.11700000000000001</v>
      </c>
      <c r="Y66" s="915">
        <f>'Capital Adequacy_Group'!X29</f>
        <v>0.11700000000000001</v>
      </c>
      <c r="Z66" s="915">
        <v>0.11899999999999999</v>
      </c>
      <c r="AA66" s="915">
        <v>0.13100000000000001</v>
      </c>
      <c r="AB66" s="1414">
        <v>0.13300000000000001</v>
      </c>
      <c r="AC66" s="915">
        <v>0.13100000000000001</v>
      </c>
      <c r="AD66" s="915">
        <v>0.127</v>
      </c>
      <c r="AE66" s="915">
        <v>0.127</v>
      </c>
      <c r="AF66" s="1414">
        <v>0.13600000000000001</v>
      </c>
      <c r="AG66" s="915">
        <v>0.14199999999999999</v>
      </c>
      <c r="AH66" s="1910">
        <v>0.14000000000000001</v>
      </c>
      <c r="AI66" s="1485" t="s">
        <v>911</v>
      </c>
      <c r="AJ66" s="1485" t="s">
        <v>913</v>
      </c>
    </row>
    <row r="67" spans="1:36" ht="14.1" customHeight="1" thickBot="1">
      <c r="A67" s="3"/>
      <c r="B67" s="522"/>
      <c r="C67" s="47"/>
      <c r="D67" s="1489"/>
      <c r="E67" s="1489"/>
      <c r="F67" s="1489" t="s">
        <v>132</v>
      </c>
      <c r="G67" s="1489"/>
      <c r="H67" s="1489"/>
      <c r="I67" s="1489"/>
      <c r="J67" s="1490"/>
      <c r="K67" s="1490"/>
      <c r="L67" s="1490"/>
      <c r="M67" s="725"/>
      <c r="N67" s="725"/>
      <c r="O67" s="725"/>
      <c r="P67" s="725"/>
      <c r="Q67" s="952">
        <v>8.4000000000000005E-2</v>
      </c>
      <c r="R67" s="952">
        <v>8.4000000000000005E-2</v>
      </c>
      <c r="S67" s="952">
        <v>8.4000000000000005E-2</v>
      </c>
      <c r="T67" s="1415">
        <v>8.4000000000000005E-2</v>
      </c>
      <c r="U67" s="952">
        <v>8.3000000000000004E-2</v>
      </c>
      <c r="V67" s="952">
        <v>0.09</v>
      </c>
      <c r="W67" s="952">
        <v>0.106</v>
      </c>
      <c r="X67" s="1415">
        <v>0.1</v>
      </c>
      <c r="Y67" s="952">
        <f>'Capital Adequacy_Group'!X28</f>
        <v>0.1</v>
      </c>
      <c r="Z67" s="952">
        <v>0.10199999999999999</v>
      </c>
      <c r="AA67" s="952">
        <v>0.114</v>
      </c>
      <c r="AB67" s="1415">
        <v>0.114</v>
      </c>
      <c r="AC67" s="952">
        <v>0.113</v>
      </c>
      <c r="AD67" s="952">
        <v>0.111</v>
      </c>
      <c r="AE67" s="952">
        <v>0.109</v>
      </c>
      <c r="AF67" s="1415">
        <v>0.11600000000000001</v>
      </c>
      <c r="AG67" s="952">
        <v>0.121</v>
      </c>
      <c r="AH67" s="1911">
        <v>0.12</v>
      </c>
      <c r="AI67" s="1884" t="s">
        <v>875</v>
      </c>
      <c r="AJ67" s="1751" t="s">
        <v>892</v>
      </c>
    </row>
    <row r="68" spans="1:36" ht="14.1" customHeight="1">
      <c r="A68" s="200"/>
      <c r="B68" s="522"/>
      <c r="C68" s="47"/>
      <c r="D68" s="1092"/>
      <c r="E68" s="1092"/>
      <c r="F68" s="1092"/>
      <c r="G68" s="1092"/>
      <c r="H68" s="1092"/>
      <c r="I68" s="1105"/>
      <c r="J68" s="1105"/>
      <c r="K68" s="1105"/>
      <c r="L68" s="1105"/>
      <c r="M68" s="1105"/>
      <c r="N68" s="1105"/>
      <c r="O68" s="1105"/>
      <c r="P68" s="1105"/>
      <c r="Q68" s="1026"/>
      <c r="R68" s="1026"/>
      <c r="S68" s="1026"/>
      <c r="T68" s="1026"/>
      <c r="U68" s="1026"/>
      <c r="V68" s="1026"/>
      <c r="W68" s="1026"/>
      <c r="X68" s="1026"/>
      <c r="Y68" s="1026"/>
      <c r="Z68" s="1026"/>
      <c r="AA68" s="1026"/>
      <c r="AB68" s="1026"/>
      <c r="AC68" s="1026"/>
      <c r="AD68" s="1026"/>
      <c r="AE68" s="1026"/>
      <c r="AF68" s="1026"/>
      <c r="AG68" s="1026"/>
      <c r="AH68" s="1743"/>
      <c r="AI68" s="1098"/>
      <c r="AJ68" s="1098"/>
    </row>
    <row r="69" spans="1:36" ht="14.1" customHeight="1">
      <c r="A69" s="3"/>
      <c r="B69" s="522"/>
      <c r="C69" s="47"/>
      <c r="D69" s="470" t="s">
        <v>462</v>
      </c>
      <c r="E69" s="1092"/>
      <c r="F69" s="5"/>
      <c r="G69" s="1092"/>
      <c r="H69" s="1092"/>
      <c r="I69" s="44"/>
      <c r="J69" s="44"/>
      <c r="K69" s="44"/>
      <c r="L69" s="44"/>
      <c r="M69" s="44"/>
      <c r="N69" s="44"/>
      <c r="O69" s="44"/>
      <c r="P69" s="44"/>
      <c r="Q69" s="323"/>
      <c r="R69" s="323"/>
      <c r="S69" s="323"/>
      <c r="T69" s="323"/>
      <c r="U69" s="323"/>
      <c r="V69" s="323"/>
      <c r="W69" s="323"/>
      <c r="X69" s="323"/>
      <c r="Y69" s="323"/>
      <c r="Z69" s="323"/>
      <c r="AA69" s="323"/>
      <c r="AB69" s="323"/>
      <c r="AC69" s="323"/>
      <c r="AD69" s="323"/>
      <c r="AE69" s="323"/>
      <c r="AF69" s="323"/>
      <c r="AG69" s="323"/>
      <c r="AH69" s="323"/>
      <c r="AI69" s="1093"/>
      <c r="AJ69" s="1124" t="s">
        <v>38</v>
      </c>
    </row>
    <row r="70" spans="1:36" ht="14.1" customHeight="1">
      <c r="A70" s="57"/>
      <c r="B70" s="522"/>
      <c r="C70" s="47"/>
      <c r="D70" s="921"/>
      <c r="E70" s="921" t="s">
        <v>51</v>
      </c>
      <c r="F70" s="921"/>
      <c r="G70" s="921"/>
      <c r="H70" s="1628"/>
      <c r="I70" s="1486"/>
      <c r="J70" s="1486"/>
      <c r="K70" s="1486"/>
      <c r="L70" s="1486"/>
      <c r="M70" s="1491">
        <v>20539.985000000001</v>
      </c>
      <c r="N70" s="1491">
        <v>20996.611000000001</v>
      </c>
      <c r="O70" s="1491">
        <v>21911.896000000001</v>
      </c>
      <c r="P70" s="1492">
        <v>21953.044000000002</v>
      </c>
      <c r="Q70" s="1241">
        <v>22115.776000000002</v>
      </c>
      <c r="R70" s="1241">
        <v>21953.044000000002</v>
      </c>
      <c r="S70" s="1241">
        <v>22056.289000000001</v>
      </c>
      <c r="T70" s="1502">
        <v>22655.09</v>
      </c>
      <c r="U70" s="1241">
        <v>22365.155999999999</v>
      </c>
      <c r="V70" s="1241">
        <v>23004.656999999999</v>
      </c>
      <c r="W70" s="1241">
        <v>23420.668000000001</v>
      </c>
      <c r="X70" s="1589">
        <v>23520.256000000001</v>
      </c>
      <c r="Y70" s="1731">
        <f>Y19</f>
        <v>23448.727503375001</v>
      </c>
      <c r="Z70" s="1731">
        <v>24202.5</v>
      </c>
      <c r="AA70" s="1731">
        <v>24371.245999999999</v>
      </c>
      <c r="AB70" s="1589">
        <v>24661.519</v>
      </c>
      <c r="AC70" s="1731">
        <v>24052.468000000001</v>
      </c>
      <c r="AD70" s="1731">
        <v>24125.78</v>
      </c>
      <c r="AE70" s="1731">
        <v>25441.636999999999</v>
      </c>
      <c r="AF70" s="1589">
        <v>25757.186000000002</v>
      </c>
      <c r="AG70" s="1731">
        <v>25605.18131837</v>
      </c>
      <c r="AH70" s="1762">
        <v>25696.685686965</v>
      </c>
      <c r="AI70" s="1875">
        <v>3.593048232767071E-3</v>
      </c>
      <c r="AJ70" s="1875">
        <v>6.511647185608882E-2</v>
      </c>
    </row>
    <row r="71" spans="1:36" ht="14.1" customHeight="1">
      <c r="A71" s="57"/>
      <c r="B71" s="50"/>
      <c r="C71" s="47"/>
      <c r="D71" s="1092"/>
      <c r="E71" s="1092" t="s">
        <v>4</v>
      </c>
      <c r="F71" s="1092"/>
      <c r="G71" s="1092"/>
      <c r="H71" s="1092"/>
      <c r="I71" s="1092"/>
      <c r="J71" s="1092"/>
      <c r="K71" s="1092"/>
      <c r="L71" s="1092"/>
      <c r="M71" s="711">
        <v>0.15085120402418317</v>
      </c>
      <c r="N71" s="711">
        <v>0.15264016099734751</v>
      </c>
      <c r="O71" s="711">
        <v>0.15873664280527025</v>
      </c>
      <c r="P71" s="1313">
        <v>0.1565</v>
      </c>
      <c r="Q71" s="915">
        <v>0.1532</v>
      </c>
      <c r="R71" s="915">
        <v>0.1457</v>
      </c>
      <c r="S71" s="915">
        <v>0.152</v>
      </c>
      <c r="T71" s="1414">
        <v>0.154</v>
      </c>
      <c r="U71" s="915">
        <v>0.14799999999999999</v>
      </c>
      <c r="V71" s="915">
        <v>0.14799999999999999</v>
      </c>
      <c r="W71" s="915">
        <v>0.17799999999999999</v>
      </c>
      <c r="X71" s="1414">
        <v>0.17299999999999999</v>
      </c>
      <c r="Y71" s="915">
        <f>'Capital Adequacy_Bank'!X29</f>
        <v>0.1694</v>
      </c>
      <c r="Z71" s="915">
        <v>0.17130000000000001</v>
      </c>
      <c r="AA71" s="915">
        <v>0.16700000000000001</v>
      </c>
      <c r="AB71" s="1414">
        <v>0.16200000000000001</v>
      </c>
      <c r="AC71" s="915">
        <v>0.1575</v>
      </c>
      <c r="AD71" s="915">
        <v>0.15079999999999999</v>
      </c>
      <c r="AE71" s="915">
        <v>0.1517</v>
      </c>
      <c r="AF71" s="1414">
        <v>0.156</v>
      </c>
      <c r="AG71" s="915">
        <v>0.1633</v>
      </c>
      <c r="AH71" s="1763">
        <v>0.16259999999999999</v>
      </c>
      <c r="AI71" s="1485" t="s">
        <v>881</v>
      </c>
      <c r="AJ71" s="1485" t="s">
        <v>914</v>
      </c>
    </row>
    <row r="72" spans="1:36" ht="14.1" customHeight="1">
      <c r="A72" s="3"/>
      <c r="B72" s="200"/>
      <c r="C72" s="47"/>
      <c r="D72" s="1092"/>
      <c r="E72" s="1092"/>
      <c r="F72" s="1092" t="s">
        <v>131</v>
      </c>
      <c r="G72" s="1092"/>
      <c r="H72" s="1092"/>
      <c r="I72" s="1092"/>
      <c r="J72" s="1092"/>
      <c r="K72" s="1092"/>
      <c r="L72" s="1092"/>
      <c r="M72" s="711">
        <v>0.12971641355370933</v>
      </c>
      <c r="N72" s="711">
        <v>0.12961789349043973</v>
      </c>
      <c r="O72" s="711">
        <v>0.13394153957879448</v>
      </c>
      <c r="P72" s="1313">
        <v>0.1318</v>
      </c>
      <c r="Q72" s="915">
        <v>0.1295</v>
      </c>
      <c r="R72" s="915">
        <v>0.12429999999999999</v>
      </c>
      <c r="S72" s="915">
        <v>0.129</v>
      </c>
      <c r="T72" s="1414">
        <v>0.13200000000000001</v>
      </c>
      <c r="U72" s="915">
        <v>0.127</v>
      </c>
      <c r="V72" s="915">
        <v>0.127</v>
      </c>
      <c r="W72" s="915">
        <v>0.153</v>
      </c>
      <c r="X72" s="1414">
        <v>0.15</v>
      </c>
      <c r="Y72" s="915">
        <f>'Capital Adequacy_Bank'!X28</f>
        <v>0.14879999999999999</v>
      </c>
      <c r="Z72" s="915">
        <v>0.15060000000000001</v>
      </c>
      <c r="AA72" s="915">
        <v>0.14599999999999999</v>
      </c>
      <c r="AB72" s="1414">
        <v>0.14199999999999999</v>
      </c>
      <c r="AC72" s="915">
        <v>0.13980000000000001</v>
      </c>
      <c r="AD72" s="915">
        <v>0.13420000000000001</v>
      </c>
      <c r="AE72" s="915">
        <v>0.1331</v>
      </c>
      <c r="AF72" s="1414">
        <v>0.13669999999999999</v>
      </c>
      <c r="AG72" s="915">
        <v>0.14449999999999999</v>
      </c>
      <c r="AH72" s="1763">
        <v>0.14360000000000001</v>
      </c>
      <c r="AI72" s="1485" t="s">
        <v>875</v>
      </c>
      <c r="AJ72" s="1485" t="s">
        <v>915</v>
      </c>
    </row>
    <row r="73" spans="1:36" ht="14.1" customHeight="1" thickBot="1">
      <c r="A73" s="3"/>
      <c r="B73" s="200"/>
      <c r="C73" s="47"/>
      <c r="D73" s="1489"/>
      <c r="E73" s="1489"/>
      <c r="F73" s="1489" t="s">
        <v>132</v>
      </c>
      <c r="G73" s="1489"/>
      <c r="H73" s="1489"/>
      <c r="I73" s="1490"/>
      <c r="J73" s="1490"/>
      <c r="K73" s="1490"/>
      <c r="L73" s="1490"/>
      <c r="M73" s="1501">
        <v>0.11071635280318301</v>
      </c>
      <c r="N73" s="1501">
        <v>0.11153755613143361</v>
      </c>
      <c r="O73" s="1501">
        <v>0.11353932591555141</v>
      </c>
      <c r="P73" s="1312">
        <v>0.1115</v>
      </c>
      <c r="Q73" s="952">
        <v>0.1109</v>
      </c>
      <c r="R73" s="952">
        <v>0.10614749353708287</v>
      </c>
      <c r="S73" s="952">
        <v>0.111</v>
      </c>
      <c r="T73" s="1415">
        <v>0.11</v>
      </c>
      <c r="U73" s="952">
        <v>0.107</v>
      </c>
      <c r="V73" s="952">
        <v>0.111</v>
      </c>
      <c r="W73" s="952">
        <v>0.13400000000000001</v>
      </c>
      <c r="X73" s="1415">
        <v>0.13100000000000001</v>
      </c>
      <c r="Y73" s="952">
        <f>'Capital Adequacy_Bank'!X27</f>
        <v>0.13159999999999999</v>
      </c>
      <c r="Z73" s="952">
        <v>0.1338</v>
      </c>
      <c r="AA73" s="952">
        <v>0.13400000000000001</v>
      </c>
      <c r="AB73" s="1415">
        <v>0.129</v>
      </c>
      <c r="AC73" s="952">
        <v>0.12839999999999999</v>
      </c>
      <c r="AD73" s="952">
        <v>0.1265</v>
      </c>
      <c r="AE73" s="952">
        <v>0.124</v>
      </c>
      <c r="AF73" s="1415">
        <v>0.1268</v>
      </c>
      <c r="AG73" s="952">
        <v>0.1346</v>
      </c>
      <c r="AH73" s="1764">
        <v>0.13400000000000001</v>
      </c>
      <c r="AI73" s="1751" t="s">
        <v>875</v>
      </c>
      <c r="AJ73" s="1751" t="s">
        <v>916</v>
      </c>
    </row>
    <row r="74" spans="1:36" ht="14.1" customHeight="1">
      <c r="A74" s="3"/>
      <c r="B74" s="200"/>
      <c r="C74" s="47"/>
      <c r="D74" s="1092"/>
      <c r="E74" s="1092"/>
      <c r="F74" s="1092"/>
      <c r="G74" s="1092"/>
      <c r="H74" s="1092"/>
      <c r="I74" s="1105"/>
      <c r="J74" s="1105"/>
      <c r="K74" s="1105"/>
      <c r="L74" s="1105"/>
      <c r="M74" s="1105"/>
      <c r="N74" s="1105"/>
      <c r="O74" s="1105"/>
      <c r="P74" s="1105"/>
      <c r="Q74" s="1026"/>
      <c r="R74" s="1026"/>
      <c r="S74" s="1026"/>
      <c r="T74" s="1026"/>
      <c r="U74" s="1026"/>
      <c r="V74" s="1026"/>
      <c r="W74" s="1026"/>
      <c r="X74" s="1026"/>
      <c r="Y74" s="1026"/>
      <c r="Z74" s="1026"/>
      <c r="AA74" s="1026"/>
      <c r="AB74" s="1026"/>
      <c r="AC74" s="1026"/>
      <c r="AD74" s="1026"/>
      <c r="AE74" s="1026"/>
      <c r="AF74" s="1026"/>
      <c r="AG74" s="1026"/>
      <c r="AH74" s="1026"/>
      <c r="AI74" s="1098"/>
      <c r="AJ74" s="1098"/>
    </row>
    <row r="75" spans="1:36" ht="14.1" customHeight="1">
      <c r="A75" s="3"/>
      <c r="B75" s="200"/>
      <c r="C75" s="47"/>
      <c r="D75" s="1092"/>
      <c r="E75" s="1092"/>
      <c r="F75" s="1092"/>
      <c r="G75" s="1092"/>
      <c r="H75" s="1092"/>
      <c r="I75" s="1105"/>
      <c r="J75" s="1105"/>
      <c r="K75" s="1105"/>
      <c r="L75" s="1105"/>
      <c r="M75" s="1105"/>
      <c r="N75" s="1105"/>
      <c r="O75" s="1105"/>
      <c r="P75" s="1105"/>
      <c r="Q75" s="1026"/>
      <c r="R75" s="1026"/>
      <c r="S75" s="1026"/>
      <c r="T75" s="1026"/>
      <c r="U75" s="1026"/>
      <c r="V75" s="1026"/>
      <c r="W75" s="1026"/>
      <c r="X75" s="1026"/>
      <c r="Y75" s="1026"/>
      <c r="Z75" s="1026"/>
      <c r="AA75" s="1026"/>
      <c r="AB75" s="1026"/>
      <c r="AC75" s="1026"/>
      <c r="AD75" s="1026"/>
      <c r="AE75" s="1026"/>
      <c r="AF75" s="1026"/>
      <c r="AG75" s="1026"/>
      <c r="AH75" s="1026"/>
      <c r="AI75" s="1098"/>
      <c r="AJ75" s="854">
        <v>3</v>
      </c>
    </row>
    <row r="76" spans="1:36" ht="14.1" customHeight="1">
      <c r="A76" s="141"/>
      <c r="B76" s="200"/>
      <c r="D76" s="1092"/>
      <c r="E76" s="1092"/>
      <c r="F76" s="1092"/>
      <c r="G76" s="1092"/>
      <c r="H76" s="1092"/>
      <c r="I76" s="1105"/>
      <c r="J76" s="1105"/>
      <c r="K76" s="1105"/>
      <c r="L76" s="1105"/>
      <c r="M76" s="1105"/>
      <c r="N76" s="1105"/>
      <c r="O76" s="1105"/>
      <c r="P76" s="1105"/>
      <c r="Q76" s="1105"/>
      <c r="R76" s="1105"/>
      <c r="S76" s="1105"/>
      <c r="T76" s="1105"/>
      <c r="U76" s="1105"/>
      <c r="V76" s="1105"/>
      <c r="W76" s="1105"/>
      <c r="X76" s="1105"/>
      <c r="Y76" s="1105"/>
      <c r="Z76" s="1105"/>
      <c r="AA76" s="1105"/>
      <c r="AB76" s="1105"/>
      <c r="AC76" s="1105"/>
      <c r="AD76" s="1105"/>
      <c r="AE76" s="1105"/>
      <c r="AF76" s="1105"/>
      <c r="AG76" s="1105"/>
      <c r="AH76" s="1105"/>
      <c r="AI76" s="1098"/>
    </row>
    <row r="77" spans="1:36" ht="14.1" customHeight="1">
      <c r="A77" s="141"/>
      <c r="B77" s="152"/>
      <c r="D77" s="1092"/>
      <c r="E77" s="1092"/>
      <c r="F77" s="1092"/>
      <c r="G77" s="1092"/>
      <c r="H77" s="1092"/>
      <c r="I77" s="1105"/>
      <c r="J77" s="1105"/>
      <c r="K77" s="1105"/>
      <c r="L77" s="1105"/>
      <c r="M77" s="1105"/>
      <c r="N77" s="1105"/>
      <c r="O77" s="1105"/>
      <c r="P77" s="1105"/>
      <c r="Q77" s="1105"/>
      <c r="R77" s="1105"/>
      <c r="S77" s="1105"/>
      <c r="T77" s="1105"/>
      <c r="U77" s="1105"/>
      <c r="V77" s="1105"/>
      <c r="W77" s="1105"/>
      <c r="X77" s="1105"/>
      <c r="Y77" s="1105"/>
      <c r="Z77" s="1105"/>
      <c r="AA77" s="1105"/>
      <c r="AB77" s="1105"/>
      <c r="AC77" s="1105"/>
      <c r="AD77" s="1105"/>
      <c r="AE77" s="1105"/>
      <c r="AF77" s="1105"/>
      <c r="AG77" s="1105"/>
      <c r="AH77" s="1105"/>
      <c r="AI77" s="1098"/>
      <c r="AJ77" s="858" t="s">
        <v>48</v>
      </c>
    </row>
    <row r="78" spans="1:36">
      <c r="D78" s="1092"/>
      <c r="E78" s="1092"/>
      <c r="F78" s="1092"/>
      <c r="G78" s="1092"/>
      <c r="H78" s="1092"/>
      <c r="I78" s="1105"/>
      <c r="J78" s="1105"/>
      <c r="K78" s="1105"/>
      <c r="L78" s="1105"/>
      <c r="M78" s="1105"/>
      <c r="N78" s="1105"/>
      <c r="O78" s="1105"/>
      <c r="P78" s="1105"/>
      <c r="Q78" s="1105"/>
      <c r="R78" s="1105"/>
      <c r="S78" s="1105"/>
      <c r="T78" s="1105"/>
      <c r="U78" s="1105"/>
      <c r="V78" s="1105"/>
      <c r="W78" s="1105"/>
      <c r="X78" s="1105"/>
      <c r="Y78" s="1105"/>
      <c r="Z78" s="1105"/>
      <c r="AA78" s="1105"/>
      <c r="AB78" s="1105"/>
      <c r="AC78" s="1105"/>
      <c r="AD78" s="1105"/>
      <c r="AE78" s="1105"/>
      <c r="AF78" s="1105"/>
      <c r="AG78" s="1105"/>
      <c r="AH78" s="1105"/>
      <c r="AI78" s="1098"/>
      <c r="AJ78" s="1098"/>
    </row>
    <row r="79" spans="1:36">
      <c r="D79" s="1092"/>
      <c r="E79" s="1092"/>
      <c r="F79" s="1092"/>
      <c r="G79" s="1092"/>
      <c r="H79" s="1092"/>
      <c r="I79" s="1105"/>
      <c r="J79" s="1105"/>
      <c r="K79" s="1105"/>
      <c r="L79" s="1105"/>
      <c r="M79" s="1105"/>
      <c r="N79" s="1105"/>
      <c r="O79" s="1105"/>
      <c r="P79" s="1105"/>
      <c r="Q79" s="1105"/>
      <c r="R79" s="1105"/>
      <c r="S79" s="1105"/>
      <c r="T79" s="1105"/>
      <c r="U79" s="1105"/>
      <c r="V79" s="1105"/>
      <c r="W79" s="1105"/>
      <c r="X79" s="1105"/>
      <c r="Y79" s="1105"/>
      <c r="Z79" s="1105"/>
      <c r="AA79" s="1105"/>
      <c r="AB79" s="1105"/>
      <c r="AC79" s="1105"/>
      <c r="AD79" s="1105"/>
      <c r="AE79" s="1105"/>
      <c r="AF79" s="1105"/>
      <c r="AG79" s="1105"/>
      <c r="AH79" s="1105"/>
      <c r="AI79" s="1098"/>
      <c r="AJ79" s="1098"/>
    </row>
    <row r="80" spans="1:36">
      <c r="B80" s="1088"/>
      <c r="D80" s="1092"/>
      <c r="E80" s="1092"/>
      <c r="F80" s="1092"/>
      <c r="G80" s="1092"/>
      <c r="H80" s="1092"/>
      <c r="I80" s="1105"/>
      <c r="J80" s="1105"/>
      <c r="K80" s="1105"/>
      <c r="L80" s="1105"/>
      <c r="M80" s="1105"/>
      <c r="N80" s="1105"/>
      <c r="O80" s="1105"/>
      <c r="P80" s="293"/>
      <c r="Q80" s="293"/>
      <c r="R80" s="293"/>
      <c r="S80" s="293"/>
      <c r="T80" s="293"/>
      <c r="U80" s="293"/>
      <c r="V80" s="293"/>
      <c r="W80" s="293"/>
      <c r="X80" s="293"/>
      <c r="Y80" s="293"/>
      <c r="Z80" s="293"/>
      <c r="AA80" s="293"/>
      <c r="AB80" s="293"/>
      <c r="AC80" s="293"/>
      <c r="AD80" s="293"/>
      <c r="AE80" s="293"/>
      <c r="AF80" s="293"/>
      <c r="AG80" s="293"/>
      <c r="AH80" s="293"/>
      <c r="AI80" s="60"/>
      <c r="AJ80" s="60"/>
    </row>
    <row r="81" spans="1:36">
      <c r="B81" s="1088"/>
    </row>
    <row r="82" spans="1:36">
      <c r="B82" s="1088"/>
      <c r="D82" s="17"/>
      <c r="E82" s="1103"/>
      <c r="F82" s="1103"/>
      <c r="G82" s="1103"/>
      <c r="H82" s="1103"/>
      <c r="I82" s="1101"/>
      <c r="J82" s="1101"/>
      <c r="K82" s="1101"/>
      <c r="L82" s="1101"/>
      <c r="M82" s="1101"/>
      <c r="N82" s="1101"/>
      <c r="O82" s="1101"/>
      <c r="P82" s="1101"/>
      <c r="Q82" s="1101"/>
      <c r="R82" s="1101"/>
      <c r="S82" s="1101"/>
      <c r="T82" s="1101"/>
      <c r="U82" s="1101"/>
      <c r="V82" s="1101"/>
      <c r="W82" s="1101"/>
      <c r="X82" s="1101"/>
      <c r="Y82" s="1101"/>
      <c r="Z82" s="1101"/>
      <c r="AA82" s="1101"/>
      <c r="AB82" s="1101"/>
      <c r="AC82" s="1101"/>
      <c r="AD82" s="1101"/>
      <c r="AE82" s="1101"/>
      <c r="AF82" s="1101"/>
      <c r="AG82" s="1101"/>
      <c r="AH82" s="1101"/>
      <c r="AI82" s="1099"/>
      <c r="AJ82" s="1099"/>
    </row>
    <row r="83" spans="1:36">
      <c r="B83" s="1088"/>
      <c r="D83" s="434"/>
      <c r="E83" s="1103"/>
      <c r="F83" s="1103"/>
      <c r="G83" s="1103"/>
      <c r="H83" s="1103"/>
      <c r="I83" s="1101"/>
      <c r="J83" s="1101"/>
      <c r="K83" s="1101"/>
      <c r="L83" s="1101"/>
      <c r="M83" s="1101"/>
      <c r="N83" s="1101"/>
      <c r="O83" s="1101"/>
      <c r="P83" s="1101"/>
      <c r="Q83" s="1101"/>
      <c r="R83" s="1101"/>
      <c r="S83" s="1101"/>
      <c r="T83" s="1101"/>
      <c r="U83" s="1101"/>
      <c r="V83" s="1101"/>
      <c r="W83" s="1101"/>
      <c r="X83" s="1101"/>
      <c r="Y83" s="1101"/>
      <c r="Z83" s="1101"/>
      <c r="AA83" s="1101"/>
      <c r="AB83" s="1101"/>
      <c r="AC83" s="1101"/>
      <c r="AD83" s="1101"/>
      <c r="AE83" s="1101"/>
      <c r="AF83" s="1101"/>
      <c r="AG83" s="1101"/>
      <c r="AH83" s="1101"/>
      <c r="AI83" s="1101"/>
      <c r="AJ83" s="1101"/>
    </row>
    <row r="84" spans="1:36">
      <c r="B84" s="1088"/>
      <c r="I84" s="1101"/>
      <c r="J84" s="1101"/>
      <c r="K84" s="1101"/>
      <c r="L84" s="1101"/>
      <c r="M84" s="1101"/>
      <c r="N84" s="1101"/>
      <c r="O84" s="1101"/>
      <c r="P84" s="1101"/>
      <c r="Q84" s="1101"/>
      <c r="R84" s="1101"/>
      <c r="S84" s="1101"/>
      <c r="T84" s="1101"/>
      <c r="U84" s="1101"/>
      <c r="V84" s="1101"/>
      <c r="W84" s="1101"/>
      <c r="X84" s="1101"/>
      <c r="Y84" s="1101"/>
      <c r="Z84" s="1101"/>
      <c r="AA84" s="1101"/>
      <c r="AB84" s="1101"/>
      <c r="AC84" s="1101"/>
      <c r="AD84" s="1101"/>
      <c r="AE84" s="1101"/>
      <c r="AF84" s="1101"/>
      <c r="AG84" s="1101"/>
      <c r="AH84" s="1101"/>
      <c r="AI84" s="1088"/>
      <c r="AJ84" s="1088"/>
    </row>
    <row r="85" spans="1:36">
      <c r="B85" s="1088"/>
      <c r="I85" s="1101"/>
      <c r="J85" s="1101"/>
      <c r="K85" s="1101"/>
      <c r="L85" s="1101"/>
      <c r="M85" s="1101"/>
      <c r="N85" s="1101"/>
      <c r="O85" s="1101"/>
      <c r="P85" s="1101"/>
      <c r="Q85" s="1101"/>
      <c r="R85" s="1101"/>
      <c r="S85" s="1101"/>
      <c r="T85" s="1101"/>
      <c r="U85" s="1101"/>
      <c r="V85" s="1101"/>
      <c r="W85" s="1101"/>
      <c r="X85" s="1101"/>
      <c r="Y85" s="1101"/>
      <c r="Z85" s="1101"/>
      <c r="AA85" s="1101"/>
      <c r="AB85" s="1101"/>
      <c r="AC85" s="1101"/>
      <c r="AD85" s="1101"/>
      <c r="AE85" s="1101"/>
      <c r="AF85" s="1101"/>
      <c r="AG85" s="1101"/>
      <c r="AH85" s="1101"/>
      <c r="AI85" s="1088"/>
      <c r="AJ85" s="1088"/>
    </row>
    <row r="86" spans="1:36">
      <c r="B86" s="1088"/>
      <c r="I86" s="1101"/>
      <c r="J86" s="1101"/>
      <c r="K86" s="1101"/>
      <c r="L86" s="1101"/>
      <c r="M86" s="1101"/>
      <c r="N86" s="1101"/>
      <c r="O86" s="1101"/>
      <c r="P86" s="1101"/>
      <c r="Q86" s="1101"/>
      <c r="R86" s="1101"/>
      <c r="S86" s="1101"/>
      <c r="T86" s="1101"/>
      <c r="U86" s="1101"/>
      <c r="V86" s="1101"/>
      <c r="W86" s="1101"/>
      <c r="X86" s="1101"/>
      <c r="Y86" s="1101"/>
      <c r="Z86" s="1101"/>
      <c r="AA86" s="1101"/>
      <c r="AB86" s="1101"/>
      <c r="AC86" s="1101"/>
      <c r="AD86" s="1101"/>
      <c r="AE86" s="1101"/>
      <c r="AF86" s="1101"/>
      <c r="AG86" s="1101"/>
      <c r="AH86" s="1101"/>
      <c r="AI86" s="1088"/>
      <c r="AJ86" s="1088"/>
    </row>
    <row r="87" spans="1:36">
      <c r="A87" s="1088"/>
      <c r="B87" s="1088"/>
      <c r="I87" s="1101"/>
      <c r="J87" s="1101"/>
      <c r="K87" s="1101"/>
      <c r="L87" s="1101"/>
      <c r="M87" s="1101"/>
      <c r="N87" s="1101"/>
      <c r="O87" s="1101"/>
      <c r="P87" s="1101"/>
      <c r="Q87" s="1101"/>
      <c r="R87" s="1101"/>
      <c r="S87" s="1101"/>
      <c r="T87" s="1101"/>
      <c r="U87" s="1101"/>
      <c r="V87" s="1101"/>
      <c r="W87" s="1101"/>
      <c r="X87" s="1101"/>
      <c r="Y87" s="1101"/>
      <c r="Z87" s="1101"/>
      <c r="AA87" s="1101"/>
      <c r="AB87" s="1101"/>
      <c r="AC87" s="1101"/>
      <c r="AD87" s="1101"/>
      <c r="AE87" s="1101"/>
      <c r="AF87" s="1101"/>
      <c r="AG87" s="1101"/>
      <c r="AH87" s="1101"/>
      <c r="AI87" s="1088"/>
      <c r="AJ87" s="1088"/>
    </row>
    <row r="88" spans="1:36">
      <c r="A88" s="1088"/>
      <c r="B88" s="1088"/>
      <c r="I88" s="1101"/>
      <c r="J88" s="1101"/>
      <c r="K88" s="1101"/>
      <c r="L88" s="1101"/>
      <c r="M88" s="1101"/>
      <c r="N88" s="1101"/>
      <c r="O88" s="1101"/>
      <c r="P88" s="1101"/>
      <c r="Q88" s="1101"/>
      <c r="R88" s="1101"/>
      <c r="S88" s="1101"/>
      <c r="T88" s="1101"/>
      <c r="U88" s="1101"/>
      <c r="V88" s="1101"/>
      <c r="W88" s="1101"/>
      <c r="X88" s="1101"/>
      <c r="Y88" s="1101"/>
      <c r="Z88" s="1101"/>
      <c r="AA88" s="1101"/>
      <c r="AB88" s="1101"/>
      <c r="AC88" s="1101"/>
      <c r="AD88" s="1101"/>
      <c r="AE88" s="1101"/>
      <c r="AF88" s="1101"/>
      <c r="AG88" s="1101"/>
      <c r="AH88" s="1101"/>
      <c r="AI88" s="1088"/>
      <c r="AJ88" s="1088"/>
    </row>
    <row r="89" spans="1:36">
      <c r="A89" s="1088"/>
      <c r="B89" s="1088"/>
      <c r="I89" s="1101"/>
      <c r="J89" s="1101"/>
      <c r="K89" s="1101"/>
      <c r="L89" s="1101"/>
      <c r="M89" s="1101"/>
      <c r="N89" s="1101"/>
      <c r="O89" s="1101"/>
      <c r="P89" s="1101"/>
      <c r="Q89" s="1101"/>
      <c r="R89" s="1101"/>
      <c r="S89" s="1101"/>
      <c r="T89" s="1101"/>
      <c r="U89" s="1101"/>
      <c r="V89" s="1101"/>
      <c r="W89" s="1101"/>
      <c r="X89" s="1101"/>
      <c r="Y89" s="1101"/>
      <c r="Z89" s="1101"/>
      <c r="AA89" s="1101"/>
      <c r="AB89" s="1101"/>
      <c r="AC89" s="1101"/>
      <c r="AD89" s="1101"/>
      <c r="AE89" s="1101"/>
      <c r="AF89" s="1101"/>
      <c r="AG89" s="1101"/>
      <c r="AH89" s="1101"/>
      <c r="AI89" s="1088"/>
      <c r="AJ89" s="1088"/>
    </row>
    <row r="90" spans="1:36">
      <c r="A90" s="1088"/>
      <c r="B90" s="1088"/>
      <c r="I90" s="72"/>
      <c r="J90" s="72"/>
      <c r="K90" s="72"/>
      <c r="L90" s="72"/>
      <c r="M90" s="72"/>
      <c r="N90" s="72"/>
      <c r="O90" s="72"/>
      <c r="P90" s="72"/>
      <c r="Q90" s="72"/>
      <c r="R90" s="72"/>
      <c r="S90" s="72"/>
      <c r="T90" s="72"/>
      <c r="U90" s="72"/>
      <c r="V90" s="72"/>
      <c r="W90" s="72"/>
      <c r="X90" s="72"/>
      <c r="Y90" s="72"/>
      <c r="Z90" s="72"/>
      <c r="AA90" s="72"/>
      <c r="AB90" s="72"/>
      <c r="AC90" s="72"/>
      <c r="AD90" s="72"/>
      <c r="AE90" s="72"/>
      <c r="AF90" s="72"/>
      <c r="AG90" s="72"/>
      <c r="AH90" s="72"/>
      <c r="AI90" s="1088"/>
      <c r="AJ90" s="1088"/>
    </row>
    <row r="91" spans="1:36">
      <c r="A91" s="1088"/>
      <c r="B91" s="1088"/>
      <c r="I91" s="72"/>
      <c r="J91" s="72"/>
      <c r="K91" s="72"/>
      <c r="L91" s="72"/>
      <c r="M91" s="72"/>
      <c r="N91" s="72"/>
      <c r="O91" s="72"/>
      <c r="P91" s="72"/>
      <c r="Q91" s="72"/>
      <c r="R91" s="72"/>
      <c r="S91" s="72"/>
      <c r="T91" s="72"/>
      <c r="U91" s="72"/>
      <c r="V91" s="72"/>
      <c r="W91" s="72"/>
      <c r="X91" s="72"/>
      <c r="Y91" s="72"/>
      <c r="Z91" s="72"/>
      <c r="AA91" s="72"/>
      <c r="AB91" s="72"/>
      <c r="AC91" s="72"/>
      <c r="AD91" s="72"/>
      <c r="AE91" s="72"/>
      <c r="AF91" s="72"/>
      <c r="AG91" s="72"/>
      <c r="AH91" s="72"/>
      <c r="AI91" s="1088"/>
      <c r="AJ91" s="1088"/>
    </row>
    <row r="92" spans="1:36">
      <c r="A92" s="1088"/>
      <c r="B92" s="1088"/>
      <c r="I92" s="72"/>
      <c r="J92" s="72"/>
      <c r="K92" s="72"/>
      <c r="L92" s="72"/>
      <c r="M92" s="72"/>
      <c r="N92" s="72"/>
      <c r="O92" s="72"/>
      <c r="P92" s="72"/>
      <c r="Q92" s="72"/>
      <c r="R92" s="72"/>
      <c r="S92" s="72"/>
      <c r="T92" s="72"/>
      <c r="U92" s="72"/>
      <c r="V92" s="72"/>
      <c r="W92" s="72"/>
      <c r="X92" s="72"/>
      <c r="Y92" s="72"/>
      <c r="Z92" s="72"/>
      <c r="AA92" s="72"/>
      <c r="AB92" s="72"/>
      <c r="AC92" s="72"/>
      <c r="AD92" s="72"/>
      <c r="AE92" s="72"/>
      <c r="AF92" s="72"/>
      <c r="AG92" s="72"/>
      <c r="AH92" s="72"/>
      <c r="AI92" s="1088"/>
      <c r="AJ92" s="1088"/>
    </row>
    <row r="93" spans="1:36">
      <c r="A93" s="1088"/>
      <c r="B93" s="1088"/>
      <c r="I93" s="1101"/>
      <c r="J93" s="1101"/>
      <c r="K93" s="1101"/>
      <c r="L93" s="1101"/>
      <c r="M93" s="1101"/>
      <c r="N93" s="1101"/>
      <c r="O93" s="1101"/>
      <c r="P93" s="1101"/>
      <c r="Q93" s="1101"/>
      <c r="R93" s="1101"/>
      <c r="S93" s="1101"/>
      <c r="T93" s="1101"/>
      <c r="U93" s="1101"/>
      <c r="V93" s="1101"/>
      <c r="W93" s="1101"/>
      <c r="X93" s="1101"/>
      <c r="Y93" s="1101"/>
      <c r="Z93" s="1101"/>
      <c r="AA93" s="1101"/>
      <c r="AB93" s="1101"/>
      <c r="AC93" s="1101"/>
      <c r="AD93" s="1101"/>
      <c r="AE93" s="1101"/>
      <c r="AF93" s="1101"/>
      <c r="AG93" s="1101"/>
      <c r="AH93" s="1101"/>
    </row>
    <row r="94" spans="1:36">
      <c r="A94" s="1088"/>
      <c r="B94" s="1088"/>
      <c r="I94" s="1101"/>
      <c r="J94" s="1101"/>
      <c r="K94" s="1101"/>
      <c r="L94" s="1101"/>
      <c r="M94" s="1101"/>
      <c r="N94" s="1101"/>
      <c r="O94" s="1101"/>
      <c r="P94" s="1101"/>
      <c r="Q94" s="1101"/>
      <c r="R94" s="1101"/>
      <c r="S94" s="1101"/>
      <c r="T94" s="1101"/>
      <c r="U94" s="1101"/>
      <c r="V94" s="1101"/>
      <c r="W94" s="1101"/>
      <c r="X94" s="1101"/>
      <c r="Y94" s="1101"/>
      <c r="Z94" s="1101"/>
      <c r="AA94" s="1101"/>
      <c r="AB94" s="1101"/>
      <c r="AC94" s="1101"/>
      <c r="AD94" s="1101"/>
      <c r="AE94" s="1101"/>
      <c r="AF94" s="1101"/>
      <c r="AG94" s="1101"/>
      <c r="AH94" s="1101"/>
    </row>
    <row r="95" spans="1:36">
      <c r="A95" s="1088"/>
      <c r="B95" s="1088"/>
      <c r="C95" s="1088"/>
      <c r="I95" s="1104"/>
      <c r="J95" s="1104"/>
      <c r="K95" s="1104"/>
      <c r="L95" s="1104"/>
      <c r="M95" s="1104"/>
      <c r="N95" s="1104"/>
      <c r="O95" s="1104"/>
      <c r="P95" s="1104"/>
      <c r="Q95" s="1104"/>
      <c r="R95" s="1104"/>
      <c r="S95" s="1104"/>
      <c r="T95" s="1104"/>
      <c r="U95" s="1104"/>
      <c r="V95" s="1104"/>
      <c r="W95" s="1104"/>
      <c r="X95" s="1104"/>
      <c r="Y95" s="1104"/>
      <c r="Z95" s="1104"/>
      <c r="AA95" s="1104"/>
      <c r="AB95" s="1104"/>
      <c r="AC95" s="1104"/>
      <c r="AD95" s="1104"/>
      <c r="AE95" s="1104"/>
      <c r="AF95" s="1104"/>
      <c r="AG95" s="1104"/>
      <c r="AH95" s="1104"/>
    </row>
    <row r="96" spans="1:36">
      <c r="A96" s="1088"/>
      <c r="B96" s="1088"/>
      <c r="C96" s="1088"/>
      <c r="I96" s="1101"/>
      <c r="J96" s="1101"/>
      <c r="K96" s="1101"/>
      <c r="L96" s="1101"/>
      <c r="M96" s="1101"/>
      <c r="N96" s="1101"/>
      <c r="O96" s="1101"/>
      <c r="P96" s="1101"/>
      <c r="Q96" s="1101"/>
      <c r="R96" s="1101"/>
      <c r="S96" s="1101"/>
      <c r="T96" s="1101"/>
      <c r="U96" s="1101"/>
      <c r="V96" s="1101"/>
      <c r="W96" s="1101"/>
      <c r="X96" s="1101"/>
      <c r="Y96" s="1101"/>
      <c r="Z96" s="1101"/>
      <c r="AA96" s="1101"/>
      <c r="AB96" s="1101"/>
      <c r="AC96" s="1101"/>
      <c r="AD96" s="1101"/>
      <c r="AE96" s="1101"/>
      <c r="AF96" s="1101"/>
      <c r="AG96" s="1101"/>
      <c r="AH96" s="1101"/>
    </row>
    <row r="97" spans="1:36">
      <c r="A97" s="1088"/>
      <c r="B97" s="1088"/>
      <c r="C97" s="1088"/>
      <c r="I97" s="72"/>
      <c r="J97" s="72"/>
      <c r="K97" s="72"/>
      <c r="L97" s="72"/>
      <c r="M97" s="72"/>
      <c r="N97" s="72"/>
      <c r="O97" s="72"/>
      <c r="P97" s="72"/>
      <c r="Q97" s="72"/>
      <c r="R97" s="72"/>
      <c r="S97" s="72"/>
      <c r="T97" s="72"/>
      <c r="U97" s="72"/>
      <c r="V97" s="72"/>
      <c r="W97" s="72"/>
      <c r="X97" s="72"/>
      <c r="Y97" s="72"/>
      <c r="Z97" s="72"/>
      <c r="AA97" s="72"/>
      <c r="AB97" s="72"/>
      <c r="AC97" s="72"/>
      <c r="AD97" s="72"/>
      <c r="AE97" s="72"/>
      <c r="AF97" s="72"/>
      <c r="AG97" s="72"/>
      <c r="AH97" s="72"/>
    </row>
    <row r="98" spans="1:36">
      <c r="A98" s="1088"/>
      <c r="B98" s="1088"/>
      <c r="C98" s="1088"/>
      <c r="I98" s="72"/>
      <c r="J98" s="72"/>
      <c r="K98" s="72"/>
      <c r="L98" s="72"/>
      <c r="M98" s="72"/>
      <c r="N98" s="72"/>
      <c r="O98" s="72"/>
      <c r="P98" s="72"/>
      <c r="Q98" s="72"/>
      <c r="R98" s="72"/>
      <c r="S98" s="72"/>
      <c r="T98" s="72"/>
      <c r="U98" s="72"/>
      <c r="V98" s="72"/>
      <c r="W98" s="72"/>
      <c r="X98" s="72"/>
      <c r="Y98" s="72"/>
      <c r="Z98" s="72"/>
      <c r="AA98" s="72"/>
      <c r="AB98" s="72"/>
      <c r="AC98" s="72"/>
      <c r="AD98" s="72"/>
      <c r="AE98" s="72"/>
      <c r="AF98" s="72"/>
      <c r="AG98" s="72"/>
      <c r="AH98" s="72"/>
      <c r="AI98" s="1088"/>
      <c r="AJ98" s="1088"/>
    </row>
    <row r="99" spans="1:36">
      <c r="A99" s="1088"/>
      <c r="B99" s="1088"/>
      <c r="C99" s="1088"/>
      <c r="I99" s="72"/>
      <c r="J99" s="72"/>
      <c r="K99" s="72"/>
      <c r="L99" s="72"/>
      <c r="M99" s="72"/>
      <c r="N99" s="72"/>
      <c r="O99" s="72"/>
      <c r="P99" s="72"/>
      <c r="Q99" s="72"/>
      <c r="R99" s="72"/>
      <c r="S99" s="72"/>
      <c r="T99" s="72"/>
      <c r="U99" s="72"/>
      <c r="V99" s="72"/>
      <c r="W99" s="72"/>
      <c r="X99" s="72"/>
      <c r="Y99" s="72"/>
      <c r="Z99" s="72"/>
      <c r="AA99" s="72"/>
      <c r="AB99" s="72"/>
      <c r="AC99" s="72"/>
      <c r="AD99" s="72"/>
      <c r="AE99" s="72"/>
      <c r="AF99" s="72"/>
      <c r="AG99" s="72"/>
      <c r="AH99" s="72"/>
      <c r="AI99" s="1088"/>
      <c r="AJ99" s="1088"/>
    </row>
    <row r="100" spans="1:36">
      <c r="A100" s="1088"/>
      <c r="B100" s="1088"/>
      <c r="C100" s="1088"/>
      <c r="I100" s="72"/>
      <c r="J100" s="72"/>
      <c r="K100" s="72"/>
      <c r="L100" s="72"/>
      <c r="M100" s="72"/>
      <c r="N100" s="72"/>
      <c r="O100" s="72"/>
      <c r="P100" s="72"/>
      <c r="Q100" s="72"/>
      <c r="R100" s="72"/>
      <c r="S100" s="72"/>
      <c r="T100" s="72"/>
      <c r="U100" s="72"/>
      <c r="V100" s="72"/>
      <c r="W100" s="72"/>
      <c r="X100" s="72"/>
      <c r="Y100" s="72"/>
      <c r="Z100" s="72"/>
      <c r="AA100" s="72"/>
      <c r="AB100" s="72"/>
      <c r="AC100" s="72"/>
      <c r="AD100" s="72"/>
      <c r="AE100" s="72"/>
      <c r="AF100" s="72"/>
      <c r="AG100" s="72"/>
      <c r="AH100" s="72"/>
      <c r="AI100" s="1088"/>
      <c r="AJ100" s="1088"/>
    </row>
    <row r="101" spans="1:36">
      <c r="A101" s="1088"/>
      <c r="B101" s="1088"/>
      <c r="C101" s="1088"/>
      <c r="I101" s="1101"/>
      <c r="J101" s="1101"/>
      <c r="K101" s="1101"/>
      <c r="L101" s="1101"/>
      <c r="M101" s="1101"/>
      <c r="N101" s="1101"/>
      <c r="O101" s="1101"/>
      <c r="P101" s="1101"/>
      <c r="Q101" s="1101"/>
      <c r="R101" s="1101"/>
      <c r="S101" s="1101"/>
      <c r="T101" s="1101"/>
      <c r="U101" s="1101"/>
      <c r="V101" s="1101"/>
      <c r="W101" s="1101"/>
      <c r="X101" s="1101"/>
      <c r="Y101" s="1101"/>
      <c r="Z101" s="1101"/>
      <c r="AA101" s="1101"/>
      <c r="AB101" s="1101"/>
      <c r="AC101" s="1101"/>
      <c r="AD101" s="1101"/>
      <c r="AE101" s="1101"/>
      <c r="AF101" s="1101"/>
      <c r="AG101" s="1101"/>
      <c r="AH101" s="1101"/>
      <c r="AI101" s="1088"/>
      <c r="AJ101" s="1088"/>
    </row>
    <row r="102" spans="1:36">
      <c r="A102" s="1088"/>
      <c r="B102" s="1088"/>
      <c r="C102" s="1088"/>
      <c r="I102" s="1101"/>
      <c r="J102" s="1101"/>
      <c r="K102" s="1101"/>
      <c r="L102" s="1101"/>
      <c r="M102" s="1101"/>
      <c r="N102" s="1101"/>
      <c r="O102" s="1101"/>
      <c r="P102" s="1101"/>
      <c r="Q102" s="1101"/>
      <c r="R102" s="1101"/>
      <c r="S102" s="1101"/>
      <c r="T102" s="1101"/>
      <c r="U102" s="1101"/>
      <c r="V102" s="1101"/>
      <c r="W102" s="1101"/>
      <c r="X102" s="1101"/>
      <c r="Y102" s="1101"/>
      <c r="Z102" s="1101"/>
      <c r="AA102" s="1101"/>
      <c r="AB102" s="1101"/>
      <c r="AC102" s="1101"/>
      <c r="AD102" s="1101"/>
      <c r="AE102" s="1101"/>
      <c r="AF102" s="1101"/>
      <c r="AG102" s="1101"/>
      <c r="AH102" s="1101"/>
      <c r="AI102" s="1088"/>
      <c r="AJ102" s="1088"/>
    </row>
    <row r="103" spans="1:36">
      <c r="A103" s="1088"/>
      <c r="B103" s="1088"/>
      <c r="C103" s="1088"/>
      <c r="I103" s="1101"/>
      <c r="J103" s="1101"/>
      <c r="K103" s="1101"/>
      <c r="L103" s="1101"/>
      <c r="M103" s="1101"/>
      <c r="N103" s="1101"/>
      <c r="O103" s="1101"/>
      <c r="P103" s="1101"/>
      <c r="Q103" s="1101"/>
      <c r="R103" s="1101"/>
      <c r="S103" s="1101"/>
      <c r="T103" s="1101"/>
      <c r="U103" s="1101"/>
      <c r="V103" s="1101"/>
      <c r="W103" s="1101"/>
      <c r="X103" s="1101"/>
      <c r="Y103" s="1101"/>
      <c r="Z103" s="1101"/>
      <c r="AA103" s="1101"/>
      <c r="AB103" s="1101"/>
      <c r="AC103" s="1101"/>
      <c r="AD103" s="1101"/>
      <c r="AE103" s="1101"/>
      <c r="AF103" s="1101"/>
      <c r="AG103" s="1101"/>
      <c r="AH103" s="1101"/>
      <c r="AI103" s="1088"/>
      <c r="AJ103" s="1088"/>
    </row>
    <row r="104" spans="1:36">
      <c r="A104" s="1088"/>
      <c r="B104" s="1088"/>
      <c r="C104" s="1088"/>
      <c r="I104" s="1101"/>
      <c r="J104" s="1101"/>
      <c r="K104" s="1101"/>
      <c r="L104" s="1101"/>
      <c r="M104" s="1101"/>
      <c r="N104" s="1101"/>
      <c r="O104" s="1101"/>
      <c r="P104" s="1101"/>
      <c r="Q104" s="1101"/>
      <c r="R104" s="1101"/>
      <c r="S104" s="1101"/>
      <c r="T104" s="1101"/>
      <c r="U104" s="1101"/>
      <c r="V104" s="1101"/>
      <c r="W104" s="1101"/>
      <c r="X104" s="1101"/>
      <c r="Y104" s="1101"/>
      <c r="Z104" s="1101"/>
      <c r="AA104" s="1101"/>
      <c r="AB104" s="1101"/>
      <c r="AC104" s="1101"/>
      <c r="AD104" s="1101"/>
      <c r="AE104" s="1101"/>
      <c r="AF104" s="1101"/>
      <c r="AG104" s="1101"/>
      <c r="AH104" s="1101"/>
      <c r="AI104" s="1088"/>
      <c r="AJ104" s="1088"/>
    </row>
    <row r="105" spans="1:36">
      <c r="A105" s="1088"/>
      <c r="B105" s="1088"/>
      <c r="C105" s="1088"/>
      <c r="I105" s="1101"/>
      <c r="J105" s="1101"/>
      <c r="K105" s="1101"/>
      <c r="L105" s="1101"/>
      <c r="M105" s="1101"/>
      <c r="N105" s="1101"/>
      <c r="O105" s="1101"/>
      <c r="P105" s="1101"/>
      <c r="Q105" s="1101"/>
      <c r="R105" s="1101"/>
      <c r="S105" s="1101"/>
      <c r="T105" s="1101"/>
      <c r="U105" s="1101"/>
      <c r="V105" s="1101"/>
      <c r="W105" s="1101"/>
      <c r="X105" s="1101"/>
      <c r="Y105" s="1101"/>
      <c r="Z105" s="1101"/>
      <c r="AA105" s="1101"/>
      <c r="AB105" s="1101"/>
      <c r="AC105" s="1101"/>
      <c r="AD105" s="1101"/>
      <c r="AE105" s="1101"/>
      <c r="AF105" s="1101"/>
      <c r="AG105" s="1101"/>
      <c r="AH105" s="1101"/>
      <c r="AI105" s="1088"/>
      <c r="AJ105" s="1088"/>
    </row>
    <row r="106" spans="1:36">
      <c r="A106" s="1088"/>
      <c r="B106" s="1088"/>
      <c r="C106" s="1088"/>
      <c r="I106" s="1101"/>
      <c r="J106" s="1101"/>
      <c r="K106" s="1101"/>
      <c r="L106" s="1101"/>
      <c r="M106" s="1101"/>
      <c r="N106" s="1101"/>
      <c r="O106" s="1101"/>
      <c r="P106" s="1101"/>
      <c r="Q106" s="1101"/>
      <c r="R106" s="1101"/>
      <c r="S106" s="1101"/>
      <c r="T106" s="1101"/>
      <c r="U106" s="1101"/>
      <c r="V106" s="1101"/>
      <c r="W106" s="1101"/>
      <c r="X106" s="1101"/>
      <c r="Y106" s="1101"/>
      <c r="Z106" s="1101"/>
      <c r="AA106" s="1101"/>
      <c r="AB106" s="1101"/>
      <c r="AC106" s="1101"/>
      <c r="AD106" s="1101"/>
      <c r="AE106" s="1101"/>
      <c r="AF106" s="1101"/>
      <c r="AG106" s="1101"/>
      <c r="AH106" s="1101"/>
      <c r="AI106" s="1088"/>
      <c r="AJ106" s="1088"/>
    </row>
    <row r="107" spans="1:36">
      <c r="A107" s="1088"/>
      <c r="B107" s="1088"/>
      <c r="C107" s="1088"/>
      <c r="I107" s="1101"/>
      <c r="J107" s="1101"/>
      <c r="K107" s="1101"/>
      <c r="L107" s="1101"/>
      <c r="M107" s="1101"/>
      <c r="N107" s="1101"/>
      <c r="O107" s="1101"/>
      <c r="P107" s="1101"/>
      <c r="Q107" s="1101"/>
      <c r="R107" s="1101"/>
      <c r="S107" s="1101"/>
      <c r="T107" s="1101"/>
      <c r="U107" s="1101"/>
      <c r="V107" s="1101"/>
      <c r="W107" s="1101"/>
      <c r="X107" s="1101"/>
      <c r="Y107" s="1101"/>
      <c r="Z107" s="1101"/>
      <c r="AA107" s="1101"/>
      <c r="AB107" s="1101"/>
      <c r="AC107" s="1101"/>
      <c r="AD107" s="1101"/>
      <c r="AE107" s="1101"/>
      <c r="AF107" s="1101"/>
      <c r="AG107" s="1101"/>
      <c r="AH107" s="1101"/>
      <c r="AI107" s="1088"/>
      <c r="AJ107" s="1088"/>
    </row>
    <row r="108" spans="1:36">
      <c r="A108" s="1088"/>
      <c r="B108" s="1088"/>
      <c r="C108" s="1088"/>
      <c r="I108" s="1101"/>
      <c r="J108" s="1101"/>
      <c r="K108" s="1101"/>
      <c r="L108" s="1101"/>
      <c r="M108" s="1101"/>
      <c r="N108" s="1101"/>
      <c r="O108" s="1101"/>
      <c r="P108" s="1101"/>
      <c r="Q108" s="1101"/>
      <c r="R108" s="1101"/>
      <c r="S108" s="1101"/>
      <c r="T108" s="1101"/>
      <c r="U108" s="1101"/>
      <c r="V108" s="1101"/>
      <c r="W108" s="1101"/>
      <c r="X108" s="1101"/>
      <c r="Y108" s="1101"/>
      <c r="Z108" s="1101"/>
      <c r="AA108" s="1101"/>
      <c r="AB108" s="1101"/>
      <c r="AC108" s="1101"/>
      <c r="AD108" s="1101"/>
      <c r="AE108" s="1101"/>
      <c r="AF108" s="1101"/>
      <c r="AG108" s="1101"/>
      <c r="AH108" s="1101"/>
    </row>
    <row r="109" spans="1:36">
      <c r="A109" s="1088"/>
      <c r="B109" s="1088"/>
      <c r="C109" s="1088"/>
      <c r="I109" s="1101"/>
      <c r="J109" s="1101"/>
      <c r="K109" s="1101"/>
      <c r="L109" s="1101"/>
      <c r="M109" s="1101"/>
      <c r="N109" s="1101"/>
      <c r="O109" s="1101"/>
      <c r="P109" s="1101"/>
      <c r="Q109" s="1101"/>
      <c r="R109" s="1101"/>
      <c r="S109" s="1101"/>
      <c r="T109" s="1101"/>
      <c r="U109" s="1101"/>
      <c r="V109" s="1101"/>
      <c r="W109" s="1101"/>
      <c r="X109" s="1101"/>
      <c r="Y109" s="1101"/>
      <c r="Z109" s="1101"/>
      <c r="AA109" s="1101"/>
      <c r="AB109" s="1101"/>
      <c r="AC109" s="1101"/>
      <c r="AD109" s="1101"/>
      <c r="AE109" s="1101"/>
      <c r="AF109" s="1101"/>
      <c r="AG109" s="1101"/>
      <c r="AH109" s="1101"/>
    </row>
    <row r="110" spans="1:36">
      <c r="A110" s="1088"/>
      <c r="B110" s="1088"/>
      <c r="C110" s="1088"/>
      <c r="I110" s="1104"/>
      <c r="J110" s="1104"/>
      <c r="K110" s="1104"/>
      <c r="L110" s="1104"/>
      <c r="M110" s="1104"/>
      <c r="N110" s="1104"/>
      <c r="O110" s="1104"/>
      <c r="P110" s="1104"/>
      <c r="Q110" s="1104"/>
      <c r="R110" s="1104"/>
      <c r="S110" s="1104"/>
      <c r="T110" s="1104"/>
      <c r="U110" s="1104"/>
      <c r="V110" s="1104"/>
      <c r="W110" s="1104"/>
      <c r="X110" s="1104"/>
      <c r="Y110" s="1104"/>
      <c r="Z110" s="1104"/>
      <c r="AA110" s="1104"/>
      <c r="AB110" s="1104"/>
      <c r="AC110" s="1104"/>
      <c r="AD110" s="1104"/>
      <c r="AE110" s="1104"/>
      <c r="AF110" s="1104"/>
      <c r="AG110" s="1104"/>
      <c r="AH110" s="1104"/>
    </row>
    <row r="111" spans="1:36">
      <c r="A111" s="1088"/>
      <c r="B111" s="1088"/>
      <c r="C111" s="1088"/>
      <c r="I111" s="1101"/>
      <c r="J111" s="1101"/>
      <c r="K111" s="1101"/>
      <c r="L111" s="1101"/>
      <c r="M111" s="1101"/>
      <c r="N111" s="1101"/>
      <c r="O111" s="1101"/>
      <c r="P111" s="1101"/>
      <c r="Q111" s="1101"/>
      <c r="R111" s="1101"/>
      <c r="S111" s="1101"/>
      <c r="T111" s="1101"/>
      <c r="U111" s="1101"/>
      <c r="V111" s="1101"/>
      <c r="W111" s="1101"/>
      <c r="X111" s="1101"/>
      <c r="Y111" s="1101"/>
      <c r="Z111" s="1101"/>
      <c r="AA111" s="1101"/>
      <c r="AB111" s="1101"/>
      <c r="AC111" s="1101"/>
      <c r="AD111" s="1101"/>
      <c r="AE111" s="1101"/>
      <c r="AF111" s="1101"/>
      <c r="AG111" s="1101"/>
      <c r="AH111" s="1101"/>
    </row>
    <row r="112" spans="1:36">
      <c r="A112" s="1088"/>
      <c r="B112" s="1088"/>
      <c r="C112" s="1088"/>
    </row>
    <row r="113" spans="1:36">
      <c r="A113" s="1088"/>
      <c r="B113" s="1088"/>
      <c r="C113" s="1088"/>
    </row>
    <row r="114" spans="1:36">
      <c r="A114" s="1088"/>
      <c r="B114" s="1088"/>
      <c r="C114" s="1088"/>
    </row>
    <row r="115" spans="1:36">
      <c r="A115" s="1088"/>
      <c r="B115" s="1088"/>
      <c r="C115" s="1088"/>
    </row>
    <row r="116" spans="1:36">
      <c r="A116" s="1088"/>
      <c r="B116" s="1088"/>
      <c r="C116" s="1088"/>
    </row>
    <row r="117" spans="1:36">
      <c r="A117" s="1088"/>
      <c r="B117" s="1088"/>
      <c r="C117" s="1088"/>
    </row>
    <row r="118" spans="1:36">
      <c r="A118" s="1088"/>
      <c r="B118" s="1088"/>
      <c r="C118" s="1088"/>
    </row>
    <row r="119" spans="1:36">
      <c r="A119" s="1088"/>
      <c r="B119" s="1088"/>
      <c r="C119" s="1088"/>
    </row>
    <row r="120" spans="1:36">
      <c r="A120" s="1088"/>
      <c r="B120" s="1088"/>
      <c r="C120" s="1088"/>
    </row>
    <row r="121" spans="1:36">
      <c r="A121" s="1088"/>
      <c r="B121" s="1088"/>
      <c r="C121" s="1088"/>
    </row>
    <row r="122" spans="1:36">
      <c r="A122" s="1088"/>
      <c r="B122" s="1088"/>
      <c r="C122" s="1088"/>
    </row>
    <row r="123" spans="1:36">
      <c r="A123" s="1088"/>
      <c r="B123" s="1088"/>
      <c r="C123" s="1088"/>
    </row>
    <row r="124" spans="1:36">
      <c r="A124" s="1088"/>
      <c r="B124" s="1088"/>
      <c r="C124" s="1088"/>
      <c r="AI124" s="1105"/>
      <c r="AJ124" s="1105"/>
    </row>
    <row r="125" spans="1:36">
      <c r="A125" s="1088"/>
      <c r="B125" s="1088"/>
      <c r="C125" s="1088"/>
    </row>
    <row r="126" spans="1:36">
      <c r="A126" s="1088"/>
      <c r="B126" s="1088"/>
      <c r="C126" s="1088"/>
    </row>
    <row r="127" spans="1:36">
      <c r="A127" s="1088"/>
      <c r="B127" s="1088"/>
      <c r="C127" s="1088"/>
    </row>
    <row r="128" spans="1:36">
      <c r="A128" s="1088"/>
      <c r="B128" s="1088"/>
      <c r="C128" s="1088"/>
    </row>
    <row r="129" spans="1:3">
      <c r="A129" s="1088"/>
      <c r="B129" s="1088"/>
      <c r="C129" s="1088"/>
    </row>
    <row r="130" spans="1:3">
      <c r="A130" s="1088"/>
      <c r="B130" s="1088"/>
      <c r="C130" s="1088"/>
    </row>
    <row r="131" spans="1:3">
      <c r="A131" s="1088"/>
      <c r="B131" s="1088"/>
      <c r="C131" s="1088"/>
    </row>
    <row r="132" spans="1:3">
      <c r="A132" s="1088"/>
      <c r="B132" s="1088"/>
      <c r="C132" s="1088"/>
    </row>
    <row r="133" spans="1:3">
      <c r="A133" s="1088"/>
      <c r="B133" s="1088"/>
      <c r="C133" s="1088"/>
    </row>
    <row r="134" spans="1:3">
      <c r="A134" s="1088"/>
      <c r="B134" s="1088"/>
      <c r="C134" s="1088"/>
    </row>
    <row r="135" spans="1:3">
      <c r="A135" s="1088"/>
      <c r="B135" s="1088"/>
      <c r="C135" s="1088"/>
    </row>
    <row r="136" spans="1:3">
      <c r="A136" s="1088"/>
      <c r="B136" s="1088"/>
      <c r="C136" s="1088"/>
    </row>
    <row r="137" spans="1:3">
      <c r="A137" s="1088"/>
      <c r="B137" s="1088"/>
      <c r="C137" s="1088"/>
    </row>
    <row r="138" spans="1:3">
      <c r="A138" s="1088"/>
      <c r="B138" s="1088"/>
      <c r="C138" s="1088"/>
    </row>
    <row r="139" spans="1:3">
      <c r="A139" s="1088"/>
      <c r="B139" s="1088"/>
      <c r="C139" s="1088"/>
    </row>
    <row r="140" spans="1:3">
      <c r="A140" s="1088"/>
      <c r="B140" s="1088"/>
      <c r="C140" s="1088"/>
    </row>
    <row r="141" spans="1:3">
      <c r="A141" s="1088"/>
      <c r="B141" s="1088"/>
      <c r="C141" s="1088"/>
    </row>
    <row r="142" spans="1:3">
      <c r="A142" s="1088"/>
      <c r="B142" s="1088"/>
      <c r="C142" s="1088"/>
    </row>
    <row r="143" spans="1:3">
      <c r="A143" s="1088"/>
      <c r="B143" s="1088"/>
      <c r="C143" s="1088"/>
    </row>
    <row r="144" spans="1:3">
      <c r="A144" s="1088"/>
      <c r="B144" s="1088"/>
      <c r="C144" s="1088"/>
    </row>
    <row r="145" spans="1:3">
      <c r="A145" s="1088"/>
      <c r="B145" s="1088"/>
      <c r="C145" s="1088"/>
    </row>
    <row r="146" spans="1:3">
      <c r="A146" s="1088"/>
      <c r="B146" s="1088"/>
      <c r="C146" s="1088"/>
    </row>
    <row r="147" spans="1:3">
      <c r="A147" s="1088"/>
      <c r="B147" s="1088"/>
      <c r="C147" s="1088"/>
    </row>
    <row r="148" spans="1:3">
      <c r="A148" s="1088"/>
      <c r="B148" s="1088"/>
      <c r="C148" s="1088"/>
    </row>
    <row r="149" spans="1:3">
      <c r="A149" s="1088"/>
      <c r="B149" s="1088"/>
      <c r="C149" s="1088"/>
    </row>
    <row r="150" spans="1:3">
      <c r="A150" s="1088"/>
      <c r="B150" s="1088"/>
      <c r="C150" s="1088"/>
    </row>
    <row r="151" spans="1:3">
      <c r="A151" s="1088"/>
      <c r="B151" s="1088"/>
      <c r="C151" s="1088"/>
    </row>
    <row r="152" spans="1:3">
      <c r="A152" s="1088"/>
      <c r="B152" s="1088"/>
      <c r="C152" s="1088"/>
    </row>
    <row r="153" spans="1:3">
      <c r="A153" s="1088"/>
      <c r="B153" s="1088"/>
      <c r="C153" s="1088"/>
    </row>
    <row r="154" spans="1:3">
      <c r="A154" s="1088"/>
      <c r="B154" s="1088"/>
      <c r="C154" s="1088"/>
    </row>
    <row r="155" spans="1:3">
      <c r="A155" s="1088"/>
      <c r="B155" s="1088"/>
      <c r="C155" s="1088"/>
    </row>
    <row r="156" spans="1:3">
      <c r="A156" s="1088"/>
      <c r="B156" s="1088"/>
      <c r="C156" s="1088"/>
    </row>
    <row r="157" spans="1:3">
      <c r="A157" s="1088"/>
      <c r="B157" s="1088"/>
      <c r="C157" s="1088"/>
    </row>
    <row r="158" spans="1:3">
      <c r="A158" s="1088"/>
      <c r="B158" s="1088"/>
      <c r="C158" s="1088"/>
    </row>
    <row r="159" spans="1:3">
      <c r="A159" s="1088"/>
      <c r="B159" s="1088"/>
      <c r="C159" s="1088"/>
    </row>
    <row r="160" spans="1:3">
      <c r="A160" s="1088"/>
      <c r="B160" s="1088"/>
      <c r="C160" s="1088"/>
    </row>
    <row r="161" spans="1:3">
      <c r="A161" s="1088"/>
      <c r="B161" s="1088"/>
      <c r="C161" s="1088"/>
    </row>
    <row r="162" spans="1:3">
      <c r="A162" s="1088"/>
      <c r="B162" s="1088"/>
      <c r="C162" s="1088"/>
    </row>
    <row r="163" spans="1:3">
      <c r="A163" s="1088"/>
      <c r="B163" s="1088"/>
      <c r="C163" s="1088"/>
    </row>
    <row r="164" spans="1:3">
      <c r="A164" s="1088"/>
      <c r="B164" s="1088"/>
      <c r="C164" s="1088"/>
    </row>
    <row r="165" spans="1:3">
      <c r="A165" s="1088"/>
      <c r="B165" s="1088"/>
      <c r="C165" s="1088"/>
    </row>
    <row r="166" spans="1:3">
      <c r="A166" s="1088"/>
      <c r="B166" s="1088"/>
      <c r="C166" s="1088"/>
    </row>
    <row r="167" spans="1:3">
      <c r="A167" s="1088"/>
      <c r="B167" s="1088"/>
      <c r="C167" s="1088"/>
    </row>
    <row r="168" spans="1:3">
      <c r="A168" s="1088"/>
      <c r="B168" s="1088"/>
      <c r="C168" s="1088"/>
    </row>
    <row r="169" spans="1:3">
      <c r="A169" s="1088"/>
      <c r="B169" s="1088"/>
      <c r="C169" s="1088"/>
    </row>
    <row r="170" spans="1:3">
      <c r="A170" s="1088"/>
      <c r="B170" s="1088"/>
      <c r="C170" s="1088"/>
    </row>
    <row r="171" spans="1:3">
      <c r="A171" s="1088"/>
      <c r="B171" s="1088"/>
      <c r="C171" s="1088"/>
    </row>
    <row r="172" spans="1:3">
      <c r="A172" s="1088"/>
      <c r="B172" s="1088"/>
      <c r="C172" s="1088"/>
    </row>
    <row r="173" spans="1:3">
      <c r="A173" s="1088"/>
      <c r="B173" s="1088"/>
      <c r="C173" s="1088"/>
    </row>
    <row r="174" spans="1:3">
      <c r="A174" s="1088"/>
      <c r="B174" s="1088"/>
      <c r="C174" s="1088"/>
    </row>
    <row r="175" spans="1:3">
      <c r="A175" s="1088"/>
      <c r="B175" s="1088"/>
      <c r="C175" s="1088"/>
    </row>
    <row r="176" spans="1:3">
      <c r="A176" s="1088"/>
      <c r="B176" s="1088"/>
      <c r="C176" s="1088"/>
    </row>
    <row r="177" spans="1:36">
      <c r="A177" s="1088"/>
      <c r="B177" s="1088"/>
      <c r="C177" s="1088"/>
    </row>
    <row r="178" spans="1:36">
      <c r="A178" s="1088"/>
      <c r="B178" s="1088"/>
      <c r="C178" s="1088"/>
    </row>
    <row r="179" spans="1:36">
      <c r="A179" s="1088"/>
      <c r="B179" s="1088"/>
      <c r="C179" s="1088"/>
    </row>
    <row r="180" spans="1:36">
      <c r="A180" s="1088"/>
      <c r="B180" s="1088"/>
      <c r="C180" s="1088"/>
    </row>
    <row r="181" spans="1:36">
      <c r="A181" s="1088"/>
      <c r="B181" s="1088"/>
      <c r="C181" s="1088"/>
    </row>
    <row r="182" spans="1:36">
      <c r="A182" s="1088"/>
      <c r="B182" s="1088"/>
      <c r="C182" s="1088"/>
    </row>
    <row r="183" spans="1:36">
      <c r="A183" s="1088"/>
      <c r="B183" s="1088"/>
      <c r="C183" s="1088"/>
      <c r="I183" s="1088"/>
      <c r="J183" s="1088"/>
      <c r="K183" s="1088"/>
      <c r="L183" s="1088"/>
      <c r="M183" s="1088"/>
      <c r="N183" s="1088"/>
      <c r="O183" s="1088"/>
      <c r="P183" s="1088"/>
      <c r="Q183" s="1088"/>
      <c r="R183" s="1088"/>
      <c r="S183" s="1088"/>
      <c r="T183" s="1088"/>
      <c r="U183" s="1088"/>
      <c r="V183" s="1088"/>
      <c r="W183" s="1088"/>
      <c r="X183" s="1088"/>
      <c r="Y183" s="1088"/>
      <c r="Z183" s="1088"/>
      <c r="AA183" s="1088"/>
      <c r="AB183" s="1088"/>
      <c r="AC183" s="1088"/>
      <c r="AD183" s="1088"/>
      <c r="AE183" s="1088"/>
      <c r="AF183" s="1088"/>
      <c r="AG183" s="1088"/>
      <c r="AH183" s="1088"/>
      <c r="AI183" s="1088"/>
      <c r="AJ183" s="1088"/>
    </row>
    <row r="184" spans="1:36">
      <c r="A184" s="1088"/>
      <c r="B184" s="1088"/>
      <c r="C184" s="1088"/>
      <c r="I184" s="1088"/>
      <c r="J184" s="1088"/>
      <c r="K184" s="1088"/>
      <c r="L184" s="1088"/>
      <c r="M184" s="1088"/>
      <c r="N184" s="1088"/>
      <c r="O184" s="1088"/>
      <c r="P184" s="1088"/>
      <c r="Q184" s="1088"/>
      <c r="R184" s="1088"/>
      <c r="S184" s="1088"/>
      <c r="T184" s="1088"/>
      <c r="U184" s="1088"/>
      <c r="V184" s="1088"/>
      <c r="W184" s="1088"/>
      <c r="X184" s="1088"/>
      <c r="Y184" s="1088"/>
      <c r="Z184" s="1088"/>
      <c r="AA184" s="1088"/>
      <c r="AB184" s="1088"/>
      <c r="AC184" s="1088"/>
      <c r="AD184" s="1088"/>
      <c r="AE184" s="1088"/>
      <c r="AF184" s="1088"/>
      <c r="AG184" s="1088"/>
      <c r="AH184" s="1088"/>
      <c r="AI184" s="1088"/>
      <c r="AJ184" s="1088"/>
    </row>
    <row r="185" spans="1:36">
      <c r="A185" s="1088"/>
      <c r="B185" s="1088"/>
      <c r="C185" s="1088"/>
      <c r="I185" s="1088"/>
      <c r="J185" s="1088"/>
      <c r="K185" s="1088"/>
      <c r="L185" s="1088"/>
      <c r="M185" s="1088"/>
      <c r="N185" s="1088"/>
      <c r="O185" s="1088"/>
      <c r="P185" s="1088"/>
      <c r="Q185" s="1088"/>
      <c r="R185" s="1088"/>
      <c r="S185" s="1088"/>
      <c r="T185" s="1088"/>
      <c r="U185" s="1088"/>
      <c r="V185" s="1088"/>
      <c r="W185" s="1088"/>
      <c r="X185" s="1088"/>
      <c r="Y185" s="1088"/>
      <c r="Z185" s="1088"/>
      <c r="AA185" s="1088"/>
      <c r="AB185" s="1088"/>
      <c r="AC185" s="1088"/>
      <c r="AD185" s="1088"/>
      <c r="AE185" s="1088"/>
      <c r="AF185" s="1088"/>
      <c r="AG185" s="1088"/>
      <c r="AH185" s="1088"/>
      <c r="AI185" s="1088"/>
      <c r="AJ185" s="1088"/>
    </row>
    <row r="186" spans="1:36">
      <c r="A186" s="1088"/>
      <c r="B186" s="1088"/>
      <c r="C186" s="1088"/>
      <c r="I186" s="1088"/>
      <c r="J186" s="1088"/>
      <c r="K186" s="1088"/>
      <c r="L186" s="1088"/>
      <c r="M186" s="1088"/>
      <c r="N186" s="1088"/>
      <c r="O186" s="1088"/>
      <c r="P186" s="1088"/>
      <c r="Q186" s="1088"/>
      <c r="R186" s="1088"/>
      <c r="S186" s="1088"/>
      <c r="T186" s="1088"/>
      <c r="U186" s="1088"/>
      <c r="V186" s="1088"/>
      <c r="W186" s="1088"/>
      <c r="X186" s="1088"/>
      <c r="Y186" s="1088"/>
      <c r="Z186" s="1088"/>
      <c r="AA186" s="1088"/>
      <c r="AB186" s="1088"/>
      <c r="AC186" s="1088"/>
      <c r="AD186" s="1088"/>
      <c r="AE186" s="1088"/>
      <c r="AF186" s="1088"/>
      <c r="AG186" s="1088"/>
      <c r="AH186" s="1088"/>
      <c r="AI186" s="1088"/>
      <c r="AJ186" s="1088"/>
    </row>
    <row r="187" spans="1:36">
      <c r="A187" s="1088"/>
      <c r="B187" s="1088"/>
      <c r="C187" s="1088"/>
      <c r="I187" s="1088"/>
      <c r="J187" s="1088"/>
      <c r="K187" s="1088"/>
      <c r="L187" s="1088"/>
      <c r="M187" s="1088"/>
      <c r="N187" s="1088"/>
      <c r="O187" s="1088"/>
      <c r="P187" s="1088"/>
      <c r="Q187" s="1088"/>
      <c r="R187" s="1088"/>
      <c r="S187" s="1088"/>
      <c r="T187" s="1088"/>
      <c r="U187" s="1088"/>
      <c r="V187" s="1088"/>
      <c r="W187" s="1088"/>
      <c r="X187" s="1088"/>
      <c r="Y187" s="1088"/>
      <c r="Z187" s="1088"/>
      <c r="AA187" s="1088"/>
      <c r="AB187" s="1088"/>
      <c r="AC187" s="1088"/>
      <c r="AD187" s="1088"/>
      <c r="AE187" s="1088"/>
      <c r="AF187" s="1088"/>
      <c r="AG187" s="1088"/>
      <c r="AH187" s="1088"/>
      <c r="AI187" s="1088"/>
      <c r="AJ187" s="1088"/>
    </row>
    <row r="188" spans="1:36">
      <c r="A188" s="1088"/>
      <c r="B188" s="1088"/>
      <c r="C188" s="1088"/>
      <c r="I188" s="1088"/>
      <c r="J188" s="1088"/>
      <c r="K188" s="1088"/>
      <c r="L188" s="1088"/>
      <c r="M188" s="1088"/>
      <c r="N188" s="1088"/>
      <c r="O188" s="1088"/>
      <c r="P188" s="1088"/>
      <c r="Q188" s="1088"/>
      <c r="R188" s="1088"/>
      <c r="S188" s="1088"/>
      <c r="T188" s="1088"/>
      <c r="U188" s="1088"/>
      <c r="V188" s="1088"/>
      <c r="W188" s="1088"/>
      <c r="X188" s="1088"/>
      <c r="Y188" s="1088"/>
      <c r="Z188" s="1088"/>
      <c r="AA188" s="1088"/>
      <c r="AB188" s="1088"/>
      <c r="AC188" s="1088"/>
      <c r="AD188" s="1088"/>
      <c r="AE188" s="1088"/>
      <c r="AF188" s="1088"/>
      <c r="AG188" s="1088"/>
      <c r="AH188" s="1088"/>
      <c r="AI188" s="1088"/>
      <c r="AJ188" s="1088"/>
    </row>
    <row r="189" spans="1:36">
      <c r="A189" s="1088"/>
      <c r="B189" s="1088"/>
      <c r="C189" s="1088"/>
      <c r="I189" s="1088"/>
      <c r="J189" s="1088"/>
      <c r="K189" s="1088"/>
      <c r="L189" s="1088"/>
      <c r="M189" s="1088"/>
      <c r="N189" s="1088"/>
      <c r="O189" s="1088"/>
      <c r="P189" s="1088"/>
      <c r="Q189" s="1088"/>
      <c r="R189" s="1088"/>
      <c r="S189" s="1088"/>
      <c r="T189" s="1088"/>
      <c r="U189" s="1088"/>
      <c r="V189" s="1088"/>
      <c r="W189" s="1088"/>
      <c r="X189" s="1088"/>
      <c r="Y189" s="1088"/>
      <c r="Z189" s="1088"/>
      <c r="AA189" s="1088"/>
      <c r="AB189" s="1088"/>
      <c r="AC189" s="1088"/>
      <c r="AD189" s="1088"/>
      <c r="AE189" s="1088"/>
      <c r="AF189" s="1088"/>
      <c r="AG189" s="1088"/>
      <c r="AH189" s="1088"/>
      <c r="AI189" s="1088"/>
      <c r="AJ189" s="1088"/>
    </row>
    <row r="190" spans="1:36">
      <c r="A190" s="1088"/>
      <c r="B190" s="1088"/>
      <c r="C190" s="1088"/>
      <c r="I190" s="1088"/>
      <c r="J190" s="1088"/>
      <c r="K190" s="1088"/>
      <c r="L190" s="1088"/>
      <c r="M190" s="1088"/>
      <c r="N190" s="1088"/>
      <c r="O190" s="1088"/>
      <c r="P190" s="1088"/>
      <c r="Q190" s="1088"/>
      <c r="R190" s="1088"/>
      <c r="S190" s="1088"/>
      <c r="T190" s="1088"/>
      <c r="U190" s="1088"/>
      <c r="V190" s="1088"/>
      <c r="W190" s="1088"/>
      <c r="X190" s="1088"/>
      <c r="Y190" s="1088"/>
      <c r="Z190" s="1088"/>
      <c r="AA190" s="1088"/>
      <c r="AB190" s="1088"/>
      <c r="AC190" s="1088"/>
      <c r="AD190" s="1088"/>
      <c r="AE190" s="1088"/>
      <c r="AF190" s="1088"/>
      <c r="AG190" s="1088"/>
      <c r="AH190" s="1088"/>
      <c r="AI190" s="1088"/>
      <c r="AJ190" s="1088"/>
    </row>
    <row r="191" spans="1:36">
      <c r="A191" s="1088"/>
      <c r="B191" s="1088"/>
      <c r="C191" s="1088"/>
      <c r="I191" s="1088"/>
      <c r="J191" s="1088"/>
      <c r="K191" s="1088"/>
      <c r="L191" s="1088"/>
      <c r="M191" s="1088"/>
      <c r="N191" s="1088"/>
      <c r="O191" s="1088"/>
      <c r="P191" s="1088"/>
      <c r="Q191" s="1088"/>
      <c r="R191" s="1088"/>
      <c r="S191" s="1088"/>
      <c r="T191" s="1088"/>
      <c r="U191" s="1088"/>
      <c r="V191" s="1088"/>
      <c r="W191" s="1088"/>
      <c r="X191" s="1088"/>
      <c r="Y191" s="1088"/>
      <c r="Z191" s="1088"/>
      <c r="AA191" s="1088"/>
      <c r="AB191" s="1088"/>
      <c r="AC191" s="1088"/>
      <c r="AD191" s="1088"/>
      <c r="AE191" s="1088"/>
      <c r="AF191" s="1088"/>
      <c r="AG191" s="1088"/>
      <c r="AH191" s="1088"/>
      <c r="AI191" s="1088"/>
      <c r="AJ191" s="1088"/>
    </row>
    <row r="192" spans="1:36">
      <c r="A192" s="1088"/>
      <c r="B192" s="1088"/>
      <c r="C192" s="1088"/>
      <c r="I192" s="1088"/>
      <c r="J192" s="1088"/>
      <c r="K192" s="1088"/>
      <c r="L192" s="1088"/>
      <c r="M192" s="1088"/>
      <c r="N192" s="1088"/>
      <c r="O192" s="1088"/>
      <c r="P192" s="1088"/>
      <c r="Q192" s="1088"/>
      <c r="R192" s="1088"/>
      <c r="S192" s="1088"/>
      <c r="T192" s="1088"/>
      <c r="U192" s="1088"/>
      <c r="V192" s="1088"/>
      <c r="W192" s="1088"/>
      <c r="X192" s="1088"/>
      <c r="Y192" s="1088"/>
      <c r="Z192" s="1088"/>
      <c r="AA192" s="1088"/>
      <c r="AB192" s="1088"/>
      <c r="AC192" s="1088"/>
      <c r="AD192" s="1088"/>
      <c r="AE192" s="1088"/>
      <c r="AF192" s="1088"/>
      <c r="AG192" s="1088"/>
      <c r="AH192" s="1088"/>
      <c r="AI192" s="1088"/>
      <c r="AJ192" s="1088"/>
    </row>
    <row r="193" spans="1:36">
      <c r="A193" s="1088"/>
      <c r="B193" s="1088"/>
      <c r="C193" s="1088"/>
      <c r="I193" s="1088"/>
      <c r="J193" s="1088"/>
      <c r="K193" s="1088"/>
      <c r="L193" s="1088"/>
      <c r="M193" s="1088"/>
      <c r="N193" s="1088"/>
      <c r="O193" s="1088"/>
      <c r="P193" s="1088"/>
      <c r="Q193" s="1088"/>
      <c r="R193" s="1088"/>
      <c r="S193" s="1088"/>
      <c r="T193" s="1088"/>
      <c r="U193" s="1088"/>
      <c r="V193" s="1088"/>
      <c r="W193" s="1088"/>
      <c r="X193" s="1088"/>
      <c r="Y193" s="1088"/>
      <c r="Z193" s="1088"/>
      <c r="AA193" s="1088"/>
      <c r="AB193" s="1088"/>
      <c r="AC193" s="1088"/>
      <c r="AD193" s="1088"/>
      <c r="AE193" s="1088"/>
      <c r="AF193" s="1088"/>
      <c r="AG193" s="1088"/>
      <c r="AH193" s="1088"/>
      <c r="AI193" s="1088"/>
      <c r="AJ193" s="1088"/>
    </row>
    <row r="194" spans="1:36">
      <c r="A194" s="1088"/>
      <c r="B194" s="1088"/>
      <c r="C194" s="1088"/>
      <c r="I194" s="1088"/>
      <c r="J194" s="1088"/>
      <c r="K194" s="1088"/>
      <c r="L194" s="1088"/>
      <c r="M194" s="1088"/>
      <c r="N194" s="1088"/>
      <c r="O194" s="1088"/>
      <c r="P194" s="1088"/>
      <c r="Q194" s="1088"/>
      <c r="R194" s="1088"/>
      <c r="S194" s="1088"/>
      <c r="T194" s="1088"/>
      <c r="U194" s="1088"/>
      <c r="V194" s="1088"/>
      <c r="W194" s="1088"/>
      <c r="X194" s="1088"/>
      <c r="Y194" s="1088"/>
      <c r="Z194" s="1088"/>
      <c r="AA194" s="1088"/>
      <c r="AB194" s="1088"/>
      <c r="AC194" s="1088"/>
      <c r="AD194" s="1088"/>
      <c r="AE194" s="1088"/>
      <c r="AF194" s="1088"/>
      <c r="AG194" s="1088"/>
      <c r="AH194" s="1088"/>
      <c r="AI194" s="1088"/>
      <c r="AJ194" s="1088"/>
    </row>
    <row r="195" spans="1:36">
      <c r="A195" s="1088"/>
      <c r="B195" s="1088"/>
      <c r="C195" s="1088"/>
      <c r="I195" s="1088"/>
      <c r="J195" s="1088"/>
      <c r="K195" s="1088"/>
      <c r="L195" s="1088"/>
      <c r="M195" s="1088"/>
      <c r="N195" s="1088"/>
      <c r="O195" s="1088"/>
      <c r="P195" s="1088"/>
      <c r="Q195" s="1088"/>
      <c r="R195" s="1088"/>
      <c r="S195" s="1088"/>
      <c r="T195" s="1088"/>
      <c r="U195" s="1088"/>
      <c r="V195" s="1088"/>
      <c r="W195" s="1088"/>
      <c r="X195" s="1088"/>
      <c r="Y195" s="1088"/>
      <c r="Z195" s="1088"/>
      <c r="AA195" s="1088"/>
      <c r="AB195" s="1088"/>
      <c r="AC195" s="1088"/>
      <c r="AD195" s="1088"/>
      <c r="AE195" s="1088"/>
      <c r="AF195" s="1088"/>
      <c r="AG195" s="1088"/>
      <c r="AH195" s="1088"/>
      <c r="AI195" s="1088"/>
      <c r="AJ195" s="1088"/>
    </row>
    <row r="196" spans="1:36">
      <c r="A196" s="1088"/>
      <c r="B196" s="1088"/>
      <c r="C196" s="1088"/>
      <c r="I196" s="1088"/>
      <c r="J196" s="1088"/>
      <c r="K196" s="1088"/>
      <c r="L196" s="1088"/>
      <c r="M196" s="1088"/>
      <c r="N196" s="1088"/>
      <c r="O196" s="1088"/>
      <c r="P196" s="1088"/>
      <c r="Q196" s="1088"/>
      <c r="R196" s="1088"/>
      <c r="S196" s="1088"/>
      <c r="T196" s="1088"/>
      <c r="U196" s="1088"/>
      <c r="V196" s="1088"/>
      <c r="W196" s="1088"/>
      <c r="X196" s="1088"/>
      <c r="Y196" s="1088"/>
      <c r="Z196" s="1088"/>
      <c r="AA196" s="1088"/>
      <c r="AB196" s="1088"/>
      <c r="AC196" s="1088"/>
      <c r="AD196" s="1088"/>
      <c r="AE196" s="1088"/>
      <c r="AF196" s="1088"/>
      <c r="AG196" s="1088"/>
      <c r="AH196" s="1088"/>
      <c r="AI196" s="1088"/>
      <c r="AJ196" s="1088"/>
    </row>
    <row r="197" spans="1:36">
      <c r="A197" s="1088"/>
      <c r="B197" s="1088"/>
      <c r="C197" s="1088"/>
      <c r="I197" s="1088"/>
      <c r="J197" s="1088"/>
      <c r="K197" s="1088"/>
      <c r="L197" s="1088"/>
      <c r="M197" s="1088"/>
      <c r="N197" s="1088"/>
      <c r="O197" s="1088"/>
      <c r="P197" s="1088"/>
      <c r="Q197" s="1088"/>
      <c r="R197" s="1088"/>
      <c r="S197" s="1088"/>
      <c r="T197" s="1088"/>
      <c r="U197" s="1088"/>
      <c r="V197" s="1088"/>
      <c r="W197" s="1088"/>
      <c r="X197" s="1088"/>
      <c r="Y197" s="1088"/>
      <c r="Z197" s="1088"/>
      <c r="AA197" s="1088"/>
      <c r="AB197" s="1088"/>
      <c r="AC197" s="1088"/>
      <c r="AD197" s="1088"/>
      <c r="AE197" s="1088"/>
      <c r="AF197" s="1088"/>
      <c r="AG197" s="1088"/>
      <c r="AH197" s="1088"/>
      <c r="AI197" s="1088"/>
      <c r="AJ197" s="1088"/>
    </row>
    <row r="198" spans="1:36">
      <c r="A198" s="1088"/>
      <c r="B198" s="1088"/>
      <c r="C198" s="1088"/>
      <c r="I198" s="1088"/>
      <c r="J198" s="1088"/>
      <c r="K198" s="1088"/>
      <c r="L198" s="1088"/>
      <c r="M198" s="1088"/>
      <c r="N198" s="1088"/>
      <c r="O198" s="1088"/>
      <c r="P198" s="1088"/>
      <c r="Q198" s="1088"/>
      <c r="R198" s="1088"/>
      <c r="S198" s="1088"/>
      <c r="T198" s="1088"/>
      <c r="U198" s="1088"/>
      <c r="V198" s="1088"/>
      <c r="W198" s="1088"/>
      <c r="X198" s="1088"/>
      <c r="Y198" s="1088"/>
      <c r="Z198" s="1088"/>
      <c r="AA198" s="1088"/>
      <c r="AB198" s="1088"/>
      <c r="AC198" s="1088"/>
      <c r="AD198" s="1088"/>
      <c r="AE198" s="1088"/>
      <c r="AF198" s="1088"/>
      <c r="AG198" s="1088"/>
      <c r="AH198" s="1088"/>
      <c r="AI198" s="1088"/>
      <c r="AJ198" s="1088"/>
    </row>
    <row r="199" spans="1:36">
      <c r="A199" s="1088"/>
      <c r="B199" s="1088"/>
      <c r="C199" s="1088"/>
      <c r="I199" s="1088"/>
      <c r="J199" s="1088"/>
      <c r="K199" s="1088"/>
      <c r="L199" s="1088"/>
      <c r="M199" s="1088"/>
      <c r="N199" s="1088"/>
      <c r="O199" s="1088"/>
      <c r="P199" s="1088"/>
      <c r="Q199" s="1088"/>
      <c r="R199" s="1088"/>
      <c r="S199" s="1088"/>
      <c r="T199" s="1088"/>
      <c r="U199" s="1088"/>
      <c r="V199" s="1088"/>
      <c r="W199" s="1088"/>
      <c r="X199" s="1088"/>
      <c r="Y199" s="1088"/>
      <c r="Z199" s="1088"/>
      <c r="AA199" s="1088"/>
      <c r="AB199" s="1088"/>
      <c r="AC199" s="1088"/>
      <c r="AD199" s="1088"/>
      <c r="AE199" s="1088"/>
      <c r="AF199" s="1088"/>
      <c r="AG199" s="1088"/>
      <c r="AH199" s="1088"/>
      <c r="AI199" s="1088"/>
      <c r="AJ199" s="1088"/>
    </row>
    <row r="200" spans="1:36">
      <c r="A200" s="1088"/>
      <c r="B200" s="1088"/>
      <c r="C200" s="1088"/>
      <c r="I200" s="1088"/>
      <c r="J200" s="1088"/>
      <c r="K200" s="1088"/>
      <c r="L200" s="1088"/>
      <c r="M200" s="1088"/>
      <c r="N200" s="1088"/>
      <c r="O200" s="1088"/>
      <c r="P200" s="1088"/>
      <c r="Q200" s="1088"/>
      <c r="R200" s="1088"/>
      <c r="S200" s="1088"/>
      <c r="T200" s="1088"/>
      <c r="U200" s="1088"/>
      <c r="V200" s="1088"/>
      <c r="W200" s="1088"/>
      <c r="X200" s="1088"/>
      <c r="Y200" s="1088"/>
      <c r="Z200" s="1088"/>
      <c r="AA200" s="1088"/>
      <c r="AB200" s="1088"/>
      <c r="AC200" s="1088"/>
      <c r="AD200" s="1088"/>
      <c r="AE200" s="1088"/>
      <c r="AF200" s="1088"/>
      <c r="AG200" s="1088"/>
      <c r="AH200" s="1088"/>
      <c r="AI200" s="1088"/>
      <c r="AJ200" s="1088"/>
    </row>
    <row r="201" spans="1:36">
      <c r="A201" s="1088"/>
      <c r="B201" s="1088"/>
      <c r="C201" s="1088"/>
      <c r="I201" s="1088"/>
      <c r="J201" s="1088"/>
      <c r="K201" s="1088"/>
      <c r="L201" s="1088"/>
      <c r="M201" s="1088"/>
      <c r="N201" s="1088"/>
      <c r="O201" s="1088"/>
      <c r="P201" s="1088"/>
      <c r="Q201" s="1088"/>
      <c r="R201" s="1088"/>
      <c r="S201" s="1088"/>
      <c r="T201" s="1088"/>
      <c r="U201" s="1088"/>
      <c r="V201" s="1088"/>
      <c r="W201" s="1088"/>
      <c r="X201" s="1088"/>
      <c r="Y201" s="1088"/>
      <c r="Z201" s="1088"/>
      <c r="AA201" s="1088"/>
      <c r="AB201" s="1088"/>
      <c r="AC201" s="1088"/>
      <c r="AD201" s="1088"/>
      <c r="AE201" s="1088"/>
      <c r="AF201" s="1088"/>
      <c r="AG201" s="1088"/>
      <c r="AH201" s="1088"/>
      <c r="AI201" s="1088"/>
      <c r="AJ201" s="1088"/>
    </row>
    <row r="202" spans="1:36">
      <c r="A202" s="1088"/>
      <c r="B202" s="1088"/>
      <c r="C202" s="1088"/>
      <c r="I202" s="1088"/>
      <c r="J202" s="1088"/>
      <c r="K202" s="1088"/>
      <c r="L202" s="1088"/>
      <c r="M202" s="1088"/>
      <c r="N202" s="1088"/>
      <c r="O202" s="1088"/>
      <c r="P202" s="1088"/>
      <c r="Q202" s="1088"/>
      <c r="R202" s="1088"/>
      <c r="S202" s="1088"/>
      <c r="T202" s="1088"/>
      <c r="U202" s="1088"/>
      <c r="V202" s="1088"/>
      <c r="W202" s="1088"/>
      <c r="X202" s="1088"/>
      <c r="Y202" s="1088"/>
      <c r="Z202" s="1088"/>
      <c r="AA202" s="1088"/>
      <c r="AB202" s="1088"/>
      <c r="AC202" s="1088"/>
      <c r="AD202" s="1088"/>
      <c r="AE202" s="1088"/>
      <c r="AF202" s="1088"/>
      <c r="AG202" s="1088"/>
      <c r="AH202" s="1088"/>
      <c r="AI202" s="1088"/>
      <c r="AJ202" s="1088"/>
    </row>
    <row r="203" spans="1:36">
      <c r="A203" s="1088"/>
      <c r="B203" s="1088"/>
      <c r="C203" s="1088"/>
      <c r="I203" s="1088"/>
      <c r="J203" s="1088"/>
      <c r="K203" s="1088"/>
      <c r="L203" s="1088"/>
      <c r="M203" s="1088"/>
      <c r="N203" s="1088"/>
      <c r="O203" s="1088"/>
      <c r="P203" s="1088"/>
      <c r="Q203" s="1088"/>
      <c r="R203" s="1088"/>
      <c r="S203" s="1088"/>
      <c r="T203" s="1088"/>
      <c r="U203" s="1088"/>
      <c r="V203" s="1088"/>
      <c r="W203" s="1088"/>
      <c r="X203" s="1088"/>
      <c r="Y203" s="1088"/>
      <c r="Z203" s="1088"/>
      <c r="AA203" s="1088"/>
      <c r="AB203" s="1088"/>
      <c r="AC203" s="1088"/>
      <c r="AD203" s="1088"/>
      <c r="AE203" s="1088"/>
      <c r="AF203" s="1088"/>
      <c r="AG203" s="1088"/>
      <c r="AH203" s="1088"/>
      <c r="AI203" s="1088"/>
      <c r="AJ203" s="1088"/>
    </row>
    <row r="204" spans="1:36">
      <c r="A204" s="1088"/>
      <c r="B204" s="1088"/>
      <c r="C204" s="1088"/>
      <c r="I204" s="1088"/>
      <c r="J204" s="1088"/>
      <c r="K204" s="1088"/>
      <c r="L204" s="1088"/>
      <c r="M204" s="1088"/>
      <c r="N204" s="1088"/>
      <c r="O204" s="1088"/>
      <c r="P204" s="1088"/>
      <c r="Q204" s="1088"/>
      <c r="R204" s="1088"/>
      <c r="S204" s="1088"/>
      <c r="T204" s="1088"/>
      <c r="U204" s="1088"/>
      <c r="V204" s="1088"/>
      <c r="W204" s="1088"/>
      <c r="X204" s="1088"/>
      <c r="Y204" s="1088"/>
      <c r="Z204" s="1088"/>
      <c r="AA204" s="1088"/>
      <c r="AB204" s="1088"/>
      <c r="AC204" s="1088"/>
      <c r="AD204" s="1088"/>
      <c r="AE204" s="1088"/>
      <c r="AF204" s="1088"/>
      <c r="AG204" s="1088"/>
      <c r="AH204" s="1088"/>
      <c r="AI204" s="1088"/>
      <c r="AJ204" s="1088"/>
    </row>
    <row r="205" spans="1:36">
      <c r="A205" s="1088"/>
      <c r="B205" s="1088"/>
      <c r="C205" s="1088"/>
      <c r="I205" s="1088"/>
      <c r="J205" s="1088"/>
      <c r="K205" s="1088"/>
      <c r="L205" s="1088"/>
      <c r="M205" s="1088"/>
      <c r="N205" s="1088"/>
      <c r="O205" s="1088"/>
      <c r="P205" s="1088"/>
      <c r="Q205" s="1088"/>
      <c r="R205" s="1088"/>
      <c r="S205" s="1088"/>
      <c r="T205" s="1088"/>
      <c r="U205" s="1088"/>
      <c r="V205" s="1088"/>
      <c r="W205" s="1088"/>
      <c r="X205" s="1088"/>
      <c r="Y205" s="1088"/>
      <c r="Z205" s="1088"/>
      <c r="AA205" s="1088"/>
      <c r="AB205" s="1088"/>
      <c r="AC205" s="1088"/>
      <c r="AD205" s="1088"/>
      <c r="AE205" s="1088"/>
      <c r="AF205" s="1088"/>
      <c r="AG205" s="1088"/>
      <c r="AH205" s="1088"/>
      <c r="AI205" s="1088"/>
      <c r="AJ205" s="1088"/>
    </row>
    <row r="206" spans="1:36">
      <c r="A206" s="1088"/>
      <c r="B206" s="1088"/>
      <c r="C206" s="1088"/>
      <c r="I206" s="1088"/>
      <c r="J206" s="1088"/>
      <c r="K206" s="1088"/>
      <c r="L206" s="1088"/>
      <c r="M206" s="1088"/>
      <c r="N206" s="1088"/>
      <c r="O206" s="1088"/>
      <c r="P206" s="1088"/>
      <c r="Q206" s="1088"/>
      <c r="R206" s="1088"/>
      <c r="S206" s="1088"/>
      <c r="T206" s="1088"/>
      <c r="U206" s="1088"/>
      <c r="V206" s="1088"/>
      <c r="W206" s="1088"/>
      <c r="X206" s="1088"/>
      <c r="Y206" s="1088"/>
      <c r="Z206" s="1088"/>
      <c r="AA206" s="1088"/>
      <c r="AB206" s="1088"/>
      <c r="AC206" s="1088"/>
      <c r="AD206" s="1088"/>
      <c r="AE206" s="1088"/>
      <c r="AF206" s="1088"/>
      <c r="AG206" s="1088"/>
      <c r="AH206" s="1088"/>
      <c r="AI206" s="1088"/>
      <c r="AJ206" s="1088"/>
    </row>
    <row r="207" spans="1:36">
      <c r="A207" s="1088"/>
      <c r="B207" s="1088"/>
      <c r="C207" s="1088"/>
      <c r="I207" s="1088"/>
      <c r="J207" s="1088"/>
      <c r="K207" s="1088"/>
      <c r="L207" s="1088"/>
      <c r="M207" s="1088"/>
      <c r="N207" s="1088"/>
      <c r="O207" s="1088"/>
      <c r="P207" s="1088"/>
      <c r="Q207" s="1088"/>
      <c r="R207" s="1088"/>
      <c r="S207" s="1088"/>
      <c r="T207" s="1088"/>
      <c r="U207" s="1088"/>
      <c r="V207" s="1088"/>
      <c r="W207" s="1088"/>
      <c r="X207" s="1088"/>
      <c r="Y207" s="1088"/>
      <c r="Z207" s="1088"/>
      <c r="AA207" s="1088"/>
      <c r="AB207" s="1088"/>
      <c r="AC207" s="1088"/>
      <c r="AD207" s="1088"/>
      <c r="AE207" s="1088"/>
      <c r="AF207" s="1088"/>
      <c r="AG207" s="1088"/>
      <c r="AH207" s="1088"/>
      <c r="AI207" s="1088"/>
      <c r="AJ207" s="1088"/>
    </row>
    <row r="208" spans="1:36">
      <c r="A208" s="1088"/>
      <c r="B208" s="1088"/>
      <c r="C208" s="1088"/>
      <c r="I208" s="1088"/>
      <c r="J208" s="1088"/>
      <c r="K208" s="1088"/>
      <c r="L208" s="1088"/>
      <c r="M208" s="1088"/>
      <c r="N208" s="1088"/>
      <c r="O208" s="1088"/>
      <c r="P208" s="1088"/>
      <c r="Q208" s="1088"/>
      <c r="R208" s="1088"/>
      <c r="S208" s="1088"/>
      <c r="T208" s="1088"/>
      <c r="U208" s="1088"/>
      <c r="V208" s="1088"/>
      <c r="W208" s="1088"/>
      <c r="X208" s="1088"/>
      <c r="Y208" s="1088"/>
      <c r="Z208" s="1088"/>
      <c r="AA208" s="1088"/>
      <c r="AB208" s="1088"/>
      <c r="AC208" s="1088"/>
      <c r="AD208" s="1088"/>
      <c r="AE208" s="1088"/>
      <c r="AF208" s="1088"/>
      <c r="AG208" s="1088"/>
      <c r="AH208" s="1088"/>
      <c r="AI208" s="1088"/>
      <c r="AJ208" s="1088"/>
    </row>
    <row r="209" spans="1:36">
      <c r="A209" s="1088"/>
      <c r="B209" s="1088"/>
      <c r="C209" s="1088"/>
      <c r="I209" s="1088"/>
      <c r="J209" s="1088"/>
      <c r="K209" s="1088"/>
      <c r="L209" s="1088"/>
      <c r="M209" s="1088"/>
      <c r="N209" s="1088"/>
      <c r="O209" s="1088"/>
      <c r="P209" s="1088"/>
      <c r="Q209" s="1088"/>
      <c r="R209" s="1088"/>
      <c r="S209" s="1088"/>
      <c r="T209" s="1088"/>
      <c r="U209" s="1088"/>
      <c r="V209" s="1088"/>
      <c r="W209" s="1088"/>
      <c r="X209" s="1088"/>
      <c r="Y209" s="1088"/>
      <c r="Z209" s="1088"/>
      <c r="AA209" s="1088"/>
      <c r="AB209" s="1088"/>
      <c r="AC209" s="1088"/>
      <c r="AD209" s="1088"/>
      <c r="AE209" s="1088"/>
      <c r="AF209" s="1088"/>
      <c r="AG209" s="1088"/>
      <c r="AH209" s="1088"/>
      <c r="AI209" s="1088"/>
      <c r="AJ209" s="1088"/>
    </row>
    <row r="210" spans="1:36">
      <c r="A210" s="1088"/>
      <c r="B210" s="1088"/>
      <c r="C210" s="1088"/>
      <c r="I210" s="1088"/>
      <c r="J210" s="1088"/>
      <c r="K210" s="1088"/>
      <c r="L210" s="1088"/>
      <c r="M210" s="1088"/>
      <c r="N210" s="1088"/>
      <c r="O210" s="1088"/>
      <c r="P210" s="1088"/>
      <c r="Q210" s="1088"/>
      <c r="R210" s="1088"/>
      <c r="S210" s="1088"/>
      <c r="T210" s="1088"/>
      <c r="U210" s="1088"/>
      <c r="V210" s="1088"/>
      <c r="W210" s="1088"/>
      <c r="X210" s="1088"/>
      <c r="Y210" s="1088"/>
      <c r="Z210" s="1088"/>
      <c r="AA210" s="1088"/>
      <c r="AB210" s="1088"/>
      <c r="AC210" s="1088"/>
      <c r="AD210" s="1088"/>
      <c r="AE210" s="1088"/>
      <c r="AF210" s="1088"/>
      <c r="AG210" s="1088"/>
      <c r="AH210" s="1088"/>
      <c r="AI210" s="1088"/>
      <c r="AJ210" s="1088"/>
    </row>
    <row r="211" spans="1:36">
      <c r="A211" s="1088"/>
      <c r="B211" s="1088"/>
      <c r="C211" s="1088"/>
      <c r="I211" s="1088"/>
      <c r="J211" s="1088"/>
      <c r="K211" s="1088"/>
      <c r="L211" s="1088"/>
      <c r="M211" s="1088"/>
      <c r="N211" s="1088"/>
      <c r="O211" s="1088"/>
      <c r="P211" s="1088"/>
      <c r="Q211" s="1088"/>
      <c r="R211" s="1088"/>
      <c r="S211" s="1088"/>
      <c r="T211" s="1088"/>
      <c r="U211" s="1088"/>
      <c r="V211" s="1088"/>
      <c r="W211" s="1088"/>
      <c r="X211" s="1088"/>
      <c r="Y211" s="1088"/>
      <c r="Z211" s="1088"/>
      <c r="AA211" s="1088"/>
      <c r="AB211" s="1088"/>
      <c r="AC211" s="1088"/>
      <c r="AD211" s="1088"/>
      <c r="AE211" s="1088"/>
      <c r="AF211" s="1088"/>
      <c r="AG211" s="1088"/>
      <c r="AH211" s="1088"/>
      <c r="AI211" s="1088"/>
      <c r="AJ211" s="1088"/>
    </row>
    <row r="212" spans="1:36">
      <c r="A212" s="1088"/>
      <c r="B212" s="1088"/>
      <c r="C212" s="1088"/>
      <c r="I212" s="1088"/>
      <c r="J212" s="1088"/>
      <c r="K212" s="1088"/>
      <c r="L212" s="1088"/>
      <c r="M212" s="1088"/>
      <c r="N212" s="1088"/>
      <c r="O212" s="1088"/>
      <c r="P212" s="1088"/>
      <c r="Q212" s="1088"/>
      <c r="R212" s="1088"/>
      <c r="S212" s="1088"/>
      <c r="T212" s="1088"/>
      <c r="U212" s="1088"/>
      <c r="V212" s="1088"/>
      <c r="W212" s="1088"/>
      <c r="X212" s="1088"/>
      <c r="Y212" s="1088"/>
      <c r="Z212" s="1088"/>
      <c r="AA212" s="1088"/>
      <c r="AB212" s="1088"/>
      <c r="AC212" s="1088"/>
      <c r="AD212" s="1088"/>
      <c r="AE212" s="1088"/>
      <c r="AF212" s="1088"/>
      <c r="AG212" s="1088"/>
      <c r="AH212" s="1088"/>
      <c r="AI212" s="1088"/>
      <c r="AJ212" s="1088"/>
    </row>
    <row r="213" spans="1:36">
      <c r="A213" s="1088"/>
      <c r="B213" s="1088"/>
      <c r="C213" s="1088"/>
      <c r="I213" s="1088"/>
      <c r="J213" s="1088"/>
      <c r="K213" s="1088"/>
      <c r="L213" s="1088"/>
      <c r="M213" s="1088"/>
      <c r="N213" s="1088"/>
      <c r="O213" s="1088"/>
      <c r="P213" s="1088"/>
      <c r="Q213" s="1088"/>
      <c r="R213" s="1088"/>
      <c r="S213" s="1088"/>
      <c r="T213" s="1088"/>
      <c r="U213" s="1088"/>
      <c r="V213" s="1088"/>
      <c r="W213" s="1088"/>
      <c r="X213" s="1088"/>
      <c r="Y213" s="1088"/>
      <c r="Z213" s="1088"/>
      <c r="AA213" s="1088"/>
      <c r="AB213" s="1088"/>
      <c r="AC213" s="1088"/>
      <c r="AD213" s="1088"/>
      <c r="AE213" s="1088"/>
      <c r="AF213" s="1088"/>
      <c r="AG213" s="1088"/>
      <c r="AH213" s="1088"/>
      <c r="AI213" s="1088"/>
      <c r="AJ213" s="1088"/>
    </row>
    <row r="214" spans="1:36">
      <c r="A214" s="1088"/>
      <c r="B214" s="1088"/>
      <c r="C214" s="1088"/>
      <c r="I214" s="1088"/>
      <c r="J214" s="1088"/>
      <c r="K214" s="1088"/>
      <c r="L214" s="1088"/>
      <c r="M214" s="1088"/>
      <c r="N214" s="1088"/>
      <c r="O214" s="1088"/>
      <c r="P214" s="1088"/>
      <c r="Q214" s="1088"/>
      <c r="R214" s="1088"/>
      <c r="S214" s="1088"/>
      <c r="T214" s="1088"/>
      <c r="U214" s="1088"/>
      <c r="V214" s="1088"/>
      <c r="W214" s="1088"/>
      <c r="X214" s="1088"/>
      <c r="Y214" s="1088"/>
      <c r="Z214" s="1088"/>
      <c r="AA214" s="1088"/>
      <c r="AB214" s="1088"/>
      <c r="AC214" s="1088"/>
      <c r="AD214" s="1088"/>
      <c r="AE214" s="1088"/>
      <c r="AF214" s="1088"/>
      <c r="AG214" s="1088"/>
      <c r="AH214" s="1088"/>
      <c r="AI214" s="1088"/>
      <c r="AJ214" s="1088"/>
    </row>
    <row r="215" spans="1:36">
      <c r="A215" s="1088"/>
      <c r="B215" s="1088"/>
      <c r="C215" s="1088"/>
      <c r="I215" s="1088"/>
      <c r="J215" s="1088"/>
      <c r="K215" s="1088"/>
      <c r="L215" s="1088"/>
      <c r="M215" s="1088"/>
      <c r="N215" s="1088"/>
      <c r="O215" s="1088"/>
      <c r="P215" s="1088"/>
      <c r="Q215" s="1088"/>
      <c r="R215" s="1088"/>
      <c r="S215" s="1088"/>
      <c r="T215" s="1088"/>
      <c r="U215" s="1088"/>
      <c r="V215" s="1088"/>
      <c r="W215" s="1088"/>
      <c r="X215" s="1088"/>
      <c r="Y215" s="1088"/>
      <c r="Z215" s="1088"/>
      <c r="AA215" s="1088"/>
      <c r="AB215" s="1088"/>
      <c r="AC215" s="1088"/>
      <c r="AD215" s="1088"/>
      <c r="AE215" s="1088"/>
      <c r="AF215" s="1088"/>
      <c r="AG215" s="1088"/>
      <c r="AH215" s="1088"/>
      <c r="AI215" s="1088"/>
      <c r="AJ215" s="1088"/>
    </row>
    <row r="216" spans="1:36">
      <c r="A216" s="1088"/>
      <c r="B216" s="1088"/>
      <c r="C216" s="1088"/>
      <c r="I216" s="1088"/>
      <c r="J216" s="1088"/>
      <c r="K216" s="1088"/>
      <c r="L216" s="1088"/>
      <c r="M216" s="1088"/>
      <c r="N216" s="1088"/>
      <c r="O216" s="1088"/>
      <c r="P216" s="1088"/>
      <c r="Q216" s="1088"/>
      <c r="R216" s="1088"/>
      <c r="S216" s="1088"/>
      <c r="T216" s="1088"/>
      <c r="U216" s="1088"/>
      <c r="V216" s="1088"/>
      <c r="W216" s="1088"/>
      <c r="X216" s="1088"/>
      <c r="Y216" s="1088"/>
      <c r="Z216" s="1088"/>
      <c r="AA216" s="1088"/>
      <c r="AB216" s="1088"/>
      <c r="AC216" s="1088"/>
      <c r="AD216" s="1088"/>
      <c r="AE216" s="1088"/>
      <c r="AF216" s="1088"/>
      <c r="AG216" s="1088"/>
      <c r="AH216" s="1088"/>
      <c r="AI216" s="1088"/>
      <c r="AJ216" s="1088"/>
    </row>
    <row r="217" spans="1:36">
      <c r="A217" s="1088"/>
      <c r="B217" s="1088"/>
      <c r="C217" s="1088"/>
      <c r="I217" s="1088"/>
      <c r="J217" s="1088"/>
      <c r="K217" s="1088"/>
      <c r="L217" s="1088"/>
      <c r="M217" s="1088"/>
      <c r="N217" s="1088"/>
      <c r="O217" s="1088"/>
      <c r="P217" s="1088"/>
      <c r="Q217" s="1088"/>
      <c r="R217" s="1088"/>
      <c r="S217" s="1088"/>
      <c r="T217" s="1088"/>
      <c r="U217" s="1088"/>
      <c r="V217" s="1088"/>
      <c r="W217" s="1088"/>
      <c r="X217" s="1088"/>
      <c r="Y217" s="1088"/>
      <c r="Z217" s="1088"/>
      <c r="AA217" s="1088"/>
      <c r="AB217" s="1088"/>
      <c r="AC217" s="1088"/>
      <c r="AD217" s="1088"/>
      <c r="AE217" s="1088"/>
      <c r="AF217" s="1088"/>
      <c r="AG217" s="1088"/>
      <c r="AH217" s="1088"/>
      <c r="AI217" s="1088"/>
      <c r="AJ217" s="1088"/>
    </row>
    <row r="218" spans="1:36">
      <c r="A218" s="1088"/>
      <c r="B218" s="1088"/>
      <c r="C218" s="1088"/>
      <c r="I218" s="1088"/>
      <c r="J218" s="1088"/>
      <c r="K218" s="1088"/>
      <c r="L218" s="1088"/>
      <c r="M218" s="1088"/>
      <c r="N218" s="1088"/>
      <c r="O218" s="1088"/>
      <c r="P218" s="1088"/>
      <c r="Q218" s="1088"/>
      <c r="R218" s="1088"/>
      <c r="S218" s="1088"/>
      <c r="T218" s="1088"/>
      <c r="U218" s="1088"/>
      <c r="V218" s="1088"/>
      <c r="W218" s="1088"/>
      <c r="X218" s="1088"/>
      <c r="Y218" s="1088"/>
      <c r="Z218" s="1088"/>
      <c r="AA218" s="1088"/>
      <c r="AB218" s="1088"/>
      <c r="AC218" s="1088"/>
      <c r="AD218" s="1088"/>
      <c r="AE218" s="1088"/>
      <c r="AF218" s="1088"/>
      <c r="AG218" s="1088"/>
      <c r="AH218" s="1088"/>
      <c r="AI218" s="1088"/>
      <c r="AJ218" s="1088"/>
    </row>
    <row r="219" spans="1:36">
      <c r="A219" s="1088"/>
      <c r="B219" s="1088"/>
      <c r="C219" s="1088"/>
      <c r="I219" s="1088"/>
      <c r="J219" s="1088"/>
      <c r="K219" s="1088"/>
      <c r="L219" s="1088"/>
      <c r="M219" s="1088"/>
      <c r="N219" s="1088"/>
      <c r="O219" s="1088"/>
      <c r="P219" s="1088"/>
      <c r="Q219" s="1088"/>
      <c r="R219" s="1088"/>
      <c r="S219" s="1088"/>
      <c r="T219" s="1088"/>
      <c r="U219" s="1088"/>
      <c r="V219" s="1088"/>
      <c r="W219" s="1088"/>
      <c r="X219" s="1088"/>
      <c r="Y219" s="1088"/>
      <c r="Z219" s="1088"/>
      <c r="AA219" s="1088"/>
      <c r="AB219" s="1088"/>
      <c r="AC219" s="1088"/>
      <c r="AD219" s="1088"/>
      <c r="AE219" s="1088"/>
      <c r="AF219" s="1088"/>
      <c r="AG219" s="1088"/>
      <c r="AH219" s="1088"/>
      <c r="AI219" s="1088"/>
      <c r="AJ219" s="1088"/>
    </row>
    <row r="220" spans="1:36">
      <c r="A220" s="1088"/>
      <c r="B220" s="1088"/>
      <c r="C220" s="1088"/>
      <c r="I220" s="1088"/>
      <c r="J220" s="1088"/>
      <c r="K220" s="1088"/>
      <c r="L220" s="1088"/>
      <c r="M220" s="1088"/>
      <c r="N220" s="1088"/>
      <c r="O220" s="1088"/>
      <c r="P220" s="1088"/>
      <c r="Q220" s="1088"/>
      <c r="R220" s="1088"/>
      <c r="S220" s="1088"/>
      <c r="T220" s="1088"/>
      <c r="U220" s="1088"/>
      <c r="V220" s="1088"/>
      <c r="W220" s="1088"/>
      <c r="X220" s="1088"/>
      <c r="Y220" s="1088"/>
      <c r="Z220" s="1088"/>
      <c r="AA220" s="1088"/>
      <c r="AB220" s="1088"/>
      <c r="AC220" s="1088"/>
      <c r="AD220" s="1088"/>
      <c r="AE220" s="1088"/>
      <c r="AF220" s="1088"/>
      <c r="AG220" s="1088"/>
      <c r="AH220" s="1088"/>
      <c r="AI220" s="1088"/>
      <c r="AJ220" s="1088"/>
    </row>
    <row r="221" spans="1:36">
      <c r="A221" s="1088"/>
      <c r="B221" s="1088"/>
      <c r="C221" s="1088"/>
      <c r="I221" s="1088"/>
      <c r="J221" s="1088"/>
      <c r="K221" s="1088"/>
      <c r="L221" s="1088"/>
      <c r="M221" s="1088"/>
      <c r="N221" s="1088"/>
      <c r="O221" s="1088"/>
      <c r="P221" s="1088"/>
      <c r="Q221" s="1088"/>
      <c r="R221" s="1088"/>
      <c r="S221" s="1088"/>
      <c r="T221" s="1088"/>
      <c r="U221" s="1088"/>
      <c r="V221" s="1088"/>
      <c r="W221" s="1088"/>
      <c r="X221" s="1088"/>
      <c r="Y221" s="1088"/>
      <c r="Z221" s="1088"/>
      <c r="AA221" s="1088"/>
      <c r="AB221" s="1088"/>
      <c r="AC221" s="1088"/>
      <c r="AD221" s="1088"/>
      <c r="AE221" s="1088"/>
      <c r="AF221" s="1088"/>
      <c r="AG221" s="1088"/>
      <c r="AH221" s="1088"/>
      <c r="AI221" s="1088"/>
      <c r="AJ221" s="1088"/>
    </row>
    <row r="222" spans="1:36">
      <c r="A222" s="1088"/>
      <c r="B222" s="1088"/>
      <c r="C222" s="1088"/>
      <c r="I222" s="1088"/>
      <c r="J222" s="1088"/>
      <c r="K222" s="1088"/>
      <c r="L222" s="1088"/>
      <c r="M222" s="1088"/>
      <c r="N222" s="1088"/>
      <c r="O222" s="1088"/>
      <c r="P222" s="1088"/>
      <c r="Q222" s="1088"/>
      <c r="R222" s="1088"/>
      <c r="S222" s="1088"/>
      <c r="T222" s="1088"/>
      <c r="U222" s="1088"/>
      <c r="V222" s="1088"/>
      <c r="W222" s="1088"/>
      <c r="X222" s="1088"/>
      <c r="Y222" s="1088"/>
      <c r="Z222" s="1088"/>
      <c r="AA222" s="1088"/>
      <c r="AB222" s="1088"/>
      <c r="AC222" s="1088"/>
      <c r="AD222" s="1088"/>
      <c r="AE222" s="1088"/>
      <c r="AF222" s="1088"/>
      <c r="AG222" s="1088"/>
      <c r="AH222" s="1088"/>
      <c r="AI222" s="1088"/>
      <c r="AJ222" s="1088"/>
    </row>
    <row r="223" spans="1:36">
      <c r="A223" s="1088"/>
      <c r="B223" s="1088"/>
      <c r="C223" s="1088"/>
      <c r="I223" s="1088"/>
      <c r="J223" s="1088"/>
      <c r="K223" s="1088"/>
      <c r="L223" s="1088"/>
      <c r="M223" s="1088"/>
      <c r="N223" s="1088"/>
      <c r="O223" s="1088"/>
      <c r="P223" s="1088"/>
      <c r="Q223" s="1088"/>
      <c r="R223" s="1088"/>
      <c r="S223" s="1088"/>
      <c r="T223" s="1088"/>
      <c r="U223" s="1088"/>
      <c r="V223" s="1088"/>
      <c r="W223" s="1088"/>
      <c r="X223" s="1088"/>
      <c r="Y223" s="1088"/>
      <c r="Z223" s="1088"/>
      <c r="AA223" s="1088"/>
      <c r="AB223" s="1088"/>
      <c r="AC223" s="1088"/>
      <c r="AD223" s="1088"/>
      <c r="AE223" s="1088"/>
      <c r="AF223" s="1088"/>
      <c r="AG223" s="1088"/>
      <c r="AH223" s="1088"/>
      <c r="AI223" s="1088"/>
      <c r="AJ223" s="1088"/>
    </row>
    <row r="224" spans="1:36">
      <c r="A224" s="1088"/>
      <c r="B224" s="1088"/>
      <c r="C224" s="1088"/>
      <c r="I224" s="1088"/>
      <c r="J224" s="1088"/>
      <c r="K224" s="1088"/>
      <c r="L224" s="1088"/>
      <c r="M224" s="1088"/>
      <c r="N224" s="1088"/>
      <c r="O224" s="1088"/>
      <c r="P224" s="1088"/>
      <c r="Q224" s="1088"/>
      <c r="R224" s="1088"/>
      <c r="S224" s="1088"/>
      <c r="T224" s="1088"/>
      <c r="U224" s="1088"/>
      <c r="V224" s="1088"/>
      <c r="W224" s="1088"/>
      <c r="X224" s="1088"/>
      <c r="Y224" s="1088"/>
      <c r="Z224" s="1088"/>
      <c r="AA224" s="1088"/>
      <c r="AB224" s="1088"/>
      <c r="AC224" s="1088"/>
      <c r="AD224" s="1088"/>
      <c r="AE224" s="1088"/>
      <c r="AF224" s="1088"/>
      <c r="AG224" s="1088"/>
      <c r="AH224" s="1088"/>
      <c r="AI224" s="1088"/>
      <c r="AJ224" s="1088"/>
    </row>
    <row r="225" spans="1:36">
      <c r="A225" s="1088"/>
      <c r="B225" s="1088"/>
      <c r="C225" s="1088"/>
      <c r="I225" s="1088"/>
      <c r="J225" s="1088"/>
      <c r="K225" s="1088"/>
      <c r="L225" s="1088"/>
      <c r="M225" s="1088"/>
      <c r="N225" s="1088"/>
      <c r="O225" s="1088"/>
      <c r="P225" s="1088"/>
      <c r="Q225" s="1088"/>
      <c r="R225" s="1088"/>
      <c r="S225" s="1088"/>
      <c r="T225" s="1088"/>
      <c r="U225" s="1088"/>
      <c r="V225" s="1088"/>
      <c r="W225" s="1088"/>
      <c r="X225" s="1088"/>
      <c r="Y225" s="1088"/>
      <c r="Z225" s="1088"/>
      <c r="AA225" s="1088"/>
      <c r="AB225" s="1088"/>
      <c r="AC225" s="1088"/>
      <c r="AD225" s="1088"/>
      <c r="AE225" s="1088"/>
      <c r="AF225" s="1088"/>
      <c r="AG225" s="1088"/>
      <c r="AH225" s="1088"/>
      <c r="AI225" s="1088"/>
      <c r="AJ225" s="1088"/>
    </row>
    <row r="226" spans="1:36">
      <c r="A226" s="1088"/>
      <c r="B226" s="1088"/>
      <c r="C226" s="1088"/>
      <c r="I226" s="1088"/>
      <c r="J226" s="1088"/>
      <c r="K226" s="1088"/>
      <c r="L226" s="1088"/>
      <c r="M226" s="1088"/>
      <c r="N226" s="1088"/>
      <c r="O226" s="1088"/>
      <c r="P226" s="1088"/>
      <c r="Q226" s="1088"/>
      <c r="R226" s="1088"/>
      <c r="S226" s="1088"/>
      <c r="T226" s="1088"/>
      <c r="U226" s="1088"/>
      <c r="V226" s="1088"/>
      <c r="W226" s="1088"/>
      <c r="X226" s="1088"/>
      <c r="Y226" s="1088"/>
      <c r="Z226" s="1088"/>
      <c r="AA226" s="1088"/>
      <c r="AB226" s="1088"/>
      <c r="AC226" s="1088"/>
      <c r="AD226" s="1088"/>
      <c r="AE226" s="1088"/>
      <c r="AF226" s="1088"/>
      <c r="AG226" s="1088"/>
      <c r="AH226" s="1088"/>
      <c r="AI226" s="1088"/>
      <c r="AJ226" s="1088"/>
    </row>
    <row r="227" spans="1:36">
      <c r="A227" s="1088"/>
      <c r="B227" s="1088"/>
      <c r="C227" s="1088"/>
      <c r="I227" s="1088"/>
      <c r="J227" s="1088"/>
      <c r="K227" s="1088"/>
      <c r="L227" s="1088"/>
      <c r="M227" s="1088"/>
      <c r="N227" s="1088"/>
      <c r="O227" s="1088"/>
      <c r="P227" s="1088"/>
      <c r="Q227" s="1088"/>
      <c r="R227" s="1088"/>
      <c r="S227" s="1088"/>
      <c r="T227" s="1088"/>
      <c r="U227" s="1088"/>
      <c r="V227" s="1088"/>
      <c r="W227" s="1088"/>
      <c r="X227" s="1088"/>
      <c r="Y227" s="1088"/>
      <c r="Z227" s="1088"/>
      <c r="AA227" s="1088"/>
      <c r="AB227" s="1088"/>
      <c r="AC227" s="1088"/>
      <c r="AD227" s="1088"/>
      <c r="AE227" s="1088"/>
      <c r="AF227" s="1088"/>
      <c r="AG227" s="1088"/>
      <c r="AH227" s="1088"/>
      <c r="AI227" s="1088"/>
      <c r="AJ227" s="1088"/>
    </row>
    <row r="228" spans="1:36">
      <c r="A228" s="1088"/>
      <c r="B228" s="1088"/>
      <c r="C228" s="1088"/>
      <c r="I228" s="1088"/>
      <c r="J228" s="1088"/>
      <c r="K228" s="1088"/>
      <c r="L228" s="1088"/>
      <c r="M228" s="1088"/>
      <c r="N228" s="1088"/>
      <c r="O228" s="1088"/>
      <c r="P228" s="1088"/>
      <c r="Q228" s="1088"/>
      <c r="R228" s="1088"/>
      <c r="S228" s="1088"/>
      <c r="T228" s="1088"/>
      <c r="U228" s="1088"/>
      <c r="V228" s="1088"/>
      <c r="W228" s="1088"/>
      <c r="X228" s="1088"/>
      <c r="Y228" s="1088"/>
      <c r="Z228" s="1088"/>
      <c r="AA228" s="1088"/>
      <c r="AB228" s="1088"/>
      <c r="AC228" s="1088"/>
      <c r="AD228" s="1088"/>
      <c r="AE228" s="1088"/>
      <c r="AF228" s="1088"/>
      <c r="AG228" s="1088"/>
      <c r="AH228" s="1088"/>
      <c r="AI228" s="1088"/>
      <c r="AJ228" s="1088"/>
    </row>
    <row r="229" spans="1:36">
      <c r="A229" s="1088"/>
      <c r="B229" s="1088"/>
      <c r="C229" s="1088"/>
      <c r="I229" s="1088"/>
      <c r="J229" s="1088"/>
      <c r="K229" s="1088"/>
      <c r="L229" s="1088"/>
      <c r="M229" s="1088"/>
      <c r="N229" s="1088"/>
      <c r="O229" s="1088"/>
      <c r="P229" s="1088"/>
      <c r="Q229" s="1088"/>
      <c r="R229" s="1088"/>
      <c r="S229" s="1088"/>
      <c r="T229" s="1088"/>
      <c r="U229" s="1088"/>
      <c r="V229" s="1088"/>
      <c r="W229" s="1088"/>
      <c r="X229" s="1088"/>
      <c r="Y229" s="1088"/>
      <c r="Z229" s="1088"/>
      <c r="AA229" s="1088"/>
      <c r="AB229" s="1088"/>
      <c r="AC229" s="1088"/>
      <c r="AD229" s="1088"/>
      <c r="AE229" s="1088"/>
      <c r="AF229" s="1088"/>
      <c r="AG229" s="1088"/>
      <c r="AH229" s="1088"/>
      <c r="AI229" s="1088"/>
      <c r="AJ229" s="1088"/>
    </row>
    <row r="230" spans="1:36">
      <c r="A230" s="1088"/>
      <c r="B230" s="1088"/>
      <c r="C230" s="1088"/>
      <c r="I230" s="1088"/>
      <c r="J230" s="1088"/>
      <c r="K230" s="1088"/>
      <c r="L230" s="1088"/>
      <c r="M230" s="1088"/>
      <c r="N230" s="1088"/>
      <c r="O230" s="1088"/>
      <c r="P230" s="1088"/>
      <c r="Q230" s="1088"/>
      <c r="R230" s="1088"/>
      <c r="S230" s="1088"/>
      <c r="T230" s="1088"/>
      <c r="U230" s="1088"/>
      <c r="V230" s="1088"/>
      <c r="W230" s="1088"/>
      <c r="X230" s="1088"/>
      <c r="Y230" s="1088"/>
      <c r="Z230" s="1088"/>
      <c r="AA230" s="1088"/>
      <c r="AB230" s="1088"/>
      <c r="AC230" s="1088"/>
      <c r="AD230" s="1088"/>
      <c r="AE230" s="1088"/>
      <c r="AF230" s="1088"/>
      <c r="AG230" s="1088"/>
      <c r="AH230" s="1088"/>
      <c r="AI230" s="1088"/>
      <c r="AJ230" s="1088"/>
    </row>
    <row r="231" spans="1:36">
      <c r="A231" s="1088"/>
      <c r="B231" s="1088"/>
      <c r="C231" s="1088"/>
      <c r="I231" s="1088"/>
      <c r="J231" s="1088"/>
      <c r="K231" s="1088"/>
      <c r="L231" s="1088"/>
      <c r="M231" s="1088"/>
      <c r="N231" s="1088"/>
      <c r="O231" s="1088"/>
      <c r="P231" s="1088"/>
      <c r="Q231" s="1088"/>
      <c r="R231" s="1088"/>
      <c r="S231" s="1088"/>
      <c r="T231" s="1088"/>
      <c r="U231" s="1088"/>
      <c r="V231" s="1088"/>
      <c r="W231" s="1088"/>
      <c r="X231" s="1088"/>
      <c r="Y231" s="1088"/>
      <c r="Z231" s="1088"/>
      <c r="AA231" s="1088"/>
      <c r="AB231" s="1088"/>
      <c r="AC231" s="1088"/>
      <c r="AD231" s="1088"/>
      <c r="AE231" s="1088"/>
      <c r="AF231" s="1088"/>
      <c r="AG231" s="1088"/>
      <c r="AH231" s="1088"/>
      <c r="AI231" s="1088"/>
      <c r="AJ231" s="1088"/>
    </row>
    <row r="232" spans="1:36">
      <c r="A232" s="1088"/>
      <c r="B232" s="1088"/>
      <c r="C232" s="1088"/>
      <c r="I232" s="1088"/>
      <c r="J232" s="1088"/>
      <c r="K232" s="1088"/>
      <c r="L232" s="1088"/>
      <c r="M232" s="1088"/>
      <c r="N232" s="1088"/>
      <c r="O232" s="1088"/>
      <c r="P232" s="1088"/>
      <c r="Q232" s="1088"/>
      <c r="R232" s="1088"/>
      <c r="S232" s="1088"/>
      <c r="T232" s="1088"/>
      <c r="U232" s="1088"/>
      <c r="V232" s="1088"/>
      <c r="W232" s="1088"/>
      <c r="X232" s="1088"/>
      <c r="Y232" s="1088"/>
      <c r="Z232" s="1088"/>
      <c r="AA232" s="1088"/>
      <c r="AB232" s="1088"/>
      <c r="AC232" s="1088"/>
      <c r="AD232" s="1088"/>
      <c r="AE232" s="1088"/>
      <c r="AF232" s="1088"/>
      <c r="AG232" s="1088"/>
      <c r="AH232" s="1088"/>
      <c r="AI232" s="1088"/>
      <c r="AJ232" s="1088"/>
    </row>
    <row r="233" spans="1:36">
      <c r="A233" s="1088"/>
      <c r="B233" s="1088"/>
      <c r="C233" s="1088"/>
      <c r="I233" s="1088"/>
      <c r="J233" s="1088"/>
      <c r="K233" s="1088"/>
      <c r="L233" s="1088"/>
      <c r="M233" s="1088"/>
      <c r="N233" s="1088"/>
      <c r="O233" s="1088"/>
      <c r="P233" s="1088"/>
      <c r="Q233" s="1088"/>
      <c r="R233" s="1088"/>
      <c r="S233" s="1088"/>
      <c r="T233" s="1088"/>
      <c r="U233" s="1088"/>
      <c r="V233" s="1088"/>
      <c r="W233" s="1088"/>
      <c r="X233" s="1088"/>
      <c r="Y233" s="1088"/>
      <c r="Z233" s="1088"/>
      <c r="AA233" s="1088"/>
      <c r="AB233" s="1088"/>
      <c r="AC233" s="1088"/>
      <c r="AD233" s="1088"/>
      <c r="AE233" s="1088"/>
      <c r="AF233" s="1088"/>
      <c r="AG233" s="1088"/>
      <c r="AH233" s="1088"/>
      <c r="AI233" s="1088"/>
      <c r="AJ233" s="1088"/>
    </row>
    <row r="234" spans="1:36">
      <c r="A234" s="1088"/>
      <c r="B234" s="1088"/>
      <c r="C234" s="1088"/>
      <c r="I234" s="1088"/>
      <c r="J234" s="1088"/>
      <c r="K234" s="1088"/>
      <c r="L234" s="1088"/>
      <c r="M234" s="1088"/>
      <c r="N234" s="1088"/>
      <c r="O234" s="1088"/>
      <c r="P234" s="1088"/>
      <c r="Q234" s="1088"/>
      <c r="R234" s="1088"/>
      <c r="S234" s="1088"/>
      <c r="T234" s="1088"/>
      <c r="U234" s="1088"/>
      <c r="V234" s="1088"/>
      <c r="W234" s="1088"/>
      <c r="X234" s="1088"/>
      <c r="Y234" s="1088"/>
      <c r="Z234" s="1088"/>
      <c r="AA234" s="1088"/>
      <c r="AB234" s="1088"/>
      <c r="AC234" s="1088"/>
      <c r="AD234" s="1088"/>
      <c r="AE234" s="1088"/>
      <c r="AF234" s="1088"/>
      <c r="AG234" s="1088"/>
      <c r="AH234" s="1088"/>
      <c r="AI234" s="1088"/>
      <c r="AJ234" s="1088"/>
    </row>
    <row r="235" spans="1:36">
      <c r="A235" s="1088"/>
      <c r="B235" s="1088"/>
      <c r="C235" s="1088"/>
      <c r="I235" s="1088"/>
      <c r="J235" s="1088"/>
      <c r="K235" s="1088"/>
      <c r="L235" s="1088"/>
      <c r="M235" s="1088"/>
      <c r="N235" s="1088"/>
      <c r="O235" s="1088"/>
      <c r="P235" s="1088"/>
      <c r="Q235" s="1088"/>
      <c r="R235" s="1088"/>
      <c r="S235" s="1088"/>
      <c r="T235" s="1088"/>
      <c r="U235" s="1088"/>
      <c r="V235" s="1088"/>
      <c r="W235" s="1088"/>
      <c r="X235" s="1088"/>
      <c r="Y235" s="1088"/>
      <c r="Z235" s="1088"/>
      <c r="AA235" s="1088"/>
      <c r="AB235" s="1088"/>
      <c r="AC235" s="1088"/>
      <c r="AD235" s="1088"/>
      <c r="AE235" s="1088"/>
      <c r="AF235" s="1088"/>
      <c r="AG235" s="1088"/>
      <c r="AH235" s="1088"/>
      <c r="AI235" s="1088"/>
      <c r="AJ235" s="1088"/>
    </row>
    <row r="236" spans="1:36">
      <c r="A236" s="1088"/>
      <c r="B236" s="1088"/>
      <c r="C236" s="1088"/>
      <c r="I236" s="1088"/>
      <c r="J236" s="1088"/>
      <c r="K236" s="1088"/>
      <c r="L236" s="1088"/>
      <c r="M236" s="1088"/>
      <c r="N236" s="1088"/>
      <c r="O236" s="1088"/>
      <c r="P236" s="1088"/>
      <c r="Q236" s="1088"/>
      <c r="R236" s="1088"/>
      <c r="S236" s="1088"/>
      <c r="T236" s="1088"/>
      <c r="U236" s="1088"/>
      <c r="V236" s="1088"/>
      <c r="W236" s="1088"/>
      <c r="X236" s="1088"/>
      <c r="Y236" s="1088"/>
      <c r="Z236" s="1088"/>
      <c r="AA236" s="1088"/>
      <c r="AB236" s="1088"/>
      <c r="AC236" s="1088"/>
      <c r="AD236" s="1088"/>
      <c r="AE236" s="1088"/>
      <c r="AF236" s="1088"/>
      <c r="AG236" s="1088"/>
      <c r="AH236" s="1088"/>
      <c r="AI236" s="1088"/>
      <c r="AJ236" s="1088"/>
    </row>
    <row r="237" spans="1:36">
      <c r="A237" s="1088"/>
      <c r="B237" s="1088"/>
      <c r="C237" s="1088"/>
      <c r="I237" s="1088"/>
      <c r="J237" s="1088"/>
      <c r="K237" s="1088"/>
      <c r="L237" s="1088"/>
      <c r="M237" s="1088"/>
      <c r="N237" s="1088"/>
      <c r="O237" s="1088"/>
      <c r="P237" s="1088"/>
      <c r="Q237" s="1088"/>
      <c r="R237" s="1088"/>
      <c r="S237" s="1088"/>
      <c r="T237" s="1088"/>
      <c r="U237" s="1088"/>
      <c r="V237" s="1088"/>
      <c r="W237" s="1088"/>
      <c r="X237" s="1088"/>
      <c r="Y237" s="1088"/>
      <c r="Z237" s="1088"/>
      <c r="AA237" s="1088"/>
      <c r="AB237" s="1088"/>
      <c r="AC237" s="1088"/>
      <c r="AD237" s="1088"/>
      <c r="AE237" s="1088"/>
      <c r="AF237" s="1088"/>
      <c r="AG237" s="1088"/>
      <c r="AH237" s="1088"/>
      <c r="AI237" s="1088"/>
      <c r="AJ237" s="1088"/>
    </row>
    <row r="238" spans="1:36">
      <c r="A238" s="1088"/>
      <c r="B238" s="1088"/>
      <c r="C238" s="1088"/>
      <c r="I238" s="1088"/>
      <c r="J238" s="1088"/>
      <c r="K238" s="1088"/>
      <c r="L238" s="1088"/>
      <c r="M238" s="1088"/>
      <c r="N238" s="1088"/>
      <c r="O238" s="1088"/>
      <c r="P238" s="1088"/>
      <c r="Q238" s="1088"/>
      <c r="R238" s="1088"/>
      <c r="S238" s="1088"/>
      <c r="T238" s="1088"/>
      <c r="U238" s="1088"/>
      <c r="V238" s="1088"/>
      <c r="W238" s="1088"/>
      <c r="X238" s="1088"/>
      <c r="Y238" s="1088"/>
      <c r="Z238" s="1088"/>
      <c r="AA238" s="1088"/>
      <c r="AB238" s="1088"/>
      <c r="AC238" s="1088"/>
      <c r="AD238" s="1088"/>
      <c r="AE238" s="1088"/>
      <c r="AF238" s="1088"/>
      <c r="AG238" s="1088"/>
      <c r="AH238" s="1088"/>
      <c r="AI238" s="1088"/>
      <c r="AJ238" s="1088"/>
    </row>
    <row r="239" spans="1:36">
      <c r="A239" s="1088"/>
      <c r="B239" s="1088"/>
      <c r="C239" s="1088"/>
      <c r="I239" s="1088"/>
      <c r="J239" s="1088"/>
      <c r="K239" s="1088"/>
      <c r="L239" s="1088"/>
      <c r="M239" s="1088"/>
      <c r="N239" s="1088"/>
      <c r="O239" s="1088"/>
      <c r="P239" s="1088"/>
      <c r="Q239" s="1088"/>
      <c r="R239" s="1088"/>
      <c r="S239" s="1088"/>
      <c r="T239" s="1088"/>
      <c r="U239" s="1088"/>
      <c r="V239" s="1088"/>
      <c r="W239" s="1088"/>
      <c r="X239" s="1088"/>
      <c r="Y239" s="1088"/>
      <c r="Z239" s="1088"/>
      <c r="AA239" s="1088"/>
      <c r="AB239" s="1088"/>
      <c r="AC239" s="1088"/>
      <c r="AD239" s="1088"/>
      <c r="AE239" s="1088"/>
      <c r="AF239" s="1088"/>
      <c r="AG239" s="1088"/>
      <c r="AH239" s="1088"/>
      <c r="AI239" s="1088"/>
      <c r="AJ239" s="1088"/>
    </row>
    <row r="240" spans="1:36">
      <c r="A240" s="1088"/>
      <c r="B240" s="1088"/>
      <c r="C240" s="1088"/>
      <c r="I240" s="1088"/>
      <c r="J240" s="1088"/>
      <c r="K240" s="1088"/>
      <c r="L240" s="1088"/>
      <c r="M240" s="1088"/>
      <c r="N240" s="1088"/>
      <c r="O240" s="1088"/>
      <c r="P240" s="1088"/>
      <c r="Q240" s="1088"/>
      <c r="R240" s="1088"/>
      <c r="S240" s="1088"/>
      <c r="T240" s="1088"/>
      <c r="U240" s="1088"/>
      <c r="V240" s="1088"/>
      <c r="W240" s="1088"/>
      <c r="X240" s="1088"/>
      <c r="Y240" s="1088"/>
      <c r="Z240" s="1088"/>
      <c r="AA240" s="1088"/>
      <c r="AB240" s="1088"/>
      <c r="AC240" s="1088"/>
      <c r="AD240" s="1088"/>
      <c r="AE240" s="1088"/>
      <c r="AF240" s="1088"/>
      <c r="AG240" s="1088"/>
      <c r="AH240" s="1088"/>
      <c r="AI240" s="1088"/>
      <c r="AJ240" s="1088"/>
    </row>
    <row r="241" spans="1:36">
      <c r="A241" s="1088"/>
      <c r="B241" s="1088"/>
      <c r="C241" s="1088"/>
      <c r="I241" s="1088"/>
      <c r="J241" s="1088"/>
      <c r="K241" s="1088"/>
      <c r="L241" s="1088"/>
      <c r="M241" s="1088"/>
      <c r="N241" s="1088"/>
      <c r="O241" s="1088"/>
      <c r="P241" s="1088"/>
      <c r="Q241" s="1088"/>
      <c r="R241" s="1088"/>
      <c r="S241" s="1088"/>
      <c r="T241" s="1088"/>
      <c r="U241" s="1088"/>
      <c r="V241" s="1088"/>
      <c r="W241" s="1088"/>
      <c r="X241" s="1088"/>
      <c r="Y241" s="1088"/>
      <c r="Z241" s="1088"/>
      <c r="AA241" s="1088"/>
      <c r="AB241" s="1088"/>
      <c r="AC241" s="1088"/>
      <c r="AD241" s="1088"/>
      <c r="AE241" s="1088"/>
      <c r="AF241" s="1088"/>
      <c r="AG241" s="1088"/>
      <c r="AH241" s="1088"/>
      <c r="AI241" s="1088"/>
      <c r="AJ241" s="1088"/>
    </row>
    <row r="242" spans="1:36">
      <c r="A242" s="1088"/>
      <c r="B242" s="1088"/>
      <c r="C242" s="1088"/>
      <c r="I242" s="1088"/>
      <c r="J242" s="1088"/>
      <c r="K242" s="1088"/>
      <c r="L242" s="1088"/>
      <c r="M242" s="1088"/>
      <c r="N242" s="1088"/>
      <c r="O242" s="1088"/>
      <c r="P242" s="1088"/>
      <c r="Q242" s="1088"/>
      <c r="R242" s="1088"/>
      <c r="S242" s="1088"/>
      <c r="T242" s="1088"/>
      <c r="U242" s="1088"/>
      <c r="V242" s="1088"/>
      <c r="W242" s="1088"/>
      <c r="X242" s="1088"/>
      <c r="Y242" s="1088"/>
      <c r="Z242" s="1088"/>
      <c r="AA242" s="1088"/>
      <c r="AB242" s="1088"/>
      <c r="AC242" s="1088"/>
      <c r="AD242" s="1088"/>
      <c r="AE242" s="1088"/>
      <c r="AF242" s="1088"/>
      <c r="AG242" s="1088"/>
      <c r="AH242" s="1088"/>
      <c r="AI242" s="1088"/>
      <c r="AJ242" s="1088"/>
    </row>
    <row r="243" spans="1:36">
      <c r="A243" s="1088"/>
      <c r="B243" s="1088"/>
      <c r="C243" s="1088"/>
      <c r="I243" s="1088"/>
      <c r="J243" s="1088"/>
      <c r="K243" s="1088"/>
      <c r="L243" s="1088"/>
      <c r="M243" s="1088"/>
      <c r="N243" s="1088"/>
      <c r="O243" s="1088"/>
      <c r="P243" s="1088"/>
      <c r="Q243" s="1088"/>
      <c r="R243" s="1088"/>
      <c r="S243" s="1088"/>
      <c r="T243" s="1088"/>
      <c r="U243" s="1088"/>
      <c r="V243" s="1088"/>
      <c r="W243" s="1088"/>
      <c r="X243" s="1088"/>
      <c r="Y243" s="1088"/>
      <c r="Z243" s="1088"/>
      <c r="AA243" s="1088"/>
      <c r="AB243" s="1088"/>
      <c r="AC243" s="1088"/>
      <c r="AD243" s="1088"/>
      <c r="AE243" s="1088"/>
      <c r="AF243" s="1088"/>
      <c r="AG243" s="1088"/>
      <c r="AH243" s="1088"/>
      <c r="AI243" s="1088"/>
      <c r="AJ243" s="1088"/>
    </row>
    <row r="244" spans="1:36">
      <c r="A244" s="1088"/>
      <c r="B244" s="1088"/>
      <c r="C244" s="1088"/>
      <c r="I244" s="1088"/>
      <c r="J244" s="1088"/>
      <c r="K244" s="1088"/>
      <c r="L244" s="1088"/>
      <c r="M244" s="1088"/>
      <c r="N244" s="1088"/>
      <c r="O244" s="1088"/>
      <c r="P244" s="1088"/>
      <c r="Q244" s="1088"/>
      <c r="R244" s="1088"/>
      <c r="S244" s="1088"/>
      <c r="T244" s="1088"/>
      <c r="U244" s="1088"/>
      <c r="V244" s="1088"/>
      <c r="W244" s="1088"/>
      <c r="X244" s="1088"/>
      <c r="Y244" s="1088"/>
      <c r="Z244" s="1088"/>
      <c r="AA244" s="1088"/>
      <c r="AB244" s="1088"/>
      <c r="AC244" s="1088"/>
      <c r="AD244" s="1088"/>
      <c r="AE244" s="1088"/>
      <c r="AF244" s="1088"/>
      <c r="AG244" s="1088"/>
      <c r="AH244" s="1088"/>
      <c r="AI244" s="1088"/>
      <c r="AJ244" s="1088"/>
    </row>
    <row r="245" spans="1:36">
      <c r="A245" s="1088"/>
      <c r="B245" s="1088"/>
      <c r="C245" s="1088"/>
      <c r="I245" s="1088"/>
      <c r="J245" s="1088"/>
      <c r="K245" s="1088"/>
      <c r="L245" s="1088"/>
      <c r="M245" s="1088"/>
      <c r="N245" s="1088"/>
      <c r="O245" s="1088"/>
      <c r="P245" s="1088"/>
      <c r="Q245" s="1088"/>
      <c r="R245" s="1088"/>
      <c r="S245" s="1088"/>
      <c r="T245" s="1088"/>
      <c r="U245" s="1088"/>
      <c r="V245" s="1088"/>
      <c r="W245" s="1088"/>
      <c r="X245" s="1088"/>
      <c r="Y245" s="1088"/>
      <c r="Z245" s="1088"/>
      <c r="AA245" s="1088"/>
      <c r="AB245" s="1088"/>
      <c r="AC245" s="1088"/>
      <c r="AD245" s="1088"/>
      <c r="AE245" s="1088"/>
      <c r="AF245" s="1088"/>
      <c r="AG245" s="1088"/>
      <c r="AH245" s="1088"/>
      <c r="AI245" s="1088"/>
      <c r="AJ245" s="1088"/>
    </row>
    <row r="246" spans="1:36">
      <c r="A246" s="1088"/>
      <c r="B246" s="1088"/>
      <c r="C246" s="1088"/>
      <c r="I246" s="1088"/>
      <c r="J246" s="1088"/>
      <c r="K246" s="1088"/>
      <c r="L246" s="1088"/>
      <c r="M246" s="1088"/>
      <c r="N246" s="1088"/>
      <c r="O246" s="1088"/>
      <c r="P246" s="1088"/>
      <c r="Q246" s="1088"/>
      <c r="R246" s="1088"/>
      <c r="S246" s="1088"/>
      <c r="T246" s="1088"/>
      <c r="U246" s="1088"/>
      <c r="V246" s="1088"/>
      <c r="W246" s="1088"/>
      <c r="X246" s="1088"/>
      <c r="Y246" s="1088"/>
      <c r="Z246" s="1088"/>
      <c r="AA246" s="1088"/>
      <c r="AB246" s="1088"/>
      <c r="AC246" s="1088"/>
      <c r="AD246" s="1088"/>
      <c r="AE246" s="1088"/>
      <c r="AF246" s="1088"/>
      <c r="AG246" s="1088"/>
      <c r="AH246" s="1088"/>
      <c r="AI246" s="1088"/>
      <c r="AJ246" s="1088"/>
    </row>
    <row r="247" spans="1:36">
      <c r="A247" s="1088"/>
      <c r="B247" s="1088"/>
      <c r="C247" s="1088"/>
      <c r="I247" s="1088"/>
      <c r="J247" s="1088"/>
      <c r="K247" s="1088"/>
      <c r="L247" s="1088"/>
      <c r="M247" s="1088"/>
      <c r="N247" s="1088"/>
      <c r="O247" s="1088"/>
      <c r="P247" s="1088"/>
      <c r="Q247" s="1088"/>
      <c r="R247" s="1088"/>
      <c r="S247" s="1088"/>
      <c r="T247" s="1088"/>
      <c r="U247" s="1088"/>
      <c r="V247" s="1088"/>
      <c r="W247" s="1088"/>
      <c r="X247" s="1088"/>
      <c r="Y247" s="1088"/>
      <c r="Z247" s="1088"/>
      <c r="AA247" s="1088"/>
      <c r="AB247" s="1088"/>
      <c r="AC247" s="1088"/>
      <c r="AD247" s="1088"/>
      <c r="AE247" s="1088"/>
      <c r="AF247" s="1088"/>
      <c r="AG247" s="1088"/>
      <c r="AH247" s="1088"/>
      <c r="AI247" s="1088"/>
      <c r="AJ247" s="1088"/>
    </row>
    <row r="248" spans="1:36">
      <c r="A248" s="1088"/>
      <c r="B248" s="1088"/>
      <c r="C248" s="1088"/>
      <c r="I248" s="1088"/>
      <c r="J248" s="1088"/>
      <c r="K248" s="1088"/>
      <c r="L248" s="1088"/>
      <c r="M248" s="1088"/>
      <c r="N248" s="1088"/>
      <c r="O248" s="1088"/>
      <c r="P248" s="1088"/>
      <c r="Q248" s="1088"/>
      <c r="R248" s="1088"/>
      <c r="S248" s="1088"/>
      <c r="T248" s="1088"/>
      <c r="U248" s="1088"/>
      <c r="V248" s="1088"/>
      <c r="W248" s="1088"/>
      <c r="X248" s="1088"/>
      <c r="Y248" s="1088"/>
      <c r="Z248" s="1088"/>
      <c r="AA248" s="1088"/>
      <c r="AB248" s="1088"/>
      <c r="AC248" s="1088"/>
      <c r="AD248" s="1088"/>
      <c r="AE248" s="1088"/>
      <c r="AF248" s="1088"/>
      <c r="AG248" s="1088"/>
      <c r="AH248" s="1088"/>
      <c r="AI248" s="1088"/>
      <c r="AJ248" s="1088"/>
    </row>
    <row r="249" spans="1:36">
      <c r="A249" s="1088"/>
      <c r="C249" s="1088"/>
      <c r="I249" s="1088"/>
      <c r="J249" s="1088"/>
      <c r="K249" s="1088"/>
      <c r="L249" s="1088"/>
      <c r="M249" s="1088"/>
      <c r="N249" s="1088"/>
      <c r="O249" s="1088"/>
      <c r="P249" s="1088"/>
      <c r="Q249" s="1088"/>
      <c r="R249" s="1088"/>
      <c r="S249" s="1088"/>
      <c r="T249" s="1088"/>
      <c r="U249" s="1088"/>
      <c r="V249" s="1088"/>
      <c r="W249" s="1088"/>
      <c r="X249" s="1088"/>
      <c r="Y249" s="1088"/>
      <c r="Z249" s="1088"/>
      <c r="AA249" s="1088"/>
      <c r="AB249" s="1088"/>
      <c r="AC249" s="1088"/>
      <c r="AD249" s="1088"/>
      <c r="AE249" s="1088"/>
      <c r="AF249" s="1088"/>
      <c r="AG249" s="1088"/>
      <c r="AH249" s="1088"/>
      <c r="AI249" s="1088"/>
      <c r="AJ249" s="1088"/>
    </row>
    <row r="250" spans="1:36">
      <c r="A250" s="1088"/>
      <c r="C250" s="1088"/>
      <c r="I250" s="1088"/>
      <c r="J250" s="1088"/>
      <c r="K250" s="1088"/>
      <c r="L250" s="1088"/>
      <c r="M250" s="1088"/>
      <c r="N250" s="1088"/>
      <c r="O250" s="1088"/>
      <c r="P250" s="1088"/>
      <c r="Q250" s="1088"/>
      <c r="R250" s="1088"/>
      <c r="S250" s="1088"/>
      <c r="T250" s="1088"/>
      <c r="U250" s="1088"/>
      <c r="V250" s="1088"/>
      <c r="W250" s="1088"/>
      <c r="X250" s="1088"/>
      <c r="Y250" s="1088"/>
      <c r="Z250" s="1088"/>
      <c r="AA250" s="1088"/>
      <c r="AB250" s="1088"/>
      <c r="AC250" s="1088"/>
      <c r="AD250" s="1088"/>
      <c r="AE250" s="1088"/>
      <c r="AF250" s="1088"/>
      <c r="AG250" s="1088"/>
      <c r="AH250" s="1088"/>
      <c r="AI250" s="1088"/>
      <c r="AJ250" s="1088"/>
    </row>
    <row r="251" spans="1:36">
      <c r="A251" s="1088"/>
      <c r="C251" s="1088"/>
      <c r="I251" s="1088"/>
      <c r="J251" s="1088"/>
      <c r="K251" s="1088"/>
      <c r="L251" s="1088"/>
      <c r="M251" s="1088"/>
      <c r="N251" s="1088"/>
      <c r="O251" s="1088"/>
      <c r="P251" s="1088"/>
      <c r="Q251" s="1088"/>
      <c r="R251" s="1088"/>
      <c r="S251" s="1088"/>
      <c r="T251" s="1088"/>
      <c r="U251" s="1088"/>
      <c r="V251" s="1088"/>
      <c r="W251" s="1088"/>
      <c r="X251" s="1088"/>
      <c r="Y251" s="1088"/>
      <c r="Z251" s="1088"/>
      <c r="AA251" s="1088"/>
      <c r="AB251" s="1088"/>
      <c r="AC251" s="1088"/>
      <c r="AD251" s="1088"/>
      <c r="AE251" s="1088"/>
      <c r="AF251" s="1088"/>
      <c r="AG251" s="1088"/>
      <c r="AH251" s="1088"/>
      <c r="AI251" s="1088"/>
      <c r="AJ251" s="1088"/>
    </row>
    <row r="252" spans="1:36">
      <c r="A252" s="1088"/>
      <c r="C252" s="1088"/>
      <c r="I252" s="1088"/>
      <c r="J252" s="1088"/>
      <c r="K252" s="1088"/>
      <c r="L252" s="1088"/>
      <c r="M252" s="1088"/>
      <c r="N252" s="1088"/>
      <c r="O252" s="1088"/>
      <c r="P252" s="1088"/>
      <c r="Q252" s="1088"/>
      <c r="R252" s="1088"/>
      <c r="S252" s="1088"/>
      <c r="T252" s="1088"/>
      <c r="U252" s="1088"/>
      <c r="V252" s="1088"/>
      <c r="W252" s="1088"/>
      <c r="X252" s="1088"/>
      <c r="Y252" s="1088"/>
      <c r="Z252" s="1088"/>
      <c r="AA252" s="1088"/>
      <c r="AB252" s="1088"/>
      <c r="AC252" s="1088"/>
      <c r="AD252" s="1088"/>
      <c r="AE252" s="1088"/>
      <c r="AF252" s="1088"/>
      <c r="AG252" s="1088"/>
      <c r="AH252" s="1088"/>
      <c r="AI252" s="1088"/>
      <c r="AJ252" s="1088"/>
    </row>
    <row r="253" spans="1:36">
      <c r="A253" s="1088"/>
      <c r="C253" s="1088"/>
      <c r="I253" s="1088"/>
      <c r="J253" s="1088"/>
      <c r="K253" s="1088"/>
      <c r="L253" s="1088"/>
      <c r="M253" s="1088"/>
      <c r="N253" s="1088"/>
      <c r="O253" s="1088"/>
      <c r="P253" s="1088"/>
      <c r="Q253" s="1088"/>
      <c r="R253" s="1088"/>
      <c r="S253" s="1088"/>
      <c r="T253" s="1088"/>
      <c r="U253" s="1088"/>
      <c r="V253" s="1088"/>
      <c r="W253" s="1088"/>
      <c r="X253" s="1088"/>
      <c r="Y253" s="1088"/>
      <c r="Z253" s="1088"/>
      <c r="AA253" s="1088"/>
      <c r="AB253" s="1088"/>
      <c r="AC253" s="1088"/>
      <c r="AD253" s="1088"/>
      <c r="AE253" s="1088"/>
      <c r="AF253" s="1088"/>
      <c r="AG253" s="1088"/>
      <c r="AH253" s="1088"/>
      <c r="AI253" s="1088"/>
      <c r="AJ253" s="1088"/>
    </row>
    <row r="254" spans="1:36">
      <c r="A254" s="1088"/>
      <c r="C254" s="1088"/>
      <c r="I254" s="1088"/>
      <c r="J254" s="1088"/>
      <c r="K254" s="1088"/>
      <c r="L254" s="1088"/>
      <c r="M254" s="1088"/>
      <c r="N254" s="1088"/>
      <c r="O254" s="1088"/>
      <c r="P254" s="1088"/>
      <c r="Q254" s="1088"/>
      <c r="R254" s="1088"/>
      <c r="S254" s="1088"/>
      <c r="T254" s="1088"/>
      <c r="U254" s="1088"/>
      <c r="V254" s="1088"/>
      <c r="W254" s="1088"/>
      <c r="X254" s="1088"/>
      <c r="Y254" s="1088"/>
      <c r="Z254" s="1088"/>
      <c r="AA254" s="1088"/>
      <c r="AB254" s="1088"/>
      <c r="AC254" s="1088"/>
      <c r="AD254" s="1088"/>
      <c r="AE254" s="1088"/>
      <c r="AF254" s="1088"/>
      <c r="AG254" s="1088"/>
      <c r="AH254" s="1088"/>
      <c r="AI254" s="1088"/>
      <c r="AJ254" s="1088"/>
    </row>
    <row r="255" spans="1:36">
      <c r="A255" s="1088"/>
      <c r="C255" s="1088"/>
      <c r="I255" s="1088"/>
      <c r="J255" s="1088"/>
      <c r="K255" s="1088"/>
      <c r="L255" s="1088"/>
      <c r="M255" s="1088"/>
      <c r="N255" s="1088"/>
      <c r="O255" s="1088"/>
      <c r="P255" s="1088"/>
      <c r="Q255" s="1088"/>
      <c r="R255" s="1088"/>
      <c r="S255" s="1088"/>
      <c r="T255" s="1088"/>
      <c r="U255" s="1088"/>
      <c r="V255" s="1088"/>
      <c r="W255" s="1088"/>
      <c r="X255" s="1088"/>
      <c r="Y255" s="1088"/>
      <c r="Z255" s="1088"/>
      <c r="AA255" s="1088"/>
      <c r="AB255" s="1088"/>
      <c r="AC255" s="1088"/>
      <c r="AD255" s="1088"/>
      <c r="AE255" s="1088"/>
      <c r="AF255" s="1088"/>
      <c r="AG255" s="1088"/>
      <c r="AH255" s="1088"/>
      <c r="AI255" s="1088"/>
      <c r="AJ255" s="1088"/>
    </row>
    <row r="256" spans="1:36">
      <c r="C256" s="1088"/>
      <c r="I256" s="1088"/>
      <c r="J256" s="1088"/>
      <c r="K256" s="1088"/>
      <c r="L256" s="1088"/>
      <c r="M256" s="1088"/>
      <c r="N256" s="1088"/>
      <c r="O256" s="1088"/>
      <c r="P256" s="1088"/>
      <c r="Q256" s="1088"/>
      <c r="R256" s="1088"/>
      <c r="S256" s="1088"/>
      <c r="T256" s="1088"/>
      <c r="U256" s="1088"/>
      <c r="V256" s="1088"/>
      <c r="W256" s="1088"/>
      <c r="X256" s="1088"/>
      <c r="Y256" s="1088"/>
      <c r="Z256" s="1088"/>
      <c r="AA256" s="1088"/>
      <c r="AB256" s="1088"/>
      <c r="AC256" s="1088"/>
      <c r="AD256" s="1088"/>
      <c r="AE256" s="1088"/>
      <c r="AF256" s="1088"/>
      <c r="AG256" s="1088"/>
      <c r="AH256" s="1088"/>
      <c r="AI256" s="1088"/>
      <c r="AJ256" s="1088"/>
    </row>
    <row r="257" spans="3:36">
      <c r="C257" s="1088"/>
      <c r="I257" s="1088"/>
      <c r="J257" s="1088"/>
      <c r="K257" s="1088"/>
      <c r="L257" s="1088"/>
      <c r="M257" s="1088"/>
      <c r="N257" s="1088"/>
      <c r="O257" s="1088"/>
      <c r="P257" s="1088"/>
      <c r="Q257" s="1088"/>
      <c r="R257" s="1088"/>
      <c r="S257" s="1088"/>
      <c r="T257" s="1088"/>
      <c r="U257" s="1088"/>
      <c r="V257" s="1088"/>
      <c r="W257" s="1088"/>
      <c r="X257" s="1088"/>
      <c r="Y257" s="1088"/>
      <c r="Z257" s="1088"/>
      <c r="AA257" s="1088"/>
      <c r="AB257" s="1088"/>
      <c r="AC257" s="1088"/>
      <c r="AD257" s="1088"/>
      <c r="AE257" s="1088"/>
      <c r="AF257" s="1088"/>
      <c r="AG257" s="1088"/>
      <c r="AH257" s="1088"/>
      <c r="AI257" s="1088"/>
      <c r="AJ257" s="1088"/>
    </row>
    <row r="258" spans="3:36">
      <c r="C258" s="1088"/>
      <c r="I258" s="1088"/>
      <c r="J258" s="1088"/>
      <c r="K258" s="1088"/>
      <c r="L258" s="1088"/>
      <c r="M258" s="1088"/>
      <c r="N258" s="1088"/>
      <c r="O258" s="1088"/>
      <c r="P258" s="1088"/>
      <c r="Q258" s="1088"/>
      <c r="R258" s="1088"/>
      <c r="S258" s="1088"/>
      <c r="T258" s="1088"/>
      <c r="U258" s="1088"/>
      <c r="V258" s="1088"/>
      <c r="W258" s="1088"/>
      <c r="X258" s="1088"/>
      <c r="Y258" s="1088"/>
      <c r="Z258" s="1088"/>
      <c r="AA258" s="1088"/>
      <c r="AB258" s="1088"/>
      <c r="AC258" s="1088"/>
      <c r="AD258" s="1088"/>
      <c r="AE258" s="1088"/>
      <c r="AF258" s="1088"/>
      <c r="AG258" s="1088"/>
      <c r="AH258" s="1088"/>
      <c r="AI258" s="1088"/>
      <c r="AJ258" s="1088"/>
    </row>
    <row r="259" spans="3:36">
      <c r="C259" s="1088"/>
      <c r="I259" s="1088"/>
      <c r="J259" s="1088"/>
      <c r="K259" s="1088"/>
      <c r="L259" s="1088"/>
      <c r="M259" s="1088"/>
      <c r="N259" s="1088"/>
      <c r="O259" s="1088"/>
      <c r="P259" s="1088"/>
      <c r="Q259" s="1088"/>
      <c r="R259" s="1088"/>
      <c r="S259" s="1088"/>
      <c r="T259" s="1088"/>
      <c r="U259" s="1088"/>
      <c r="V259" s="1088"/>
      <c r="W259" s="1088"/>
      <c r="X259" s="1088"/>
      <c r="Y259" s="1088"/>
      <c r="Z259" s="1088"/>
      <c r="AA259" s="1088"/>
      <c r="AB259" s="1088"/>
      <c r="AC259" s="1088"/>
      <c r="AD259" s="1088"/>
      <c r="AE259" s="1088"/>
      <c r="AF259" s="1088"/>
      <c r="AG259" s="1088"/>
      <c r="AH259" s="1088"/>
      <c r="AI259" s="1088"/>
      <c r="AJ259" s="1088"/>
    </row>
    <row r="260" spans="3:36">
      <c r="C260" s="1088"/>
      <c r="I260" s="1088"/>
      <c r="J260" s="1088"/>
      <c r="K260" s="1088"/>
      <c r="L260" s="1088"/>
      <c r="M260" s="1088"/>
      <c r="N260" s="1088"/>
      <c r="O260" s="1088"/>
      <c r="P260" s="1088"/>
      <c r="Q260" s="1088"/>
      <c r="R260" s="1088"/>
      <c r="S260" s="1088"/>
      <c r="T260" s="1088"/>
      <c r="U260" s="1088"/>
      <c r="V260" s="1088"/>
      <c r="W260" s="1088"/>
      <c r="X260" s="1088"/>
      <c r="Y260" s="1088"/>
      <c r="Z260" s="1088"/>
      <c r="AA260" s="1088"/>
      <c r="AB260" s="1088"/>
      <c r="AC260" s="1088"/>
      <c r="AD260" s="1088"/>
      <c r="AE260" s="1088"/>
      <c r="AF260" s="1088"/>
      <c r="AG260" s="1088"/>
      <c r="AH260" s="1088"/>
      <c r="AI260" s="1088"/>
      <c r="AJ260" s="1088"/>
    </row>
    <row r="261" spans="3:36">
      <c r="C261" s="1088"/>
      <c r="I261" s="1088"/>
      <c r="J261" s="1088"/>
      <c r="K261" s="1088"/>
      <c r="L261" s="1088"/>
      <c r="M261" s="1088"/>
      <c r="N261" s="1088"/>
      <c r="O261" s="1088"/>
      <c r="P261" s="1088"/>
      <c r="Q261" s="1088"/>
      <c r="R261" s="1088"/>
      <c r="S261" s="1088"/>
      <c r="T261" s="1088"/>
      <c r="U261" s="1088"/>
      <c r="V261" s="1088"/>
      <c r="W261" s="1088"/>
      <c r="X261" s="1088"/>
      <c r="Y261" s="1088"/>
      <c r="Z261" s="1088"/>
      <c r="AA261" s="1088"/>
      <c r="AB261" s="1088"/>
      <c r="AC261" s="1088"/>
      <c r="AD261" s="1088"/>
      <c r="AE261" s="1088"/>
      <c r="AF261" s="1088"/>
      <c r="AG261" s="1088"/>
      <c r="AH261" s="1088"/>
      <c r="AI261" s="1088"/>
      <c r="AJ261" s="1088"/>
    </row>
    <row r="262" spans="3:36">
      <c r="C262" s="1088"/>
      <c r="I262" s="1088"/>
      <c r="J262" s="1088"/>
      <c r="K262" s="1088"/>
      <c r="L262" s="1088"/>
      <c r="M262" s="1088"/>
      <c r="N262" s="1088"/>
      <c r="O262" s="1088"/>
      <c r="P262" s="1088"/>
      <c r="Q262" s="1088"/>
      <c r="R262" s="1088"/>
      <c r="S262" s="1088"/>
      <c r="T262" s="1088"/>
      <c r="U262" s="1088"/>
      <c r="V262" s="1088"/>
      <c r="W262" s="1088"/>
      <c r="X262" s="1088"/>
      <c r="Y262" s="1088"/>
      <c r="Z262" s="1088"/>
      <c r="AA262" s="1088"/>
      <c r="AB262" s="1088"/>
      <c r="AC262" s="1088"/>
      <c r="AD262" s="1088"/>
      <c r="AE262" s="1088"/>
      <c r="AF262" s="1088"/>
      <c r="AG262" s="1088"/>
      <c r="AH262" s="1088"/>
      <c r="AI262" s="1088"/>
      <c r="AJ262" s="1088"/>
    </row>
    <row r="263" spans="3:36">
      <c r="C263" s="1088"/>
      <c r="I263" s="1088"/>
      <c r="J263" s="1088"/>
      <c r="K263" s="1088"/>
      <c r="L263" s="1088"/>
      <c r="M263" s="1088"/>
      <c r="N263" s="1088"/>
      <c r="O263" s="1088"/>
      <c r="P263" s="1088"/>
      <c r="Q263" s="1088"/>
      <c r="R263" s="1088"/>
      <c r="S263" s="1088"/>
      <c r="T263" s="1088"/>
      <c r="U263" s="1088"/>
      <c r="V263" s="1088"/>
      <c r="W263" s="1088"/>
      <c r="X263" s="1088"/>
      <c r="Y263" s="1088"/>
      <c r="Z263" s="1088"/>
      <c r="AA263" s="1088"/>
      <c r="AB263" s="1088"/>
      <c r="AC263" s="1088"/>
      <c r="AD263" s="1088"/>
      <c r="AE263" s="1088"/>
      <c r="AF263" s="1088"/>
      <c r="AG263" s="1088"/>
      <c r="AH263" s="1088"/>
      <c r="AI263" s="1088"/>
      <c r="AJ263" s="1088"/>
    </row>
    <row r="264" spans="3:36">
      <c r="I264" s="1088"/>
      <c r="J264" s="1088"/>
      <c r="K264" s="1088"/>
      <c r="L264" s="1088"/>
      <c r="M264" s="1088"/>
      <c r="N264" s="1088"/>
      <c r="O264" s="1088"/>
      <c r="P264" s="1088"/>
      <c r="Q264" s="1088"/>
      <c r="R264" s="1088"/>
      <c r="S264" s="1088"/>
      <c r="T264" s="1088"/>
      <c r="U264" s="1088"/>
      <c r="V264" s="1088"/>
      <c r="W264" s="1088"/>
      <c r="X264" s="1088"/>
      <c r="Y264" s="1088"/>
      <c r="Z264" s="1088"/>
      <c r="AA264" s="1088"/>
      <c r="AB264" s="1088"/>
      <c r="AC264" s="1088"/>
      <c r="AD264" s="1088"/>
      <c r="AE264" s="1088"/>
      <c r="AF264" s="1088"/>
      <c r="AG264" s="1088"/>
      <c r="AH264" s="1088"/>
      <c r="AI264" s="1088"/>
      <c r="AJ264" s="1088"/>
    </row>
    <row r="265" spans="3:36">
      <c r="I265" s="1088"/>
      <c r="J265" s="1088"/>
      <c r="K265" s="1088"/>
      <c r="L265" s="1088"/>
      <c r="M265" s="1088"/>
      <c r="N265" s="1088"/>
      <c r="O265" s="1088"/>
      <c r="P265" s="1088"/>
      <c r="Q265" s="1088"/>
      <c r="R265" s="1088"/>
      <c r="S265" s="1088"/>
      <c r="T265" s="1088"/>
      <c r="U265" s="1088"/>
      <c r="V265" s="1088"/>
      <c r="W265" s="1088"/>
      <c r="X265" s="1088"/>
      <c r="Y265" s="1088"/>
      <c r="Z265" s="1088"/>
      <c r="AA265" s="1088"/>
      <c r="AB265" s="1088"/>
      <c r="AC265" s="1088"/>
      <c r="AD265" s="1088"/>
      <c r="AE265" s="1088"/>
      <c r="AF265" s="1088"/>
      <c r="AG265" s="1088"/>
      <c r="AH265" s="1088"/>
      <c r="AI265" s="1088"/>
      <c r="AJ265" s="1088"/>
    </row>
    <row r="266" spans="3:36">
      <c r="I266" s="1088"/>
      <c r="J266" s="1088"/>
      <c r="K266" s="1088"/>
      <c r="L266" s="1088"/>
      <c r="M266" s="1088"/>
      <c r="N266" s="1088"/>
      <c r="O266" s="1088"/>
      <c r="P266" s="1088"/>
      <c r="Q266" s="1088"/>
      <c r="R266" s="1088"/>
      <c r="S266" s="1088"/>
      <c r="T266" s="1088"/>
      <c r="U266" s="1088"/>
      <c r="V266" s="1088"/>
      <c r="W266" s="1088"/>
      <c r="X266" s="1088"/>
      <c r="Y266" s="1088"/>
      <c r="Z266" s="1088"/>
      <c r="AA266" s="1088"/>
      <c r="AB266" s="1088"/>
      <c r="AC266" s="1088"/>
      <c r="AD266" s="1088"/>
      <c r="AE266" s="1088"/>
      <c r="AF266" s="1088"/>
      <c r="AG266" s="1088"/>
      <c r="AH266" s="1088"/>
      <c r="AI266" s="1088"/>
      <c r="AJ266" s="1088"/>
    </row>
    <row r="267" spans="3:36">
      <c r="I267" s="1088"/>
      <c r="J267" s="1088"/>
      <c r="K267" s="1088"/>
      <c r="L267" s="1088"/>
      <c r="M267" s="1088"/>
      <c r="N267" s="1088"/>
      <c r="O267" s="1088"/>
      <c r="P267" s="1088"/>
      <c r="Q267" s="1088"/>
      <c r="R267" s="1088"/>
      <c r="S267" s="1088"/>
      <c r="T267" s="1088"/>
      <c r="U267" s="1088"/>
      <c r="V267" s="1088"/>
      <c r="W267" s="1088"/>
      <c r="X267" s="1088"/>
      <c r="Y267" s="1088"/>
      <c r="Z267" s="1088"/>
      <c r="AA267" s="1088"/>
      <c r="AB267" s="1088"/>
      <c r="AC267" s="1088"/>
      <c r="AD267" s="1088"/>
      <c r="AE267" s="1088"/>
      <c r="AF267" s="1088"/>
      <c r="AG267" s="1088"/>
      <c r="AH267" s="1088"/>
      <c r="AI267" s="1088"/>
      <c r="AJ267" s="1088"/>
    </row>
    <row r="268" spans="3:36">
      <c r="I268" s="1088"/>
      <c r="J268" s="1088"/>
      <c r="K268" s="1088"/>
      <c r="L268" s="1088"/>
      <c r="M268" s="1088"/>
      <c r="N268" s="1088"/>
      <c r="O268" s="1088"/>
      <c r="P268" s="1088"/>
      <c r="Q268" s="1088"/>
      <c r="R268" s="1088"/>
      <c r="S268" s="1088"/>
      <c r="T268" s="1088"/>
      <c r="U268" s="1088"/>
      <c r="V268" s="1088"/>
      <c r="W268" s="1088"/>
      <c r="X268" s="1088"/>
      <c r="Y268" s="1088"/>
      <c r="Z268" s="1088"/>
      <c r="AA268" s="1088"/>
      <c r="AB268" s="1088"/>
      <c r="AC268" s="1088"/>
      <c r="AD268" s="1088"/>
      <c r="AE268" s="1088"/>
      <c r="AF268" s="1088"/>
      <c r="AG268" s="1088"/>
      <c r="AH268" s="1088"/>
      <c r="AI268" s="1088"/>
      <c r="AJ268" s="1088"/>
    </row>
    <row r="269" spans="3:36">
      <c r="I269" s="1088"/>
      <c r="J269" s="1088"/>
      <c r="K269" s="1088"/>
      <c r="L269" s="1088"/>
      <c r="M269" s="1088"/>
      <c r="N269" s="1088"/>
      <c r="O269" s="1088"/>
      <c r="P269" s="1088"/>
      <c r="Q269" s="1088"/>
      <c r="R269" s="1088"/>
      <c r="S269" s="1088"/>
      <c r="T269" s="1088"/>
      <c r="U269" s="1088"/>
      <c r="V269" s="1088"/>
      <c r="W269" s="1088"/>
      <c r="X269" s="1088"/>
      <c r="Y269" s="1088"/>
      <c r="Z269" s="1088"/>
      <c r="AA269" s="1088"/>
      <c r="AB269" s="1088"/>
      <c r="AC269" s="1088"/>
      <c r="AD269" s="1088"/>
      <c r="AE269" s="1088"/>
      <c r="AF269" s="1088"/>
      <c r="AG269" s="1088"/>
      <c r="AH269" s="1088"/>
      <c r="AI269" s="1088"/>
      <c r="AJ269" s="1088"/>
    </row>
    <row r="270" spans="3:36">
      <c r="I270" s="1088"/>
      <c r="J270" s="1088"/>
      <c r="K270" s="1088"/>
      <c r="L270" s="1088"/>
      <c r="M270" s="1088"/>
      <c r="N270" s="1088"/>
      <c r="O270" s="1088"/>
      <c r="P270" s="1088"/>
      <c r="Q270" s="1088"/>
      <c r="R270" s="1088"/>
      <c r="S270" s="1088"/>
      <c r="T270" s="1088"/>
      <c r="U270" s="1088"/>
      <c r="V270" s="1088"/>
      <c r="W270" s="1088"/>
      <c r="X270" s="1088"/>
      <c r="Y270" s="1088"/>
      <c r="Z270" s="1088"/>
      <c r="AA270" s="1088"/>
      <c r="AB270" s="1088"/>
      <c r="AC270" s="1088"/>
      <c r="AD270" s="1088"/>
      <c r="AE270" s="1088"/>
      <c r="AF270" s="1088"/>
      <c r="AG270" s="1088"/>
      <c r="AH270" s="1088"/>
      <c r="AI270" s="1088"/>
      <c r="AJ270" s="1088"/>
    </row>
    <row r="271" spans="3:36">
      <c r="I271" s="1088"/>
      <c r="J271" s="1088"/>
      <c r="K271" s="1088"/>
      <c r="L271" s="1088"/>
      <c r="M271" s="1088"/>
      <c r="N271" s="1088"/>
      <c r="O271" s="1088"/>
      <c r="P271" s="1088"/>
      <c r="Q271" s="1088"/>
      <c r="R271" s="1088"/>
      <c r="S271" s="1088"/>
      <c r="T271" s="1088"/>
      <c r="U271" s="1088"/>
      <c r="V271" s="1088"/>
      <c r="W271" s="1088"/>
      <c r="X271" s="1088"/>
      <c r="Y271" s="1088"/>
      <c r="Z271" s="1088"/>
      <c r="AA271" s="1088"/>
      <c r="AB271" s="1088"/>
      <c r="AC271" s="1088"/>
      <c r="AD271" s="1088"/>
      <c r="AE271" s="1088"/>
      <c r="AF271" s="1088"/>
      <c r="AG271" s="1088"/>
      <c r="AH271" s="1088"/>
      <c r="AI271" s="1088"/>
      <c r="AJ271" s="1088"/>
    </row>
    <row r="272" spans="3:36">
      <c r="I272" s="1088"/>
      <c r="J272" s="1088"/>
      <c r="K272" s="1088"/>
      <c r="L272" s="1088"/>
      <c r="M272" s="1088"/>
      <c r="N272" s="1088"/>
      <c r="O272" s="1088"/>
      <c r="P272" s="1088"/>
      <c r="Q272" s="1088"/>
      <c r="R272" s="1088"/>
      <c r="S272" s="1088"/>
      <c r="T272" s="1088"/>
      <c r="U272" s="1088"/>
      <c r="V272" s="1088"/>
      <c r="W272" s="1088"/>
      <c r="X272" s="1088"/>
      <c r="Y272" s="1088"/>
      <c r="Z272" s="1088"/>
      <c r="AA272" s="1088"/>
      <c r="AB272" s="1088"/>
      <c r="AC272" s="1088"/>
      <c r="AD272" s="1088"/>
      <c r="AE272" s="1088"/>
      <c r="AF272" s="1088"/>
      <c r="AG272" s="1088"/>
      <c r="AH272" s="1088"/>
      <c r="AI272" s="1088"/>
      <c r="AJ272" s="1088"/>
    </row>
    <row r="273" spans="9:36">
      <c r="I273" s="1088"/>
      <c r="J273" s="1088"/>
      <c r="K273" s="1088"/>
      <c r="L273" s="1088"/>
      <c r="M273" s="1088"/>
      <c r="N273" s="1088"/>
      <c r="O273" s="1088"/>
      <c r="P273" s="1088"/>
      <c r="Q273" s="1088"/>
      <c r="R273" s="1088"/>
      <c r="S273" s="1088"/>
      <c r="T273" s="1088"/>
      <c r="U273" s="1088"/>
      <c r="V273" s="1088"/>
      <c r="W273" s="1088"/>
      <c r="X273" s="1088"/>
      <c r="Y273" s="1088"/>
      <c r="Z273" s="1088"/>
      <c r="AA273" s="1088"/>
      <c r="AB273" s="1088"/>
      <c r="AC273" s="1088"/>
      <c r="AD273" s="1088"/>
      <c r="AE273" s="1088"/>
      <c r="AF273" s="1088"/>
      <c r="AG273" s="1088"/>
      <c r="AH273" s="1088"/>
      <c r="AI273" s="1088"/>
      <c r="AJ273" s="1088"/>
    </row>
    <row r="274" spans="9:36">
      <c r="I274" s="1088"/>
      <c r="J274" s="1088"/>
      <c r="K274" s="1088"/>
      <c r="L274" s="1088"/>
      <c r="M274" s="1088"/>
      <c r="N274" s="1088"/>
      <c r="O274" s="1088"/>
      <c r="P274" s="1088"/>
      <c r="Q274" s="1088"/>
      <c r="R274" s="1088"/>
      <c r="S274" s="1088"/>
      <c r="T274" s="1088"/>
      <c r="U274" s="1088"/>
      <c r="V274" s="1088"/>
      <c r="W274" s="1088"/>
      <c r="X274" s="1088"/>
      <c r="Y274" s="1088"/>
      <c r="Z274" s="1088"/>
      <c r="AA274" s="1088"/>
      <c r="AB274" s="1088"/>
      <c r="AC274" s="1088"/>
      <c r="AD274" s="1088"/>
      <c r="AE274" s="1088"/>
      <c r="AF274" s="1088"/>
      <c r="AG274" s="1088"/>
      <c r="AH274" s="1088"/>
      <c r="AI274" s="1088"/>
      <c r="AJ274" s="1088"/>
    </row>
    <row r="275" spans="9:36">
      <c r="I275" s="1088"/>
      <c r="J275" s="1088"/>
      <c r="K275" s="1088"/>
      <c r="L275" s="1088"/>
      <c r="M275" s="1088"/>
      <c r="N275" s="1088"/>
      <c r="O275" s="1088"/>
      <c r="P275" s="1088"/>
      <c r="Q275" s="1088"/>
      <c r="R275" s="1088"/>
      <c r="S275" s="1088"/>
      <c r="T275" s="1088"/>
      <c r="U275" s="1088"/>
      <c r="V275" s="1088"/>
      <c r="W275" s="1088"/>
      <c r="X275" s="1088"/>
      <c r="Y275" s="1088"/>
      <c r="Z275" s="1088"/>
      <c r="AA275" s="1088"/>
      <c r="AB275" s="1088"/>
      <c r="AC275" s="1088"/>
      <c r="AD275" s="1088"/>
      <c r="AE275" s="1088"/>
      <c r="AF275" s="1088"/>
      <c r="AG275" s="1088"/>
      <c r="AH275" s="1088"/>
      <c r="AI275" s="1088"/>
      <c r="AJ275" s="1088"/>
    </row>
    <row r="276" spans="9:36">
      <c r="I276" s="1088"/>
      <c r="J276" s="1088"/>
      <c r="K276" s="1088"/>
      <c r="L276" s="1088"/>
      <c r="M276" s="1088"/>
      <c r="N276" s="1088"/>
      <c r="O276" s="1088"/>
      <c r="P276" s="1088"/>
      <c r="Q276" s="1088"/>
      <c r="R276" s="1088"/>
      <c r="S276" s="1088"/>
      <c r="T276" s="1088"/>
      <c r="U276" s="1088"/>
      <c r="V276" s="1088"/>
      <c r="W276" s="1088"/>
      <c r="X276" s="1088"/>
      <c r="Y276" s="1088"/>
      <c r="Z276" s="1088"/>
      <c r="AA276" s="1088"/>
      <c r="AB276" s="1088"/>
      <c r="AC276" s="1088"/>
      <c r="AD276" s="1088"/>
      <c r="AE276" s="1088"/>
      <c r="AF276" s="1088"/>
      <c r="AG276" s="1088"/>
      <c r="AH276" s="1088"/>
      <c r="AI276" s="1088"/>
      <c r="AJ276" s="1088"/>
    </row>
    <row r="277" spans="9:36">
      <c r="I277" s="1088"/>
      <c r="J277" s="1088"/>
      <c r="K277" s="1088"/>
      <c r="L277" s="1088"/>
      <c r="M277" s="1088"/>
      <c r="N277" s="1088"/>
      <c r="O277" s="1088"/>
      <c r="P277" s="1088"/>
      <c r="Q277" s="1088"/>
      <c r="R277" s="1088"/>
      <c r="S277" s="1088"/>
      <c r="T277" s="1088"/>
      <c r="U277" s="1088"/>
      <c r="V277" s="1088"/>
      <c r="W277" s="1088"/>
      <c r="X277" s="1088"/>
      <c r="Y277" s="1088"/>
      <c r="Z277" s="1088"/>
      <c r="AA277" s="1088"/>
      <c r="AB277" s="1088"/>
      <c r="AC277" s="1088"/>
      <c r="AD277" s="1088"/>
      <c r="AE277" s="1088"/>
      <c r="AF277" s="1088"/>
      <c r="AG277" s="1088"/>
      <c r="AH277" s="1088"/>
      <c r="AI277" s="1088"/>
      <c r="AJ277" s="1088"/>
    </row>
    <row r="278" spans="9:36">
      <c r="I278" s="1088"/>
      <c r="J278" s="1088"/>
      <c r="K278" s="1088"/>
      <c r="L278" s="1088"/>
      <c r="M278" s="1088"/>
      <c r="N278" s="1088"/>
      <c r="O278" s="1088"/>
      <c r="P278" s="1088"/>
      <c r="Q278" s="1088"/>
      <c r="R278" s="1088"/>
      <c r="S278" s="1088"/>
      <c r="T278" s="1088"/>
      <c r="U278" s="1088"/>
      <c r="V278" s="1088"/>
      <c r="W278" s="1088"/>
      <c r="X278" s="1088"/>
      <c r="Y278" s="1088"/>
      <c r="Z278" s="1088"/>
      <c r="AA278" s="1088"/>
      <c r="AB278" s="1088"/>
      <c r="AC278" s="1088"/>
      <c r="AD278" s="1088"/>
      <c r="AE278" s="1088"/>
      <c r="AF278" s="1088"/>
      <c r="AG278" s="1088"/>
      <c r="AH278" s="1088"/>
      <c r="AI278" s="1088"/>
      <c r="AJ278" s="1088"/>
    </row>
    <row r="279" spans="9:36">
      <c r="I279" s="1088"/>
      <c r="J279" s="1088"/>
      <c r="K279" s="1088"/>
      <c r="L279" s="1088"/>
      <c r="M279" s="1088"/>
      <c r="N279" s="1088"/>
      <c r="O279" s="1088"/>
      <c r="P279" s="1088"/>
      <c r="Q279" s="1088"/>
      <c r="R279" s="1088"/>
      <c r="S279" s="1088"/>
      <c r="T279" s="1088"/>
      <c r="U279" s="1088"/>
      <c r="V279" s="1088"/>
      <c r="W279" s="1088"/>
      <c r="X279" s="1088"/>
      <c r="Y279" s="1088"/>
      <c r="Z279" s="1088"/>
      <c r="AA279" s="1088"/>
      <c r="AB279" s="1088"/>
      <c r="AC279" s="1088"/>
      <c r="AD279" s="1088"/>
      <c r="AE279" s="1088"/>
      <c r="AF279" s="1088"/>
      <c r="AG279" s="1088"/>
      <c r="AH279" s="1088"/>
      <c r="AI279" s="1088"/>
      <c r="AJ279" s="1088"/>
    </row>
    <row r="280" spans="9:36">
      <c r="I280" s="1088"/>
      <c r="J280" s="1088"/>
      <c r="K280" s="1088"/>
      <c r="L280" s="1088"/>
      <c r="M280" s="1088"/>
      <c r="N280" s="1088"/>
      <c r="O280" s="1088"/>
      <c r="P280" s="1088"/>
      <c r="Q280" s="1088"/>
      <c r="R280" s="1088"/>
      <c r="S280" s="1088"/>
      <c r="T280" s="1088"/>
      <c r="U280" s="1088"/>
      <c r="V280" s="1088"/>
      <c r="W280" s="1088"/>
      <c r="X280" s="1088"/>
      <c r="Y280" s="1088"/>
      <c r="Z280" s="1088"/>
      <c r="AA280" s="1088"/>
      <c r="AB280" s="1088"/>
      <c r="AC280" s="1088"/>
      <c r="AD280" s="1088"/>
      <c r="AE280" s="1088"/>
      <c r="AF280" s="1088"/>
      <c r="AG280" s="1088"/>
      <c r="AH280" s="1088"/>
      <c r="AI280" s="1088"/>
      <c r="AJ280" s="1088"/>
    </row>
    <row r="281" spans="9:36">
      <c r="I281" s="1088"/>
      <c r="J281" s="1088"/>
      <c r="K281" s="1088"/>
      <c r="L281" s="1088"/>
      <c r="M281" s="1088"/>
      <c r="N281" s="1088"/>
      <c r="O281" s="1088"/>
      <c r="P281" s="1088"/>
      <c r="Q281" s="1088"/>
      <c r="R281" s="1088"/>
      <c r="S281" s="1088"/>
      <c r="T281" s="1088"/>
      <c r="U281" s="1088"/>
      <c r="V281" s="1088"/>
      <c r="W281" s="1088"/>
      <c r="X281" s="1088"/>
      <c r="Y281" s="1088"/>
      <c r="Z281" s="1088"/>
      <c r="AA281" s="1088"/>
      <c r="AB281" s="1088"/>
      <c r="AC281" s="1088"/>
      <c r="AD281" s="1088"/>
      <c r="AE281" s="1088"/>
      <c r="AF281" s="1088"/>
      <c r="AG281" s="1088"/>
      <c r="AH281" s="1088"/>
      <c r="AI281" s="1088"/>
      <c r="AJ281" s="1088"/>
    </row>
    <row r="282" spans="9:36">
      <c r="I282" s="1088"/>
      <c r="J282" s="1088"/>
      <c r="K282" s="1088"/>
      <c r="L282" s="1088"/>
      <c r="M282" s="1088"/>
      <c r="N282" s="1088"/>
      <c r="O282" s="1088"/>
      <c r="P282" s="1088"/>
      <c r="Q282" s="1088"/>
      <c r="R282" s="1088"/>
      <c r="S282" s="1088"/>
      <c r="T282" s="1088"/>
      <c r="U282" s="1088"/>
      <c r="V282" s="1088"/>
      <c r="W282" s="1088"/>
      <c r="X282" s="1088"/>
      <c r="Y282" s="1088"/>
      <c r="Z282" s="1088"/>
      <c r="AA282" s="1088"/>
      <c r="AB282" s="1088"/>
      <c r="AC282" s="1088"/>
      <c r="AD282" s="1088"/>
      <c r="AE282" s="1088"/>
      <c r="AF282" s="1088"/>
      <c r="AG282" s="1088"/>
      <c r="AH282" s="1088"/>
      <c r="AI282" s="1088"/>
      <c r="AJ282" s="1088"/>
    </row>
    <row r="283" spans="9:36">
      <c r="I283" s="1088"/>
      <c r="J283" s="1088"/>
      <c r="K283" s="1088"/>
      <c r="L283" s="1088"/>
      <c r="M283" s="1088"/>
      <c r="N283" s="1088"/>
      <c r="O283" s="1088"/>
      <c r="P283" s="1088"/>
      <c r="Q283" s="1088"/>
      <c r="R283" s="1088"/>
      <c r="S283" s="1088"/>
      <c r="T283" s="1088"/>
      <c r="U283" s="1088"/>
      <c r="V283" s="1088"/>
      <c r="W283" s="1088"/>
      <c r="X283" s="1088"/>
      <c r="Y283" s="1088"/>
      <c r="Z283" s="1088"/>
      <c r="AA283" s="1088"/>
      <c r="AB283" s="1088"/>
      <c r="AC283" s="1088"/>
      <c r="AD283" s="1088"/>
      <c r="AE283" s="1088"/>
      <c r="AF283" s="1088"/>
      <c r="AG283" s="1088"/>
      <c r="AH283" s="1088"/>
      <c r="AI283" s="1088"/>
      <c r="AJ283" s="1088"/>
    </row>
    <row r="284" spans="9:36">
      <c r="I284" s="1088"/>
      <c r="J284" s="1088"/>
      <c r="K284" s="1088"/>
      <c r="L284" s="1088"/>
      <c r="M284" s="1088"/>
      <c r="N284" s="1088"/>
      <c r="O284" s="1088"/>
      <c r="P284" s="1088"/>
      <c r="Q284" s="1088"/>
      <c r="R284" s="1088"/>
      <c r="S284" s="1088"/>
      <c r="T284" s="1088"/>
      <c r="U284" s="1088"/>
      <c r="V284" s="1088"/>
      <c r="W284" s="1088"/>
      <c r="X284" s="1088"/>
      <c r="Y284" s="1088"/>
      <c r="Z284" s="1088"/>
      <c r="AA284" s="1088"/>
      <c r="AB284" s="1088"/>
      <c r="AC284" s="1088"/>
      <c r="AD284" s="1088"/>
      <c r="AE284" s="1088"/>
      <c r="AF284" s="1088"/>
      <c r="AG284" s="1088"/>
      <c r="AH284" s="1088"/>
      <c r="AI284" s="1088"/>
      <c r="AJ284" s="1088"/>
    </row>
    <row r="285" spans="9:36">
      <c r="I285" s="1088"/>
      <c r="J285" s="1088"/>
      <c r="K285" s="1088"/>
      <c r="L285" s="1088"/>
      <c r="M285" s="1088"/>
      <c r="N285" s="1088"/>
      <c r="O285" s="1088"/>
      <c r="P285" s="1088"/>
      <c r="Q285" s="1088"/>
      <c r="R285" s="1088"/>
      <c r="S285" s="1088"/>
      <c r="T285" s="1088"/>
      <c r="U285" s="1088"/>
      <c r="V285" s="1088"/>
      <c r="W285" s="1088"/>
      <c r="X285" s="1088"/>
      <c r="Y285" s="1088"/>
      <c r="Z285" s="1088"/>
      <c r="AA285" s="1088"/>
      <c r="AB285" s="1088"/>
      <c r="AC285" s="1088"/>
      <c r="AD285" s="1088"/>
      <c r="AE285" s="1088"/>
      <c r="AF285" s="1088"/>
      <c r="AG285" s="1088"/>
      <c r="AH285" s="1088"/>
      <c r="AI285" s="1088"/>
      <c r="AJ285" s="1088"/>
    </row>
    <row r="286" spans="9:36">
      <c r="I286" s="1088"/>
      <c r="J286" s="1088"/>
      <c r="K286" s="1088"/>
      <c r="L286" s="1088"/>
      <c r="M286" s="1088"/>
      <c r="N286" s="1088"/>
      <c r="O286" s="1088"/>
      <c r="P286" s="1088"/>
      <c r="Q286" s="1088"/>
      <c r="R286" s="1088"/>
      <c r="S286" s="1088"/>
      <c r="T286" s="1088"/>
      <c r="U286" s="1088"/>
      <c r="V286" s="1088"/>
      <c r="W286" s="1088"/>
      <c r="X286" s="1088"/>
      <c r="Y286" s="1088"/>
      <c r="Z286" s="1088"/>
      <c r="AA286" s="1088"/>
      <c r="AB286" s="1088"/>
      <c r="AC286" s="1088"/>
      <c r="AD286" s="1088"/>
      <c r="AE286" s="1088"/>
      <c r="AF286" s="1088"/>
      <c r="AG286" s="1088"/>
      <c r="AH286" s="1088"/>
      <c r="AI286" s="1088"/>
      <c r="AJ286" s="1088"/>
    </row>
    <row r="287" spans="9:36">
      <c r="I287" s="1088"/>
      <c r="J287" s="1088"/>
      <c r="K287" s="1088"/>
      <c r="L287" s="1088"/>
      <c r="M287" s="1088"/>
      <c r="N287" s="1088"/>
      <c r="O287" s="1088"/>
      <c r="P287" s="1088"/>
      <c r="Q287" s="1088"/>
      <c r="R287" s="1088"/>
      <c r="S287" s="1088"/>
      <c r="T287" s="1088"/>
      <c r="U287" s="1088"/>
      <c r="V287" s="1088"/>
      <c r="W287" s="1088"/>
      <c r="X287" s="1088"/>
      <c r="Y287" s="1088"/>
      <c r="Z287" s="1088"/>
      <c r="AA287" s="1088"/>
      <c r="AB287" s="1088"/>
      <c r="AC287" s="1088"/>
      <c r="AD287" s="1088"/>
      <c r="AE287" s="1088"/>
      <c r="AF287" s="1088"/>
      <c r="AG287" s="1088"/>
      <c r="AH287" s="1088"/>
      <c r="AI287" s="1088"/>
      <c r="AJ287" s="1088"/>
    </row>
    <row r="288" spans="9:36">
      <c r="I288" s="1088"/>
      <c r="J288" s="1088"/>
      <c r="K288" s="1088"/>
      <c r="L288" s="1088"/>
      <c r="M288" s="1088"/>
      <c r="N288" s="1088"/>
      <c r="O288" s="1088"/>
      <c r="P288" s="1088"/>
      <c r="Q288" s="1088"/>
      <c r="R288" s="1088"/>
      <c r="S288" s="1088"/>
      <c r="T288" s="1088"/>
      <c r="U288" s="1088"/>
      <c r="V288" s="1088"/>
      <c r="W288" s="1088"/>
      <c r="X288" s="1088"/>
      <c r="Y288" s="1088"/>
      <c r="Z288" s="1088"/>
      <c r="AA288" s="1088"/>
      <c r="AB288" s="1088"/>
      <c r="AC288" s="1088"/>
      <c r="AD288" s="1088"/>
      <c r="AE288" s="1088"/>
      <c r="AF288" s="1088"/>
      <c r="AG288" s="1088"/>
      <c r="AH288" s="1088"/>
      <c r="AI288" s="1088"/>
      <c r="AJ288" s="1088"/>
    </row>
    <row r="289" spans="9:36">
      <c r="I289" s="1088"/>
      <c r="J289" s="1088"/>
      <c r="K289" s="1088"/>
      <c r="L289" s="1088"/>
      <c r="M289" s="1088"/>
      <c r="N289" s="1088"/>
      <c r="O289" s="1088"/>
      <c r="P289" s="1088"/>
      <c r="Q289" s="1088"/>
      <c r="R289" s="1088"/>
      <c r="S289" s="1088"/>
      <c r="T289" s="1088"/>
      <c r="U289" s="1088"/>
      <c r="V289" s="1088"/>
      <c r="W289" s="1088"/>
      <c r="X289" s="1088"/>
      <c r="Y289" s="1088"/>
      <c r="Z289" s="1088"/>
      <c r="AA289" s="1088"/>
      <c r="AB289" s="1088"/>
      <c r="AC289" s="1088"/>
      <c r="AD289" s="1088"/>
      <c r="AE289" s="1088"/>
      <c r="AF289" s="1088"/>
      <c r="AG289" s="1088"/>
      <c r="AH289" s="1088"/>
      <c r="AI289" s="1088"/>
      <c r="AJ289" s="1088"/>
    </row>
    <row r="290" spans="9:36">
      <c r="I290" s="1088"/>
      <c r="J290" s="1088"/>
      <c r="K290" s="1088"/>
      <c r="L290" s="1088"/>
      <c r="M290" s="1088"/>
      <c r="N290" s="1088"/>
      <c r="O290" s="1088"/>
      <c r="P290" s="1088"/>
      <c r="Q290" s="1088"/>
      <c r="R290" s="1088"/>
      <c r="S290" s="1088"/>
      <c r="T290" s="1088"/>
      <c r="U290" s="1088"/>
      <c r="V290" s="1088"/>
      <c r="W290" s="1088"/>
      <c r="X290" s="1088"/>
      <c r="Y290" s="1088"/>
      <c r="Z290" s="1088"/>
      <c r="AA290" s="1088"/>
      <c r="AB290" s="1088"/>
      <c r="AC290" s="1088"/>
      <c r="AD290" s="1088"/>
      <c r="AE290" s="1088"/>
      <c r="AF290" s="1088"/>
      <c r="AG290" s="1088"/>
      <c r="AH290" s="1088"/>
      <c r="AI290" s="1088"/>
      <c r="AJ290" s="1088"/>
    </row>
    <row r="291" spans="9:36">
      <c r="I291" s="1088"/>
      <c r="J291" s="1088"/>
      <c r="K291" s="1088"/>
      <c r="L291" s="1088"/>
      <c r="M291" s="1088"/>
      <c r="N291" s="1088"/>
      <c r="O291" s="1088"/>
      <c r="P291" s="1088"/>
      <c r="Q291" s="1088"/>
      <c r="R291" s="1088"/>
      <c r="S291" s="1088"/>
      <c r="T291" s="1088"/>
      <c r="U291" s="1088"/>
      <c r="V291" s="1088"/>
      <c r="W291" s="1088"/>
      <c r="X291" s="1088"/>
      <c r="Y291" s="1088"/>
      <c r="Z291" s="1088"/>
      <c r="AA291" s="1088"/>
      <c r="AB291" s="1088"/>
      <c r="AC291" s="1088"/>
      <c r="AD291" s="1088"/>
      <c r="AE291" s="1088"/>
      <c r="AF291" s="1088"/>
      <c r="AG291" s="1088"/>
      <c r="AH291" s="1088"/>
      <c r="AI291" s="1088"/>
      <c r="AJ291" s="1088"/>
    </row>
    <row r="292" spans="9:36">
      <c r="I292" s="1088"/>
      <c r="J292" s="1088"/>
      <c r="K292" s="1088"/>
      <c r="L292" s="1088"/>
      <c r="M292" s="1088"/>
      <c r="N292" s="1088"/>
      <c r="O292" s="1088"/>
      <c r="P292" s="1088"/>
      <c r="Q292" s="1088"/>
      <c r="R292" s="1088"/>
      <c r="S292" s="1088"/>
      <c r="T292" s="1088"/>
      <c r="U292" s="1088"/>
      <c r="V292" s="1088"/>
      <c r="W292" s="1088"/>
      <c r="X292" s="1088"/>
      <c r="Y292" s="1088"/>
      <c r="Z292" s="1088"/>
      <c r="AA292" s="1088"/>
      <c r="AB292" s="1088"/>
      <c r="AC292" s="1088"/>
      <c r="AD292" s="1088"/>
      <c r="AE292" s="1088"/>
      <c r="AF292" s="1088"/>
      <c r="AG292" s="1088"/>
      <c r="AH292" s="1088"/>
      <c r="AI292" s="1088"/>
      <c r="AJ292" s="1088"/>
    </row>
    <row r="293" spans="9:36">
      <c r="I293" s="1088"/>
      <c r="J293" s="1088"/>
      <c r="K293" s="1088"/>
      <c r="L293" s="1088"/>
      <c r="M293" s="1088"/>
      <c r="N293" s="1088"/>
      <c r="O293" s="1088"/>
      <c r="P293" s="1088"/>
      <c r="Q293" s="1088"/>
      <c r="R293" s="1088"/>
      <c r="S293" s="1088"/>
      <c r="T293" s="1088"/>
      <c r="U293" s="1088"/>
      <c r="V293" s="1088"/>
      <c r="W293" s="1088"/>
      <c r="X293" s="1088"/>
      <c r="Y293" s="1088"/>
      <c r="Z293" s="1088"/>
      <c r="AA293" s="1088"/>
      <c r="AB293" s="1088"/>
      <c r="AC293" s="1088"/>
      <c r="AD293" s="1088"/>
      <c r="AE293" s="1088"/>
      <c r="AF293" s="1088"/>
      <c r="AG293" s="1088"/>
      <c r="AH293" s="1088"/>
      <c r="AI293" s="1088"/>
      <c r="AJ293" s="1088"/>
    </row>
    <row r="294" spans="9:36">
      <c r="I294" s="1088"/>
      <c r="J294" s="1088"/>
      <c r="K294" s="1088"/>
      <c r="L294" s="1088"/>
      <c r="M294" s="1088"/>
      <c r="N294" s="1088"/>
      <c r="O294" s="1088"/>
      <c r="P294" s="1088"/>
      <c r="Q294" s="1088"/>
      <c r="R294" s="1088"/>
      <c r="S294" s="1088"/>
      <c r="T294" s="1088"/>
      <c r="U294" s="1088"/>
      <c r="V294" s="1088"/>
      <c r="W294" s="1088"/>
      <c r="X294" s="1088"/>
      <c r="Y294" s="1088"/>
      <c r="Z294" s="1088"/>
      <c r="AA294" s="1088"/>
      <c r="AB294" s="1088"/>
      <c r="AC294" s="1088"/>
      <c r="AD294" s="1088"/>
      <c r="AE294" s="1088"/>
      <c r="AF294" s="1088"/>
      <c r="AG294" s="1088"/>
      <c r="AH294" s="1088"/>
      <c r="AI294" s="1088"/>
      <c r="AJ294" s="1088"/>
    </row>
    <row r="295" spans="9:36">
      <c r="I295" s="1088"/>
      <c r="J295" s="1088"/>
      <c r="K295" s="1088"/>
      <c r="L295" s="1088"/>
      <c r="M295" s="1088"/>
      <c r="N295" s="1088"/>
      <c r="O295" s="1088"/>
      <c r="P295" s="1088"/>
      <c r="Q295" s="1088"/>
      <c r="R295" s="1088"/>
      <c r="S295" s="1088"/>
      <c r="T295" s="1088"/>
      <c r="U295" s="1088"/>
      <c r="V295" s="1088"/>
      <c r="W295" s="1088"/>
      <c r="X295" s="1088"/>
      <c r="Y295" s="1088"/>
      <c r="Z295" s="1088"/>
      <c r="AA295" s="1088"/>
      <c r="AB295" s="1088"/>
      <c r="AC295" s="1088"/>
      <c r="AD295" s="1088"/>
      <c r="AE295" s="1088"/>
      <c r="AF295" s="1088"/>
      <c r="AG295" s="1088"/>
      <c r="AH295" s="1088"/>
      <c r="AI295" s="1088"/>
      <c r="AJ295" s="1088"/>
    </row>
    <row r="296" spans="9:36">
      <c r="I296" s="1088"/>
      <c r="J296" s="1088"/>
      <c r="K296" s="1088"/>
      <c r="L296" s="1088"/>
      <c r="M296" s="1088"/>
      <c r="N296" s="1088"/>
      <c r="O296" s="1088"/>
      <c r="P296" s="1088"/>
      <c r="Q296" s="1088"/>
      <c r="R296" s="1088"/>
      <c r="S296" s="1088"/>
      <c r="T296" s="1088"/>
      <c r="U296" s="1088"/>
      <c r="V296" s="1088"/>
      <c r="W296" s="1088"/>
      <c r="X296" s="1088"/>
      <c r="Y296" s="1088"/>
      <c r="Z296" s="1088"/>
      <c r="AA296" s="1088"/>
      <c r="AB296" s="1088"/>
      <c r="AC296" s="1088"/>
      <c r="AD296" s="1088"/>
      <c r="AE296" s="1088"/>
      <c r="AF296" s="1088"/>
      <c r="AG296" s="1088"/>
      <c r="AH296" s="1088"/>
      <c r="AI296" s="1088"/>
      <c r="AJ296" s="1088"/>
    </row>
    <row r="297" spans="9:36">
      <c r="I297" s="1088"/>
      <c r="J297" s="1088"/>
      <c r="K297" s="1088"/>
      <c r="L297" s="1088"/>
      <c r="M297" s="1088"/>
      <c r="N297" s="1088"/>
      <c r="O297" s="1088"/>
      <c r="P297" s="1088"/>
      <c r="Q297" s="1088"/>
      <c r="R297" s="1088"/>
      <c r="S297" s="1088"/>
      <c r="T297" s="1088"/>
      <c r="U297" s="1088"/>
      <c r="V297" s="1088"/>
      <c r="W297" s="1088"/>
      <c r="X297" s="1088"/>
      <c r="Y297" s="1088"/>
      <c r="Z297" s="1088"/>
      <c r="AA297" s="1088"/>
      <c r="AB297" s="1088"/>
      <c r="AC297" s="1088"/>
      <c r="AD297" s="1088"/>
      <c r="AE297" s="1088"/>
      <c r="AF297" s="1088"/>
      <c r="AG297" s="1088"/>
      <c r="AH297" s="1088"/>
      <c r="AI297" s="1088"/>
      <c r="AJ297" s="1088"/>
    </row>
    <row r="298" spans="9:36">
      <c r="I298" s="1088"/>
      <c r="J298" s="1088"/>
      <c r="K298" s="1088"/>
      <c r="L298" s="1088"/>
      <c r="M298" s="1088"/>
      <c r="N298" s="1088"/>
      <c r="O298" s="1088"/>
      <c r="P298" s="1088"/>
      <c r="Q298" s="1088"/>
      <c r="R298" s="1088"/>
      <c r="S298" s="1088"/>
      <c r="T298" s="1088"/>
      <c r="U298" s="1088"/>
      <c r="V298" s="1088"/>
      <c r="W298" s="1088"/>
      <c r="X298" s="1088"/>
      <c r="Y298" s="1088"/>
      <c r="Z298" s="1088"/>
      <c r="AA298" s="1088"/>
      <c r="AB298" s="1088"/>
      <c r="AC298" s="1088"/>
      <c r="AD298" s="1088"/>
      <c r="AE298" s="1088"/>
      <c r="AF298" s="1088"/>
      <c r="AG298" s="1088"/>
      <c r="AH298" s="1088"/>
      <c r="AI298" s="1088"/>
      <c r="AJ298" s="1088"/>
    </row>
    <row r="299" spans="9:36">
      <c r="I299" s="1088"/>
      <c r="J299" s="1088"/>
      <c r="K299" s="1088"/>
      <c r="L299" s="1088"/>
      <c r="M299" s="1088"/>
      <c r="N299" s="1088"/>
      <c r="O299" s="1088"/>
      <c r="P299" s="1088"/>
      <c r="Q299" s="1088"/>
      <c r="R299" s="1088"/>
      <c r="S299" s="1088"/>
      <c r="T299" s="1088"/>
      <c r="U299" s="1088"/>
      <c r="V299" s="1088"/>
      <c r="W299" s="1088"/>
      <c r="X299" s="1088"/>
      <c r="Y299" s="1088"/>
      <c r="Z299" s="1088"/>
      <c r="AA299" s="1088"/>
      <c r="AB299" s="1088"/>
      <c r="AC299" s="1088"/>
      <c r="AD299" s="1088"/>
      <c r="AE299" s="1088"/>
      <c r="AF299" s="1088"/>
      <c r="AG299" s="1088"/>
      <c r="AH299" s="1088"/>
      <c r="AI299" s="1088"/>
      <c r="AJ299" s="1088"/>
    </row>
    <row r="300" spans="9:36">
      <c r="I300" s="1088"/>
      <c r="J300" s="1088"/>
      <c r="K300" s="1088"/>
      <c r="L300" s="1088"/>
      <c r="M300" s="1088"/>
      <c r="N300" s="1088"/>
      <c r="O300" s="1088"/>
      <c r="P300" s="1088"/>
      <c r="Q300" s="1088"/>
      <c r="R300" s="1088"/>
      <c r="S300" s="1088"/>
      <c r="T300" s="1088"/>
      <c r="U300" s="1088"/>
      <c r="V300" s="1088"/>
      <c r="W300" s="1088"/>
      <c r="X300" s="1088"/>
      <c r="Y300" s="1088"/>
      <c r="Z300" s="1088"/>
      <c r="AA300" s="1088"/>
      <c r="AB300" s="1088"/>
      <c r="AC300" s="1088"/>
      <c r="AD300" s="1088"/>
      <c r="AE300" s="1088"/>
      <c r="AF300" s="1088"/>
      <c r="AG300" s="1088"/>
      <c r="AH300" s="1088"/>
      <c r="AI300" s="1088"/>
      <c r="AJ300" s="1088"/>
    </row>
    <row r="301" spans="9:36">
      <c r="I301" s="1088"/>
      <c r="J301" s="1088"/>
      <c r="K301" s="1088"/>
      <c r="L301" s="1088"/>
      <c r="M301" s="1088"/>
      <c r="N301" s="1088"/>
      <c r="O301" s="1088"/>
      <c r="P301" s="1088"/>
      <c r="Q301" s="1088"/>
      <c r="R301" s="1088"/>
      <c r="S301" s="1088"/>
      <c r="T301" s="1088"/>
      <c r="U301" s="1088"/>
      <c r="V301" s="1088"/>
      <c r="W301" s="1088"/>
      <c r="X301" s="1088"/>
      <c r="Y301" s="1088"/>
      <c r="Z301" s="1088"/>
      <c r="AA301" s="1088"/>
      <c r="AB301" s="1088"/>
      <c r="AC301" s="1088"/>
      <c r="AD301" s="1088"/>
      <c r="AE301" s="1088"/>
      <c r="AF301" s="1088"/>
      <c r="AG301" s="1088"/>
      <c r="AH301" s="1088"/>
      <c r="AI301" s="1088"/>
      <c r="AJ301" s="1088"/>
    </row>
    <row r="302" spans="9:36">
      <c r="I302" s="1088"/>
      <c r="J302" s="1088"/>
      <c r="K302" s="1088"/>
      <c r="L302" s="1088"/>
      <c r="M302" s="1088"/>
      <c r="N302" s="1088"/>
      <c r="O302" s="1088"/>
      <c r="P302" s="1088"/>
      <c r="Q302" s="1088"/>
      <c r="R302" s="1088"/>
      <c r="S302" s="1088"/>
      <c r="T302" s="1088"/>
      <c r="U302" s="1088"/>
      <c r="V302" s="1088"/>
      <c r="W302" s="1088"/>
      <c r="X302" s="1088"/>
      <c r="Y302" s="1088"/>
      <c r="Z302" s="1088"/>
      <c r="AA302" s="1088"/>
      <c r="AB302" s="1088"/>
      <c r="AC302" s="1088"/>
      <c r="AD302" s="1088"/>
      <c r="AE302" s="1088"/>
      <c r="AF302" s="1088"/>
      <c r="AG302" s="1088"/>
      <c r="AH302" s="1088"/>
      <c r="AI302" s="1088"/>
      <c r="AJ302" s="1088"/>
    </row>
    <row r="303" spans="9:36">
      <c r="I303" s="1088"/>
      <c r="J303" s="1088"/>
      <c r="K303" s="1088"/>
      <c r="L303" s="1088"/>
      <c r="M303" s="1088"/>
      <c r="N303" s="1088"/>
      <c r="O303" s="1088"/>
      <c r="P303" s="1088"/>
      <c r="Q303" s="1088"/>
      <c r="R303" s="1088"/>
      <c r="S303" s="1088"/>
      <c r="T303" s="1088"/>
      <c r="U303" s="1088"/>
      <c r="V303" s="1088"/>
      <c r="W303" s="1088"/>
      <c r="X303" s="1088"/>
      <c r="Y303" s="1088"/>
      <c r="Z303" s="1088"/>
      <c r="AA303" s="1088"/>
      <c r="AB303" s="1088"/>
      <c r="AC303" s="1088"/>
      <c r="AD303" s="1088"/>
      <c r="AE303" s="1088"/>
      <c r="AF303" s="1088"/>
      <c r="AG303" s="1088"/>
      <c r="AH303" s="1088"/>
      <c r="AI303" s="1088"/>
      <c r="AJ303" s="1088"/>
    </row>
    <row r="304" spans="9:36">
      <c r="I304" s="1088"/>
      <c r="J304" s="1088"/>
      <c r="K304" s="1088"/>
      <c r="L304" s="1088"/>
      <c r="M304" s="1088"/>
      <c r="N304" s="1088"/>
      <c r="O304" s="1088"/>
      <c r="P304" s="1088"/>
      <c r="Q304" s="1088"/>
      <c r="R304" s="1088"/>
      <c r="S304" s="1088"/>
      <c r="T304" s="1088"/>
      <c r="U304" s="1088"/>
      <c r="V304" s="1088"/>
      <c r="W304" s="1088"/>
      <c r="X304" s="1088"/>
      <c r="Y304" s="1088"/>
      <c r="Z304" s="1088"/>
      <c r="AA304" s="1088"/>
      <c r="AB304" s="1088"/>
      <c r="AC304" s="1088"/>
      <c r="AD304" s="1088"/>
      <c r="AE304" s="1088"/>
      <c r="AF304" s="1088"/>
      <c r="AG304" s="1088"/>
      <c r="AH304" s="1088"/>
      <c r="AI304" s="1088"/>
      <c r="AJ304" s="1088"/>
    </row>
    <row r="305" spans="9:36">
      <c r="I305" s="1088"/>
      <c r="J305" s="1088"/>
      <c r="K305" s="1088"/>
      <c r="L305" s="1088"/>
      <c r="M305" s="1088"/>
      <c r="N305" s="1088"/>
      <c r="O305" s="1088"/>
      <c r="P305" s="1088"/>
      <c r="Q305" s="1088"/>
      <c r="R305" s="1088"/>
      <c r="S305" s="1088"/>
      <c r="T305" s="1088"/>
      <c r="U305" s="1088"/>
      <c r="V305" s="1088"/>
      <c r="W305" s="1088"/>
      <c r="X305" s="1088"/>
      <c r="Y305" s="1088"/>
      <c r="Z305" s="1088"/>
      <c r="AA305" s="1088"/>
      <c r="AB305" s="1088"/>
      <c r="AC305" s="1088"/>
      <c r="AD305" s="1088"/>
      <c r="AE305" s="1088"/>
      <c r="AF305" s="1088"/>
      <c r="AG305" s="1088"/>
      <c r="AH305" s="1088"/>
      <c r="AI305" s="1088"/>
      <c r="AJ305" s="1088"/>
    </row>
    <row r="306" spans="9:36">
      <c r="I306" s="1088"/>
      <c r="J306" s="1088"/>
      <c r="K306" s="1088"/>
      <c r="L306" s="1088"/>
      <c r="M306" s="1088"/>
      <c r="N306" s="1088"/>
      <c r="O306" s="1088"/>
      <c r="P306" s="1088"/>
      <c r="Q306" s="1088"/>
      <c r="R306" s="1088"/>
      <c r="S306" s="1088"/>
      <c r="T306" s="1088"/>
      <c r="U306" s="1088"/>
      <c r="V306" s="1088"/>
      <c r="W306" s="1088"/>
      <c r="X306" s="1088"/>
      <c r="Y306" s="1088"/>
      <c r="Z306" s="1088"/>
      <c r="AA306" s="1088"/>
      <c r="AB306" s="1088"/>
      <c r="AC306" s="1088"/>
      <c r="AD306" s="1088"/>
      <c r="AE306" s="1088"/>
      <c r="AF306" s="1088"/>
      <c r="AG306" s="1088"/>
      <c r="AH306" s="1088"/>
      <c r="AI306" s="1088"/>
      <c r="AJ306" s="1088"/>
    </row>
    <row r="307" spans="9:36">
      <c r="I307" s="1088"/>
      <c r="J307" s="1088"/>
      <c r="K307" s="1088"/>
      <c r="L307" s="1088"/>
      <c r="M307" s="1088"/>
      <c r="N307" s="1088"/>
      <c r="O307" s="1088"/>
      <c r="P307" s="1088"/>
      <c r="Q307" s="1088"/>
      <c r="R307" s="1088"/>
      <c r="S307" s="1088"/>
      <c r="T307" s="1088"/>
      <c r="U307" s="1088"/>
      <c r="V307" s="1088"/>
      <c r="W307" s="1088"/>
      <c r="X307" s="1088"/>
      <c r="Y307" s="1088"/>
      <c r="Z307" s="1088"/>
      <c r="AA307" s="1088"/>
      <c r="AB307" s="1088"/>
      <c r="AC307" s="1088"/>
      <c r="AD307" s="1088"/>
      <c r="AE307" s="1088"/>
      <c r="AF307" s="1088"/>
      <c r="AG307" s="1088"/>
      <c r="AH307" s="1088"/>
      <c r="AI307" s="1088"/>
      <c r="AJ307" s="1088"/>
    </row>
    <row r="308" spans="9:36">
      <c r="I308" s="1088"/>
      <c r="J308" s="1088"/>
      <c r="K308" s="1088"/>
      <c r="L308" s="1088"/>
      <c r="M308" s="1088"/>
      <c r="N308" s="1088"/>
      <c r="O308" s="1088"/>
      <c r="P308" s="1088"/>
      <c r="Q308" s="1088"/>
      <c r="R308" s="1088"/>
      <c r="S308" s="1088"/>
      <c r="T308" s="1088"/>
      <c r="U308" s="1088"/>
      <c r="V308" s="1088"/>
      <c r="W308" s="1088"/>
      <c r="X308" s="1088"/>
      <c r="Y308" s="1088"/>
      <c r="Z308" s="1088"/>
      <c r="AA308" s="1088"/>
      <c r="AB308" s="1088"/>
      <c r="AC308" s="1088"/>
      <c r="AD308" s="1088"/>
      <c r="AE308" s="1088"/>
      <c r="AF308" s="1088"/>
      <c r="AG308" s="1088"/>
      <c r="AH308" s="1088"/>
      <c r="AI308" s="1088"/>
      <c r="AJ308" s="1088"/>
    </row>
    <row r="309" spans="9:36">
      <c r="I309" s="1088"/>
      <c r="J309" s="1088"/>
      <c r="K309" s="1088"/>
      <c r="L309" s="1088"/>
      <c r="M309" s="1088"/>
      <c r="N309" s="1088"/>
      <c r="O309" s="1088"/>
      <c r="P309" s="1088"/>
      <c r="Q309" s="1088"/>
      <c r="R309" s="1088"/>
      <c r="S309" s="1088"/>
      <c r="T309" s="1088"/>
      <c r="U309" s="1088"/>
      <c r="V309" s="1088"/>
      <c r="W309" s="1088"/>
      <c r="X309" s="1088"/>
      <c r="Y309" s="1088"/>
      <c r="Z309" s="1088"/>
      <c r="AA309" s="1088"/>
      <c r="AB309" s="1088"/>
      <c r="AC309" s="1088"/>
      <c r="AD309" s="1088"/>
      <c r="AE309" s="1088"/>
      <c r="AF309" s="1088"/>
      <c r="AG309" s="1088"/>
      <c r="AH309" s="1088"/>
      <c r="AI309" s="1088"/>
      <c r="AJ309" s="1088"/>
    </row>
    <row r="310" spans="9:36">
      <c r="I310" s="1088"/>
      <c r="J310" s="1088"/>
      <c r="K310" s="1088"/>
      <c r="L310" s="1088"/>
      <c r="M310" s="1088"/>
      <c r="N310" s="1088"/>
      <c r="O310" s="1088"/>
      <c r="P310" s="1088"/>
      <c r="Q310" s="1088"/>
      <c r="R310" s="1088"/>
      <c r="S310" s="1088"/>
      <c r="T310" s="1088"/>
      <c r="U310" s="1088"/>
      <c r="V310" s="1088"/>
      <c r="W310" s="1088"/>
      <c r="X310" s="1088"/>
      <c r="Y310" s="1088"/>
      <c r="Z310" s="1088"/>
      <c r="AA310" s="1088"/>
      <c r="AB310" s="1088"/>
      <c r="AC310" s="1088"/>
      <c r="AD310" s="1088"/>
      <c r="AE310" s="1088"/>
      <c r="AF310" s="1088"/>
      <c r="AG310" s="1088"/>
      <c r="AH310" s="1088"/>
      <c r="AI310" s="1088"/>
      <c r="AJ310" s="1088"/>
    </row>
    <row r="311" spans="9:36">
      <c r="I311" s="1088"/>
      <c r="J311" s="1088"/>
      <c r="K311" s="1088"/>
      <c r="L311" s="1088"/>
      <c r="M311" s="1088"/>
      <c r="N311" s="1088"/>
      <c r="O311" s="1088"/>
      <c r="P311" s="1088"/>
      <c r="Q311" s="1088"/>
      <c r="R311" s="1088"/>
      <c r="S311" s="1088"/>
      <c r="T311" s="1088"/>
      <c r="U311" s="1088"/>
      <c r="V311" s="1088"/>
      <c r="W311" s="1088"/>
      <c r="X311" s="1088"/>
      <c r="Y311" s="1088"/>
      <c r="Z311" s="1088"/>
      <c r="AA311" s="1088"/>
      <c r="AB311" s="1088"/>
      <c r="AC311" s="1088"/>
      <c r="AD311" s="1088"/>
      <c r="AE311" s="1088"/>
      <c r="AF311" s="1088"/>
      <c r="AG311" s="1088"/>
      <c r="AH311" s="1088"/>
      <c r="AI311" s="1088"/>
      <c r="AJ311" s="1088"/>
    </row>
    <row r="312" spans="9:36">
      <c r="I312" s="1088"/>
      <c r="J312" s="1088"/>
      <c r="K312" s="1088"/>
      <c r="L312" s="1088"/>
      <c r="M312" s="1088"/>
      <c r="N312" s="1088"/>
      <c r="O312" s="1088"/>
      <c r="P312" s="1088"/>
      <c r="Q312" s="1088"/>
      <c r="R312" s="1088"/>
      <c r="S312" s="1088"/>
      <c r="T312" s="1088"/>
      <c r="U312" s="1088"/>
      <c r="V312" s="1088"/>
      <c r="W312" s="1088"/>
      <c r="X312" s="1088"/>
      <c r="Y312" s="1088"/>
      <c r="Z312" s="1088"/>
      <c r="AA312" s="1088"/>
      <c r="AB312" s="1088"/>
      <c r="AC312" s="1088"/>
      <c r="AD312" s="1088"/>
      <c r="AE312" s="1088"/>
      <c r="AF312" s="1088"/>
      <c r="AG312" s="1088"/>
      <c r="AH312" s="1088"/>
      <c r="AI312" s="1088"/>
      <c r="AJ312" s="1088"/>
    </row>
    <row r="313" spans="9:36">
      <c r="I313" s="1088"/>
      <c r="J313" s="1088"/>
      <c r="K313" s="1088"/>
      <c r="L313" s="1088"/>
      <c r="M313" s="1088"/>
      <c r="N313" s="1088"/>
      <c r="O313" s="1088"/>
      <c r="P313" s="1088"/>
      <c r="Q313" s="1088"/>
      <c r="R313" s="1088"/>
      <c r="S313" s="1088"/>
      <c r="T313" s="1088"/>
      <c r="U313" s="1088"/>
      <c r="V313" s="1088"/>
      <c r="W313" s="1088"/>
      <c r="X313" s="1088"/>
      <c r="Y313" s="1088"/>
      <c r="Z313" s="1088"/>
      <c r="AA313" s="1088"/>
      <c r="AB313" s="1088"/>
      <c r="AC313" s="1088"/>
      <c r="AD313" s="1088"/>
      <c r="AE313" s="1088"/>
      <c r="AF313" s="1088"/>
      <c r="AG313" s="1088"/>
      <c r="AH313" s="1088"/>
      <c r="AI313" s="1088"/>
      <c r="AJ313" s="1088"/>
    </row>
    <row r="314" spans="9:36">
      <c r="I314" s="1088"/>
      <c r="J314" s="1088"/>
      <c r="K314" s="1088"/>
      <c r="L314" s="1088"/>
      <c r="M314" s="1088"/>
      <c r="N314" s="1088"/>
      <c r="O314" s="1088"/>
      <c r="P314" s="1088"/>
      <c r="Q314" s="1088"/>
      <c r="R314" s="1088"/>
      <c r="S314" s="1088"/>
      <c r="T314" s="1088"/>
      <c r="U314" s="1088"/>
      <c r="V314" s="1088"/>
      <c r="W314" s="1088"/>
      <c r="X314" s="1088"/>
      <c r="Y314" s="1088"/>
      <c r="Z314" s="1088"/>
      <c r="AA314" s="1088"/>
      <c r="AB314" s="1088"/>
      <c r="AC314" s="1088"/>
      <c r="AD314" s="1088"/>
      <c r="AE314" s="1088"/>
      <c r="AF314" s="1088"/>
      <c r="AG314" s="1088"/>
      <c r="AH314" s="1088"/>
      <c r="AI314" s="1088"/>
      <c r="AJ314" s="1088"/>
    </row>
    <row r="315" spans="9:36">
      <c r="I315" s="1088"/>
      <c r="J315" s="1088"/>
      <c r="K315" s="1088"/>
      <c r="L315" s="1088"/>
      <c r="M315" s="1088"/>
      <c r="N315" s="1088"/>
      <c r="O315" s="1088"/>
      <c r="P315" s="1088"/>
      <c r="Q315" s="1088"/>
      <c r="R315" s="1088"/>
      <c r="S315" s="1088"/>
      <c r="T315" s="1088"/>
      <c r="U315" s="1088"/>
      <c r="V315" s="1088"/>
      <c r="W315" s="1088"/>
      <c r="X315" s="1088"/>
      <c r="Y315" s="1088"/>
      <c r="Z315" s="1088"/>
      <c r="AA315" s="1088"/>
      <c r="AB315" s="1088"/>
      <c r="AC315" s="1088"/>
      <c r="AD315" s="1088"/>
      <c r="AE315" s="1088"/>
      <c r="AF315" s="1088"/>
      <c r="AG315" s="1088"/>
      <c r="AH315" s="1088"/>
      <c r="AI315" s="1088"/>
      <c r="AJ315" s="1088"/>
    </row>
    <row r="316" spans="9:36">
      <c r="I316" s="1088"/>
      <c r="J316" s="1088"/>
      <c r="K316" s="1088"/>
      <c r="L316" s="1088"/>
      <c r="M316" s="1088"/>
      <c r="N316" s="1088"/>
      <c r="O316" s="1088"/>
      <c r="P316" s="1088"/>
      <c r="Q316" s="1088"/>
      <c r="R316" s="1088"/>
      <c r="S316" s="1088"/>
      <c r="T316" s="1088"/>
      <c r="U316" s="1088"/>
      <c r="V316" s="1088"/>
      <c r="W316" s="1088"/>
      <c r="X316" s="1088"/>
      <c r="Y316" s="1088"/>
      <c r="Z316" s="1088"/>
      <c r="AA316" s="1088"/>
      <c r="AB316" s="1088"/>
      <c r="AC316" s="1088"/>
      <c r="AD316" s="1088"/>
      <c r="AE316" s="1088"/>
      <c r="AF316" s="1088"/>
      <c r="AG316" s="1088"/>
      <c r="AH316" s="1088"/>
      <c r="AI316" s="1088"/>
      <c r="AJ316" s="1088"/>
    </row>
    <row r="317" spans="9:36">
      <c r="I317" s="1088"/>
      <c r="J317" s="1088"/>
      <c r="K317" s="1088"/>
      <c r="L317" s="1088"/>
      <c r="M317" s="1088"/>
      <c r="N317" s="1088"/>
      <c r="O317" s="1088"/>
      <c r="P317" s="1088"/>
      <c r="Q317" s="1088"/>
      <c r="R317" s="1088"/>
      <c r="S317" s="1088"/>
      <c r="T317" s="1088"/>
      <c r="U317" s="1088"/>
      <c r="V317" s="1088"/>
      <c r="W317" s="1088"/>
      <c r="X317" s="1088"/>
      <c r="Y317" s="1088"/>
      <c r="Z317" s="1088"/>
      <c r="AA317" s="1088"/>
      <c r="AB317" s="1088"/>
      <c r="AC317" s="1088"/>
      <c r="AD317" s="1088"/>
      <c r="AE317" s="1088"/>
      <c r="AF317" s="1088"/>
      <c r="AG317" s="1088"/>
      <c r="AH317" s="1088"/>
      <c r="AI317" s="1088"/>
      <c r="AJ317" s="1088"/>
    </row>
    <row r="318" spans="9:36">
      <c r="I318" s="1088"/>
      <c r="J318" s="1088"/>
      <c r="K318" s="1088"/>
      <c r="L318" s="1088"/>
      <c r="M318" s="1088"/>
      <c r="N318" s="1088"/>
      <c r="O318" s="1088"/>
      <c r="P318" s="1088"/>
      <c r="Q318" s="1088"/>
      <c r="R318" s="1088"/>
      <c r="S318" s="1088"/>
      <c r="T318" s="1088"/>
      <c r="U318" s="1088"/>
      <c r="V318" s="1088"/>
      <c r="W318" s="1088"/>
      <c r="X318" s="1088"/>
      <c r="Y318" s="1088"/>
      <c r="Z318" s="1088"/>
      <c r="AA318" s="1088"/>
      <c r="AB318" s="1088"/>
      <c r="AC318" s="1088"/>
      <c r="AD318" s="1088"/>
      <c r="AE318" s="1088"/>
      <c r="AF318" s="1088"/>
      <c r="AG318" s="1088"/>
      <c r="AH318" s="1088"/>
      <c r="AI318" s="1088"/>
      <c r="AJ318" s="1088"/>
    </row>
    <row r="319" spans="9:36">
      <c r="I319" s="1088"/>
      <c r="J319" s="1088"/>
      <c r="K319" s="1088"/>
      <c r="L319" s="1088"/>
      <c r="M319" s="1088"/>
      <c r="N319" s="1088"/>
      <c r="O319" s="1088"/>
      <c r="P319" s="1088"/>
      <c r="Q319" s="1088"/>
      <c r="R319" s="1088"/>
      <c r="S319" s="1088"/>
      <c r="T319" s="1088"/>
      <c r="U319" s="1088"/>
      <c r="V319" s="1088"/>
      <c r="W319" s="1088"/>
      <c r="X319" s="1088"/>
      <c r="Y319" s="1088"/>
      <c r="Z319" s="1088"/>
      <c r="AA319" s="1088"/>
      <c r="AB319" s="1088"/>
      <c r="AC319" s="1088"/>
      <c r="AD319" s="1088"/>
      <c r="AE319" s="1088"/>
      <c r="AF319" s="1088"/>
      <c r="AG319" s="1088"/>
      <c r="AH319" s="1088"/>
      <c r="AI319" s="1088"/>
      <c r="AJ319" s="1088"/>
    </row>
    <row r="320" spans="9:36">
      <c r="I320" s="1088"/>
      <c r="J320" s="1088"/>
      <c r="K320" s="1088"/>
      <c r="L320" s="1088"/>
      <c r="M320" s="1088"/>
      <c r="N320" s="1088"/>
      <c r="O320" s="1088"/>
      <c r="P320" s="1088"/>
      <c r="Q320" s="1088"/>
      <c r="R320" s="1088"/>
      <c r="S320" s="1088"/>
      <c r="T320" s="1088"/>
      <c r="U320" s="1088"/>
      <c r="V320" s="1088"/>
      <c r="W320" s="1088"/>
      <c r="X320" s="1088"/>
      <c r="Y320" s="1088"/>
      <c r="Z320" s="1088"/>
      <c r="AA320" s="1088"/>
      <c r="AB320" s="1088"/>
      <c r="AC320" s="1088"/>
      <c r="AD320" s="1088"/>
      <c r="AE320" s="1088"/>
      <c r="AF320" s="1088"/>
      <c r="AG320" s="1088"/>
      <c r="AH320" s="1088"/>
      <c r="AI320" s="1088"/>
      <c r="AJ320" s="1088"/>
    </row>
    <row r="321" spans="9:36">
      <c r="I321" s="1088"/>
      <c r="J321" s="1088"/>
      <c r="K321" s="1088"/>
      <c r="L321" s="1088"/>
      <c r="M321" s="1088"/>
      <c r="N321" s="1088"/>
      <c r="O321" s="1088"/>
      <c r="P321" s="1088"/>
      <c r="Q321" s="1088"/>
      <c r="R321" s="1088"/>
      <c r="S321" s="1088"/>
      <c r="T321" s="1088"/>
      <c r="U321" s="1088"/>
      <c r="V321" s="1088"/>
      <c r="W321" s="1088"/>
      <c r="X321" s="1088"/>
      <c r="Y321" s="1088"/>
      <c r="Z321" s="1088"/>
      <c r="AA321" s="1088"/>
      <c r="AB321" s="1088"/>
      <c r="AC321" s="1088"/>
      <c r="AD321" s="1088"/>
      <c r="AE321" s="1088"/>
      <c r="AF321" s="1088"/>
      <c r="AG321" s="1088"/>
      <c r="AH321" s="1088"/>
      <c r="AI321" s="1088"/>
      <c r="AJ321" s="1088"/>
    </row>
    <row r="322" spans="9:36">
      <c r="I322" s="1088"/>
      <c r="J322" s="1088"/>
      <c r="K322" s="1088"/>
      <c r="L322" s="1088"/>
      <c r="M322" s="1088"/>
      <c r="N322" s="1088"/>
      <c r="O322" s="1088"/>
      <c r="P322" s="1088"/>
      <c r="Q322" s="1088"/>
      <c r="R322" s="1088"/>
      <c r="S322" s="1088"/>
      <c r="T322" s="1088"/>
      <c r="U322" s="1088"/>
      <c r="V322" s="1088"/>
      <c r="W322" s="1088"/>
      <c r="X322" s="1088"/>
      <c r="Y322" s="1088"/>
      <c r="Z322" s="1088"/>
      <c r="AA322" s="1088"/>
      <c r="AB322" s="1088"/>
      <c r="AC322" s="1088"/>
      <c r="AD322" s="1088"/>
      <c r="AE322" s="1088"/>
      <c r="AF322" s="1088"/>
      <c r="AG322" s="1088"/>
      <c r="AH322" s="1088"/>
      <c r="AI322" s="1088"/>
      <c r="AJ322" s="1088"/>
    </row>
    <row r="323" spans="9:36">
      <c r="I323" s="1088"/>
      <c r="J323" s="1088"/>
      <c r="K323" s="1088"/>
      <c r="L323" s="1088"/>
      <c r="M323" s="1088"/>
      <c r="N323" s="1088"/>
      <c r="O323" s="1088"/>
      <c r="P323" s="1088"/>
      <c r="Q323" s="1088"/>
      <c r="R323" s="1088"/>
      <c r="S323" s="1088"/>
      <c r="T323" s="1088"/>
      <c r="U323" s="1088"/>
      <c r="V323" s="1088"/>
      <c r="W323" s="1088"/>
      <c r="X323" s="1088"/>
      <c r="Y323" s="1088"/>
      <c r="Z323" s="1088"/>
      <c r="AA323" s="1088"/>
      <c r="AB323" s="1088"/>
      <c r="AC323" s="1088"/>
      <c r="AD323" s="1088"/>
      <c r="AE323" s="1088"/>
      <c r="AF323" s="1088"/>
      <c r="AG323" s="1088"/>
      <c r="AH323" s="1088"/>
      <c r="AI323" s="1088"/>
      <c r="AJ323" s="1088"/>
    </row>
    <row r="324" spans="9:36">
      <c r="I324" s="1088"/>
      <c r="J324" s="1088"/>
      <c r="K324" s="1088"/>
      <c r="L324" s="1088"/>
      <c r="M324" s="1088"/>
      <c r="N324" s="1088"/>
      <c r="O324" s="1088"/>
      <c r="P324" s="1088"/>
      <c r="Q324" s="1088"/>
      <c r="R324" s="1088"/>
      <c r="S324" s="1088"/>
      <c r="T324" s="1088"/>
      <c r="U324" s="1088"/>
      <c r="V324" s="1088"/>
      <c r="W324" s="1088"/>
      <c r="X324" s="1088"/>
      <c r="Y324" s="1088"/>
      <c r="Z324" s="1088"/>
      <c r="AA324" s="1088"/>
      <c r="AB324" s="1088"/>
      <c r="AC324" s="1088"/>
      <c r="AD324" s="1088"/>
      <c r="AE324" s="1088"/>
      <c r="AF324" s="1088"/>
      <c r="AG324" s="1088"/>
      <c r="AH324" s="1088"/>
      <c r="AI324" s="1088"/>
      <c r="AJ324" s="1088"/>
    </row>
    <row r="325" spans="9:36">
      <c r="I325" s="1088"/>
      <c r="J325" s="1088"/>
      <c r="K325" s="1088"/>
      <c r="L325" s="1088"/>
      <c r="M325" s="1088"/>
      <c r="N325" s="1088"/>
      <c r="O325" s="1088"/>
      <c r="P325" s="1088"/>
      <c r="Q325" s="1088"/>
      <c r="R325" s="1088"/>
      <c r="S325" s="1088"/>
      <c r="T325" s="1088"/>
      <c r="U325" s="1088"/>
      <c r="V325" s="1088"/>
      <c r="W325" s="1088"/>
      <c r="X325" s="1088"/>
      <c r="Y325" s="1088"/>
      <c r="Z325" s="1088"/>
      <c r="AA325" s="1088"/>
      <c r="AB325" s="1088"/>
      <c r="AC325" s="1088"/>
      <c r="AD325" s="1088"/>
      <c r="AE325" s="1088"/>
      <c r="AF325" s="1088"/>
      <c r="AG325" s="1088"/>
      <c r="AH325" s="1088"/>
      <c r="AI325" s="1088"/>
      <c r="AJ325" s="1088"/>
    </row>
    <row r="326" spans="9:36">
      <c r="I326" s="1088"/>
      <c r="J326" s="1088"/>
      <c r="K326" s="1088"/>
      <c r="L326" s="1088"/>
      <c r="M326" s="1088"/>
      <c r="N326" s="1088"/>
      <c r="O326" s="1088"/>
      <c r="P326" s="1088"/>
      <c r="Q326" s="1088"/>
      <c r="R326" s="1088"/>
      <c r="S326" s="1088"/>
      <c r="T326" s="1088"/>
      <c r="U326" s="1088"/>
      <c r="V326" s="1088"/>
      <c r="W326" s="1088"/>
      <c r="X326" s="1088"/>
      <c r="Y326" s="1088"/>
      <c r="Z326" s="1088"/>
      <c r="AA326" s="1088"/>
      <c r="AB326" s="1088"/>
      <c r="AC326" s="1088"/>
      <c r="AD326" s="1088"/>
      <c r="AE326" s="1088"/>
      <c r="AF326" s="1088"/>
      <c r="AG326" s="1088"/>
      <c r="AH326" s="1088"/>
      <c r="AI326" s="1088"/>
      <c r="AJ326" s="1088"/>
    </row>
    <row r="327" spans="9:36">
      <c r="I327" s="1088"/>
      <c r="J327" s="1088"/>
      <c r="K327" s="1088"/>
      <c r="L327" s="1088"/>
      <c r="M327" s="1088"/>
      <c r="N327" s="1088"/>
      <c r="O327" s="1088"/>
      <c r="P327" s="1088"/>
      <c r="Q327" s="1088"/>
      <c r="R327" s="1088"/>
      <c r="S327" s="1088"/>
      <c r="T327" s="1088"/>
      <c r="U327" s="1088"/>
      <c r="V327" s="1088"/>
      <c r="W327" s="1088"/>
      <c r="X327" s="1088"/>
      <c r="Y327" s="1088"/>
      <c r="Z327" s="1088"/>
      <c r="AA327" s="1088"/>
      <c r="AB327" s="1088"/>
      <c r="AC327" s="1088"/>
      <c r="AD327" s="1088"/>
      <c r="AE327" s="1088"/>
      <c r="AF327" s="1088"/>
      <c r="AG327" s="1088"/>
      <c r="AH327" s="1088"/>
      <c r="AI327" s="1088"/>
      <c r="AJ327" s="1088"/>
    </row>
    <row r="328" spans="9:36">
      <c r="I328" s="1088"/>
      <c r="J328" s="1088"/>
      <c r="K328" s="1088"/>
      <c r="L328" s="1088"/>
      <c r="M328" s="1088"/>
      <c r="N328" s="1088"/>
      <c r="O328" s="1088"/>
      <c r="P328" s="1088"/>
      <c r="Q328" s="1088"/>
      <c r="R328" s="1088"/>
      <c r="S328" s="1088"/>
      <c r="T328" s="1088"/>
      <c r="U328" s="1088"/>
      <c r="V328" s="1088"/>
      <c r="W328" s="1088"/>
      <c r="X328" s="1088"/>
      <c r="Y328" s="1088"/>
      <c r="Z328" s="1088"/>
      <c r="AA328" s="1088"/>
      <c r="AB328" s="1088"/>
      <c r="AC328" s="1088"/>
      <c r="AD328" s="1088"/>
      <c r="AE328" s="1088"/>
      <c r="AF328" s="1088"/>
      <c r="AG328" s="1088"/>
      <c r="AH328" s="1088"/>
      <c r="AI328" s="1088"/>
      <c r="AJ328" s="1088"/>
    </row>
    <row r="329" spans="9:36">
      <c r="I329" s="1088"/>
      <c r="J329" s="1088"/>
      <c r="K329" s="1088"/>
      <c r="L329" s="1088"/>
      <c r="M329" s="1088"/>
      <c r="N329" s="1088"/>
      <c r="O329" s="1088"/>
      <c r="P329" s="1088"/>
      <c r="Q329" s="1088"/>
      <c r="R329" s="1088"/>
      <c r="S329" s="1088"/>
      <c r="T329" s="1088"/>
      <c r="U329" s="1088"/>
      <c r="V329" s="1088"/>
      <c r="W329" s="1088"/>
      <c r="X329" s="1088"/>
      <c r="Y329" s="1088"/>
      <c r="Z329" s="1088"/>
      <c r="AA329" s="1088"/>
      <c r="AB329" s="1088"/>
      <c r="AC329" s="1088"/>
      <c r="AD329" s="1088"/>
      <c r="AE329" s="1088"/>
      <c r="AF329" s="1088"/>
      <c r="AG329" s="1088"/>
      <c r="AH329" s="1088"/>
      <c r="AI329" s="1088"/>
      <c r="AJ329" s="1088"/>
    </row>
    <row r="330" spans="9:36">
      <c r="I330" s="1088"/>
      <c r="J330" s="1088"/>
      <c r="K330" s="1088"/>
      <c r="L330" s="1088"/>
      <c r="M330" s="1088"/>
      <c r="N330" s="1088"/>
      <c r="O330" s="1088"/>
      <c r="P330" s="1088"/>
      <c r="Q330" s="1088"/>
      <c r="R330" s="1088"/>
      <c r="S330" s="1088"/>
      <c r="T330" s="1088"/>
      <c r="U330" s="1088"/>
      <c r="V330" s="1088"/>
      <c r="W330" s="1088"/>
      <c r="X330" s="1088"/>
      <c r="Y330" s="1088"/>
      <c r="Z330" s="1088"/>
      <c r="AA330" s="1088"/>
      <c r="AB330" s="1088"/>
      <c r="AC330" s="1088"/>
      <c r="AD330" s="1088"/>
      <c r="AE330" s="1088"/>
      <c r="AF330" s="1088"/>
      <c r="AG330" s="1088"/>
      <c r="AH330" s="1088"/>
      <c r="AI330" s="1088"/>
      <c r="AJ330" s="1088"/>
    </row>
    <row r="331" spans="9:36">
      <c r="I331" s="1088"/>
      <c r="J331" s="1088"/>
      <c r="K331" s="1088"/>
      <c r="L331" s="1088"/>
      <c r="M331" s="1088"/>
      <c r="N331" s="1088"/>
      <c r="O331" s="1088"/>
      <c r="P331" s="1088"/>
      <c r="Q331" s="1088"/>
      <c r="R331" s="1088"/>
      <c r="S331" s="1088"/>
      <c r="T331" s="1088"/>
      <c r="U331" s="1088"/>
      <c r="V331" s="1088"/>
      <c r="W331" s="1088"/>
      <c r="X331" s="1088"/>
      <c r="Y331" s="1088"/>
      <c r="Z331" s="1088"/>
      <c r="AA331" s="1088"/>
      <c r="AB331" s="1088"/>
      <c r="AC331" s="1088"/>
      <c r="AD331" s="1088"/>
      <c r="AE331" s="1088"/>
      <c r="AF331" s="1088"/>
      <c r="AG331" s="1088"/>
      <c r="AH331" s="1088"/>
      <c r="AI331" s="1088"/>
      <c r="AJ331" s="1088"/>
    </row>
    <row r="332" spans="9:36">
      <c r="I332" s="1088"/>
      <c r="J332" s="1088"/>
      <c r="K332" s="1088"/>
      <c r="L332" s="1088"/>
      <c r="M332" s="1088"/>
      <c r="N332" s="1088"/>
      <c r="O332" s="1088"/>
      <c r="P332" s="1088"/>
      <c r="Q332" s="1088"/>
      <c r="R332" s="1088"/>
      <c r="S332" s="1088"/>
      <c r="T332" s="1088"/>
      <c r="U332" s="1088"/>
      <c r="V332" s="1088"/>
      <c r="W332" s="1088"/>
      <c r="X332" s="1088"/>
      <c r="Y332" s="1088"/>
      <c r="Z332" s="1088"/>
      <c r="AA332" s="1088"/>
      <c r="AB332" s="1088"/>
      <c r="AC332" s="1088"/>
      <c r="AD332" s="1088"/>
      <c r="AE332" s="1088"/>
      <c r="AF332" s="1088"/>
      <c r="AG332" s="1088"/>
      <c r="AH332" s="1088"/>
      <c r="AI332" s="1088"/>
      <c r="AJ332" s="1088"/>
    </row>
    <row r="333" spans="9:36">
      <c r="I333" s="1088"/>
      <c r="J333" s="1088"/>
      <c r="K333" s="1088"/>
      <c r="L333" s="1088"/>
      <c r="M333" s="1088"/>
      <c r="N333" s="1088"/>
      <c r="O333" s="1088"/>
      <c r="P333" s="1088"/>
      <c r="Q333" s="1088"/>
      <c r="R333" s="1088"/>
      <c r="S333" s="1088"/>
      <c r="T333" s="1088"/>
      <c r="U333" s="1088"/>
      <c r="V333" s="1088"/>
      <c r="W333" s="1088"/>
      <c r="X333" s="1088"/>
      <c r="Y333" s="1088"/>
      <c r="Z333" s="1088"/>
      <c r="AA333" s="1088"/>
      <c r="AB333" s="1088"/>
      <c r="AC333" s="1088"/>
      <c r="AD333" s="1088"/>
      <c r="AE333" s="1088"/>
      <c r="AF333" s="1088"/>
      <c r="AG333" s="1088"/>
      <c r="AH333" s="1088"/>
      <c r="AI333" s="1088"/>
      <c r="AJ333" s="1088"/>
    </row>
    <row r="334" spans="9:36">
      <c r="I334" s="1088"/>
      <c r="J334" s="1088"/>
      <c r="K334" s="1088"/>
      <c r="L334" s="1088"/>
      <c r="M334" s="1088"/>
      <c r="N334" s="1088"/>
      <c r="O334" s="1088"/>
      <c r="P334" s="1088"/>
      <c r="Q334" s="1088"/>
      <c r="R334" s="1088"/>
      <c r="S334" s="1088"/>
      <c r="T334" s="1088"/>
      <c r="U334" s="1088"/>
      <c r="V334" s="1088"/>
      <c r="W334" s="1088"/>
      <c r="X334" s="1088"/>
      <c r="Y334" s="1088"/>
      <c r="Z334" s="1088"/>
      <c r="AA334" s="1088"/>
      <c r="AB334" s="1088"/>
      <c r="AC334" s="1088"/>
      <c r="AD334" s="1088"/>
      <c r="AE334" s="1088"/>
      <c r="AF334" s="1088"/>
      <c r="AG334" s="1088"/>
      <c r="AH334" s="1088"/>
      <c r="AI334" s="1088"/>
      <c r="AJ334" s="1088"/>
    </row>
    <row r="335" spans="9:36">
      <c r="I335" s="1088"/>
      <c r="J335" s="1088"/>
      <c r="K335" s="1088"/>
      <c r="L335" s="1088"/>
      <c r="M335" s="1088"/>
      <c r="N335" s="1088"/>
      <c r="O335" s="1088"/>
      <c r="P335" s="1088"/>
      <c r="Q335" s="1088"/>
      <c r="R335" s="1088"/>
      <c r="S335" s="1088"/>
      <c r="T335" s="1088"/>
      <c r="U335" s="1088"/>
      <c r="V335" s="1088"/>
      <c r="W335" s="1088"/>
      <c r="X335" s="1088"/>
      <c r="Y335" s="1088"/>
      <c r="Z335" s="1088"/>
      <c r="AA335" s="1088"/>
      <c r="AB335" s="1088"/>
      <c r="AC335" s="1088"/>
      <c r="AD335" s="1088"/>
      <c r="AE335" s="1088"/>
      <c r="AF335" s="1088"/>
      <c r="AG335" s="1088"/>
      <c r="AH335" s="1088"/>
      <c r="AI335" s="1088"/>
      <c r="AJ335" s="1088"/>
    </row>
    <row r="336" spans="9:36">
      <c r="I336" s="1088"/>
      <c r="J336" s="1088"/>
      <c r="K336" s="1088"/>
      <c r="L336" s="1088"/>
      <c r="M336" s="1088"/>
      <c r="N336" s="1088"/>
      <c r="O336" s="1088"/>
      <c r="P336" s="1088"/>
      <c r="Q336" s="1088"/>
      <c r="R336" s="1088"/>
      <c r="S336" s="1088"/>
      <c r="T336" s="1088"/>
      <c r="U336" s="1088"/>
      <c r="V336" s="1088"/>
      <c r="W336" s="1088"/>
      <c r="X336" s="1088"/>
      <c r="Y336" s="1088"/>
      <c r="Z336" s="1088"/>
      <c r="AA336" s="1088"/>
      <c r="AB336" s="1088"/>
      <c r="AC336" s="1088"/>
      <c r="AD336" s="1088"/>
      <c r="AE336" s="1088"/>
      <c r="AF336" s="1088"/>
      <c r="AG336" s="1088"/>
      <c r="AH336" s="1088"/>
      <c r="AI336" s="1088"/>
      <c r="AJ336" s="1088"/>
    </row>
    <row r="337" spans="9:36">
      <c r="I337" s="1088"/>
      <c r="J337" s="1088"/>
      <c r="K337" s="1088"/>
      <c r="L337" s="1088"/>
      <c r="M337" s="1088"/>
      <c r="N337" s="1088"/>
      <c r="O337" s="1088"/>
      <c r="P337" s="1088"/>
      <c r="Q337" s="1088"/>
      <c r="R337" s="1088"/>
      <c r="S337" s="1088"/>
      <c r="T337" s="1088"/>
      <c r="U337" s="1088"/>
      <c r="V337" s="1088"/>
      <c r="W337" s="1088"/>
      <c r="X337" s="1088"/>
      <c r="Y337" s="1088"/>
      <c r="Z337" s="1088"/>
      <c r="AA337" s="1088"/>
      <c r="AB337" s="1088"/>
      <c r="AC337" s="1088"/>
      <c r="AD337" s="1088"/>
      <c r="AE337" s="1088"/>
      <c r="AF337" s="1088"/>
      <c r="AG337" s="1088"/>
      <c r="AH337" s="1088"/>
      <c r="AI337" s="1088"/>
      <c r="AJ337" s="1088"/>
    </row>
    <row r="338" spans="9:36">
      <c r="I338" s="1088"/>
      <c r="J338" s="1088"/>
      <c r="K338" s="1088"/>
      <c r="L338" s="1088"/>
      <c r="M338" s="1088"/>
      <c r="N338" s="1088"/>
      <c r="O338" s="1088"/>
      <c r="P338" s="1088"/>
      <c r="Q338" s="1088"/>
      <c r="R338" s="1088"/>
      <c r="S338" s="1088"/>
      <c r="T338" s="1088"/>
      <c r="U338" s="1088"/>
      <c r="V338" s="1088"/>
      <c r="W338" s="1088"/>
      <c r="X338" s="1088"/>
      <c r="Y338" s="1088"/>
      <c r="Z338" s="1088"/>
      <c r="AA338" s="1088"/>
      <c r="AB338" s="1088"/>
      <c r="AC338" s="1088"/>
      <c r="AD338" s="1088"/>
      <c r="AE338" s="1088"/>
      <c r="AF338" s="1088"/>
      <c r="AG338" s="1088"/>
      <c r="AH338" s="1088"/>
      <c r="AI338" s="1088"/>
      <c r="AJ338" s="1088"/>
    </row>
    <row r="339" spans="9:36">
      <c r="I339" s="1088"/>
      <c r="J339" s="1088"/>
      <c r="K339" s="1088"/>
      <c r="L339" s="1088"/>
      <c r="M339" s="1088"/>
      <c r="N339" s="1088"/>
      <c r="O339" s="1088"/>
      <c r="P339" s="1088"/>
      <c r="Q339" s="1088"/>
      <c r="R339" s="1088"/>
      <c r="S339" s="1088"/>
      <c r="T339" s="1088"/>
      <c r="U339" s="1088"/>
      <c r="V339" s="1088"/>
      <c r="W339" s="1088"/>
      <c r="X339" s="1088"/>
      <c r="Y339" s="1088"/>
      <c r="Z339" s="1088"/>
      <c r="AA339" s="1088"/>
      <c r="AB339" s="1088"/>
      <c r="AC339" s="1088"/>
      <c r="AD339" s="1088"/>
      <c r="AE339" s="1088"/>
      <c r="AF339" s="1088"/>
      <c r="AG339" s="1088"/>
      <c r="AH339" s="1088"/>
      <c r="AI339" s="1088"/>
      <c r="AJ339" s="1088"/>
    </row>
    <row r="340" spans="9:36">
      <c r="I340" s="1088"/>
      <c r="J340" s="1088"/>
      <c r="K340" s="1088"/>
      <c r="L340" s="1088"/>
      <c r="M340" s="1088"/>
      <c r="N340" s="1088"/>
      <c r="O340" s="1088"/>
      <c r="P340" s="1088"/>
      <c r="Q340" s="1088"/>
      <c r="R340" s="1088"/>
      <c r="S340" s="1088"/>
      <c r="T340" s="1088"/>
      <c r="U340" s="1088"/>
      <c r="V340" s="1088"/>
      <c r="W340" s="1088"/>
      <c r="X340" s="1088"/>
      <c r="Y340" s="1088"/>
      <c r="Z340" s="1088"/>
      <c r="AA340" s="1088"/>
      <c r="AB340" s="1088"/>
      <c r="AC340" s="1088"/>
      <c r="AD340" s="1088"/>
      <c r="AE340" s="1088"/>
      <c r="AF340" s="1088"/>
      <c r="AG340" s="1088"/>
      <c r="AH340" s="1088"/>
      <c r="AI340" s="1088"/>
      <c r="AJ340" s="1088"/>
    </row>
    <row r="341" spans="9:36">
      <c r="I341" s="1088"/>
      <c r="J341" s="1088"/>
      <c r="K341" s="1088"/>
      <c r="L341" s="1088"/>
      <c r="M341" s="1088"/>
      <c r="N341" s="1088"/>
      <c r="O341" s="1088"/>
      <c r="P341" s="1088"/>
      <c r="Q341" s="1088"/>
      <c r="R341" s="1088"/>
      <c r="S341" s="1088"/>
      <c r="T341" s="1088"/>
      <c r="U341" s="1088"/>
      <c r="V341" s="1088"/>
      <c r="W341" s="1088"/>
      <c r="X341" s="1088"/>
      <c r="Y341" s="1088"/>
      <c r="Z341" s="1088"/>
      <c r="AA341" s="1088"/>
      <c r="AB341" s="1088"/>
      <c r="AC341" s="1088"/>
      <c r="AD341" s="1088"/>
      <c r="AE341" s="1088"/>
      <c r="AF341" s="1088"/>
      <c r="AG341" s="1088"/>
      <c r="AH341" s="1088"/>
      <c r="AI341" s="1088"/>
      <c r="AJ341" s="1088"/>
    </row>
    <row r="342" spans="9:36">
      <c r="I342" s="1088"/>
      <c r="J342" s="1088"/>
      <c r="K342" s="1088"/>
      <c r="L342" s="1088"/>
      <c r="M342" s="1088"/>
      <c r="N342" s="1088"/>
      <c r="O342" s="1088"/>
      <c r="P342" s="1088"/>
      <c r="Q342" s="1088"/>
      <c r="R342" s="1088"/>
      <c r="S342" s="1088"/>
      <c r="T342" s="1088"/>
      <c r="U342" s="1088"/>
      <c r="V342" s="1088"/>
      <c r="W342" s="1088"/>
      <c r="X342" s="1088"/>
      <c r="Y342" s="1088"/>
      <c r="Z342" s="1088"/>
      <c r="AA342" s="1088"/>
      <c r="AB342" s="1088"/>
      <c r="AC342" s="1088"/>
      <c r="AD342" s="1088"/>
      <c r="AE342" s="1088"/>
      <c r="AF342" s="1088"/>
      <c r="AG342" s="1088"/>
      <c r="AH342" s="1088"/>
      <c r="AI342" s="1088"/>
      <c r="AJ342" s="1088"/>
    </row>
    <row r="343" spans="9:36">
      <c r="I343" s="1088"/>
      <c r="J343" s="1088"/>
      <c r="K343" s="1088"/>
      <c r="L343" s="1088"/>
      <c r="M343" s="1088"/>
      <c r="N343" s="1088"/>
      <c r="O343" s="1088"/>
      <c r="P343" s="1088"/>
      <c r="Q343" s="1088"/>
      <c r="R343" s="1088"/>
      <c r="S343" s="1088"/>
      <c r="T343" s="1088"/>
      <c r="U343" s="1088"/>
      <c r="V343" s="1088"/>
      <c r="W343" s="1088"/>
      <c r="X343" s="1088"/>
      <c r="Y343" s="1088"/>
      <c r="Z343" s="1088"/>
      <c r="AA343" s="1088"/>
      <c r="AB343" s="1088"/>
      <c r="AC343" s="1088"/>
      <c r="AD343" s="1088"/>
      <c r="AE343" s="1088"/>
      <c r="AF343" s="1088"/>
      <c r="AG343" s="1088"/>
      <c r="AH343" s="1088"/>
      <c r="AI343" s="1088"/>
      <c r="AJ343" s="1088"/>
    </row>
    <row r="344" spans="9:36">
      <c r="I344" s="1088"/>
      <c r="J344" s="1088"/>
      <c r="K344" s="1088"/>
      <c r="L344" s="1088"/>
      <c r="M344" s="1088"/>
      <c r="N344" s="1088"/>
      <c r="O344" s="1088"/>
      <c r="P344" s="1088"/>
      <c r="Q344" s="1088"/>
      <c r="R344" s="1088"/>
      <c r="S344" s="1088"/>
      <c r="T344" s="1088"/>
      <c r="U344" s="1088"/>
      <c r="V344" s="1088"/>
      <c r="W344" s="1088"/>
      <c r="X344" s="1088"/>
      <c r="Y344" s="1088"/>
      <c r="Z344" s="1088"/>
      <c r="AA344" s="1088"/>
      <c r="AB344" s="1088"/>
      <c r="AC344" s="1088"/>
      <c r="AD344" s="1088"/>
      <c r="AE344" s="1088"/>
      <c r="AF344" s="1088"/>
      <c r="AG344" s="1088"/>
      <c r="AH344" s="1088"/>
      <c r="AI344" s="1088"/>
      <c r="AJ344" s="1088"/>
    </row>
    <row r="345" spans="9:36">
      <c r="I345" s="1088"/>
      <c r="J345" s="1088"/>
      <c r="K345" s="1088"/>
      <c r="L345" s="1088"/>
      <c r="M345" s="1088"/>
      <c r="N345" s="1088"/>
      <c r="O345" s="1088"/>
      <c r="P345" s="1088"/>
      <c r="Q345" s="1088"/>
      <c r="R345" s="1088"/>
      <c r="S345" s="1088"/>
      <c r="T345" s="1088"/>
      <c r="U345" s="1088"/>
      <c r="V345" s="1088"/>
      <c r="W345" s="1088"/>
      <c r="X345" s="1088"/>
      <c r="Y345" s="1088"/>
      <c r="Z345" s="1088"/>
      <c r="AA345" s="1088"/>
      <c r="AB345" s="1088"/>
      <c r="AC345" s="1088"/>
      <c r="AD345" s="1088"/>
      <c r="AE345" s="1088"/>
      <c r="AF345" s="1088"/>
      <c r="AG345" s="1088"/>
      <c r="AH345" s="1088"/>
      <c r="AI345" s="1088"/>
      <c r="AJ345" s="1088"/>
    </row>
    <row r="346" spans="9:36">
      <c r="I346" s="1088"/>
      <c r="J346" s="1088"/>
      <c r="K346" s="1088"/>
      <c r="L346" s="1088"/>
      <c r="M346" s="1088"/>
      <c r="N346" s="1088"/>
      <c r="O346" s="1088"/>
      <c r="P346" s="1088"/>
      <c r="Q346" s="1088"/>
      <c r="R346" s="1088"/>
      <c r="S346" s="1088"/>
      <c r="T346" s="1088"/>
      <c r="U346" s="1088"/>
      <c r="V346" s="1088"/>
      <c r="W346" s="1088"/>
      <c r="X346" s="1088"/>
      <c r="Y346" s="1088"/>
      <c r="Z346" s="1088"/>
      <c r="AA346" s="1088"/>
      <c r="AB346" s="1088"/>
      <c r="AC346" s="1088"/>
      <c r="AD346" s="1088"/>
      <c r="AE346" s="1088"/>
      <c r="AF346" s="1088"/>
      <c r="AG346" s="1088"/>
      <c r="AH346" s="1088"/>
      <c r="AI346" s="1088"/>
      <c r="AJ346" s="1088"/>
    </row>
    <row r="347" spans="9:36">
      <c r="I347" s="1088"/>
      <c r="J347" s="1088"/>
      <c r="K347" s="1088"/>
      <c r="L347" s="1088"/>
      <c r="M347" s="1088"/>
      <c r="N347" s="1088"/>
      <c r="O347" s="1088"/>
      <c r="P347" s="1088"/>
      <c r="Q347" s="1088"/>
      <c r="R347" s="1088"/>
      <c r="S347" s="1088"/>
      <c r="T347" s="1088"/>
      <c r="U347" s="1088"/>
      <c r="V347" s="1088"/>
      <c r="W347" s="1088"/>
      <c r="X347" s="1088"/>
      <c r="Y347" s="1088"/>
      <c r="Z347" s="1088"/>
      <c r="AA347" s="1088"/>
      <c r="AB347" s="1088"/>
      <c r="AC347" s="1088"/>
      <c r="AD347" s="1088"/>
      <c r="AE347" s="1088"/>
      <c r="AF347" s="1088"/>
      <c r="AG347" s="1088"/>
      <c r="AH347" s="1088"/>
      <c r="AI347" s="1088"/>
      <c r="AJ347" s="1088"/>
    </row>
    <row r="348" spans="9:36">
      <c r="I348" s="1088"/>
      <c r="J348" s="1088"/>
      <c r="K348" s="1088"/>
      <c r="L348" s="1088"/>
      <c r="M348" s="1088"/>
      <c r="N348" s="1088"/>
      <c r="O348" s="1088"/>
      <c r="P348" s="1088"/>
      <c r="Q348" s="1088"/>
      <c r="R348" s="1088"/>
      <c r="S348" s="1088"/>
      <c r="T348" s="1088"/>
      <c r="U348" s="1088"/>
      <c r="V348" s="1088"/>
      <c r="W348" s="1088"/>
      <c r="X348" s="1088"/>
      <c r="Y348" s="1088"/>
      <c r="Z348" s="1088"/>
      <c r="AA348" s="1088"/>
      <c r="AB348" s="1088"/>
      <c r="AC348" s="1088"/>
      <c r="AD348" s="1088"/>
      <c r="AE348" s="1088"/>
      <c r="AF348" s="1088"/>
      <c r="AG348" s="1088"/>
      <c r="AH348" s="1088"/>
      <c r="AI348" s="1088"/>
      <c r="AJ348" s="1088"/>
    </row>
    <row r="349" spans="9:36">
      <c r="I349" s="1088"/>
      <c r="J349" s="1088"/>
      <c r="K349" s="1088"/>
      <c r="L349" s="1088"/>
      <c r="M349" s="1088"/>
      <c r="N349" s="1088"/>
      <c r="O349" s="1088"/>
      <c r="P349" s="1088"/>
      <c r="Q349" s="1088"/>
      <c r="R349" s="1088"/>
      <c r="S349" s="1088"/>
      <c r="T349" s="1088"/>
      <c r="U349" s="1088"/>
      <c r="V349" s="1088"/>
      <c r="W349" s="1088"/>
      <c r="X349" s="1088"/>
      <c r="Y349" s="1088"/>
      <c r="Z349" s="1088"/>
      <c r="AA349" s="1088"/>
      <c r="AB349" s="1088"/>
      <c r="AC349" s="1088"/>
      <c r="AD349" s="1088"/>
      <c r="AE349" s="1088"/>
      <c r="AF349" s="1088"/>
      <c r="AG349" s="1088"/>
      <c r="AH349" s="1088"/>
      <c r="AI349" s="1088"/>
      <c r="AJ349" s="1088"/>
    </row>
    <row r="350" spans="9:36">
      <c r="I350" s="1088"/>
      <c r="J350" s="1088"/>
      <c r="K350" s="1088"/>
      <c r="L350" s="1088"/>
      <c r="M350" s="1088"/>
      <c r="N350" s="1088"/>
      <c r="O350" s="1088"/>
      <c r="P350" s="1088"/>
      <c r="Q350" s="1088"/>
      <c r="R350" s="1088"/>
      <c r="S350" s="1088"/>
      <c r="T350" s="1088"/>
      <c r="U350" s="1088"/>
      <c r="V350" s="1088"/>
      <c r="W350" s="1088"/>
      <c r="X350" s="1088"/>
      <c r="Y350" s="1088"/>
      <c r="Z350" s="1088"/>
      <c r="AA350" s="1088"/>
      <c r="AB350" s="1088"/>
      <c r="AC350" s="1088"/>
      <c r="AD350" s="1088"/>
      <c r="AE350" s="1088"/>
      <c r="AF350" s="1088"/>
      <c r="AG350" s="1088"/>
      <c r="AH350" s="1088"/>
      <c r="AI350" s="1088"/>
      <c r="AJ350" s="1088"/>
    </row>
    <row r="351" spans="9:36">
      <c r="I351" s="1088"/>
      <c r="J351" s="1088"/>
      <c r="K351" s="1088"/>
      <c r="L351" s="1088"/>
      <c r="M351" s="1088"/>
      <c r="N351" s="1088"/>
      <c r="O351" s="1088"/>
      <c r="P351" s="1088"/>
      <c r="Q351" s="1088"/>
      <c r="R351" s="1088"/>
      <c r="S351" s="1088"/>
      <c r="T351" s="1088"/>
      <c r="U351" s="1088"/>
      <c r="V351" s="1088"/>
      <c r="W351" s="1088"/>
      <c r="X351" s="1088"/>
      <c r="Y351" s="1088"/>
      <c r="Z351" s="1088"/>
      <c r="AA351" s="1088"/>
      <c r="AB351" s="1088"/>
      <c r="AC351" s="1088"/>
      <c r="AD351" s="1088"/>
      <c r="AE351" s="1088"/>
      <c r="AF351" s="1088"/>
      <c r="AG351" s="1088"/>
      <c r="AH351" s="1088"/>
      <c r="AI351" s="1088"/>
      <c r="AJ351" s="1088"/>
    </row>
  </sheetData>
  <phoneticPr fontId="24" type="noConversion"/>
  <hyperlinks>
    <hyperlink ref="A6" location="'Table of Contents'!A1" display="Table of  Contents"/>
    <hyperlink ref="A6:B6" location="'Table of Contents'!A1" display="Table of  Contents"/>
    <hyperlink ref="A41" location="'Table of Contents'!A1" display="Table of  Contents"/>
    <hyperlink ref="A41:B41" location="'Table of Contents'!A1" display="Table of  Contents"/>
    <hyperlink ref="B6" location="'Table of Contents'!A1" display="Table of  Contents"/>
    <hyperlink ref="B9" location="'Financial Highlights'!A1" display="Financial Highlights"/>
    <hyperlink ref="B10" location="IS!A1" display="Income Statements [Group/Bank]"/>
    <hyperlink ref="B11" location="BS!A1" display="Balance Sheets [Group/Bank]"/>
    <hyperlink ref="B12" location="'NIM_Bank + Card'!A1" display="NIM [Bank+Card]"/>
    <hyperlink ref="B13" location="'NIM NIS_Bank'!A1" display="NIM &amp; NIS [Bank]"/>
    <hyperlink ref="B16" location="Loans_Bank!A1" display="Loans [Bank]"/>
    <hyperlink ref="B18" location="'Asset Quality_Group'!A1" display="Asset Quality [Group]"/>
    <hyperlink ref="B19" location="'Asset Quality_Bank'!A1" display="Asset Quality [Bank]"/>
    <hyperlink ref="B20" location="'Provision_Bank '!A1" display="Provision [Bank]"/>
    <hyperlink ref="B21" location="Delinquency_Bank!A1" display="Delinquency [Bank]"/>
    <hyperlink ref="B14" location="'Non-Interest Income'!A1" display="Non-Interest Income [Group/Bank]"/>
    <hyperlink ref="B15" location="'SG&amp;A Expense'!A1" display="SG&amp;A Expense [Group/Bank]"/>
    <hyperlink ref="B17" location="'Funding_Bank '!A1" display="Funding [Bank]"/>
    <hyperlink ref="B22" location="'Capital Adequacy_Group'!A1" display="Capital Adequacy [Group]"/>
    <hyperlink ref="B23" location="'Capital Adequacy_Bank'!A1" display="Capital Adequacy [Bank]"/>
    <hyperlink ref="B24" location="'Woori Card'!A1" display="Woori Card"/>
    <hyperlink ref="B27" location="'Orgarnization Structure'!A1" display="Orgarnization Structure"/>
    <hyperlink ref="B28" location="'Credit Rating'!A1" display="Credit Rating"/>
    <hyperlink ref="B25" location="'Woori Financial Capital'!A1" display="Woori Financial Capital"/>
    <hyperlink ref="B26" location="'Woori Investment Bank '!A1" display="Woori Investment Bank"/>
    <hyperlink ref="B41" location="'Table of Contents'!A1" display="Table of  Contents"/>
    <hyperlink ref="B44" location="'Financial Highlights'!A1" display="Financial Highlights"/>
    <hyperlink ref="B45" location="IS!A1" display="Income Statements [Group/Bank]"/>
    <hyperlink ref="B46" location="BS!A1" display="Balance Sheets [Group/Bank]"/>
    <hyperlink ref="B48" location="'NIM NIS_Bank'!A1" display="NIM &amp; NIS [Bank]"/>
    <hyperlink ref="B51" location="Loans_Bank!A1" display="Loans [Bank]"/>
    <hyperlink ref="B53" location="'Asset Quality_Group'!A1" display="Asset Quality [Group]"/>
    <hyperlink ref="B54" location="'Asset Quality_Bank'!A1" display="Asset Quality [Bank]"/>
    <hyperlink ref="B55" location="'Provision_Bank '!A1" display="Provision [Bank]"/>
    <hyperlink ref="B56" location="Delinquency_Bank!A1" display="Delinquency [Bank]"/>
    <hyperlink ref="B49" location="'Non-Interest Income'!A1" display="Non-Interest Income [Group/Bank]"/>
    <hyperlink ref="B50" location="'SG&amp;A Expense'!A1" display="SG&amp;A Expense [Group/Bank]"/>
    <hyperlink ref="B52" location="'Funding_Bank '!A1" display="Funding [Bank]"/>
    <hyperlink ref="B57" location="'Capital Adequacy_Group'!A1" display="Capital Adequacy [Group]"/>
    <hyperlink ref="B58" location="'Capital Adequacy_Bank'!A1" display="Capital Adequacy [Bank]"/>
    <hyperlink ref="B59" location="'Woori Card'!A1" display="Woori Card"/>
    <hyperlink ref="B62" location="'Orgarnization Structure'!A1" display="Orgarnization Structure"/>
    <hyperlink ref="B63" location="'Credit Rating'!A1" display="Credit Rating"/>
    <hyperlink ref="B60" location="'Woori Financial Capital'!A1" display="Woori Financial Capital"/>
    <hyperlink ref="B61" location="'Woori Investment Bank '!A1" display="Woori Investment Bank"/>
    <hyperlink ref="B47" location="'NIM_Bank + Card'!A1" display="NIM [Bank+Card]"/>
  </hyperlinks>
  <pageMargins left="0.23622047244094491" right="0.31496062992125984" top="0.74803149606299213" bottom="0.31496062992125984" header="0.31496062992125984" footer="0.31496062992125984"/>
  <pageSetup paperSize="9" scale="34" fitToHeight="0" orientation="landscape" r:id="rId1"/>
  <rowBreaks count="1" manualBreakCount="1">
    <brk id="37" max="28"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3" tint="0.59999389629810485"/>
    <pageSetUpPr fitToPage="1"/>
  </sheetPr>
  <dimension ref="A1:AX76"/>
  <sheetViews>
    <sheetView tabSelected="1" view="pageBreakPreview" topLeftCell="X37" zoomScaleNormal="100" zoomScaleSheetLayoutView="100" workbookViewId="0">
      <selection activeCell="AL56" sqref="AL56"/>
    </sheetView>
  </sheetViews>
  <sheetFormatPr defaultColWidth="9" defaultRowHeight="12"/>
  <cols>
    <col min="1" max="1" width="0.875" style="29" customWidth="1"/>
    <col min="2" max="2" width="27.75" style="74" customWidth="1"/>
    <col min="3" max="3" width="2.625" style="97" customWidth="1"/>
    <col min="4" max="4" width="1.625" style="33" customWidth="1"/>
    <col min="5" max="5" width="0.875" style="33" customWidth="1"/>
    <col min="6" max="6" width="1.125" style="33" customWidth="1"/>
    <col min="7" max="7" width="1" style="33" customWidth="1"/>
    <col min="8" max="8" width="1" style="178" customWidth="1"/>
    <col min="9" max="9" width="30" style="33" customWidth="1"/>
    <col min="10" max="10" width="12.375" style="1088" customWidth="1"/>
    <col min="11" max="12" width="8.625" style="1088" customWidth="1"/>
    <col min="13" max="16" width="10.625" style="58" hidden="1" customWidth="1"/>
    <col min="17" max="17" width="1.25" style="58" hidden="1" customWidth="1"/>
    <col min="18" max="22" width="10.625" style="58" hidden="1" customWidth="1"/>
    <col min="23" max="23" width="10.625" style="58" customWidth="1"/>
    <col min="24" max="25" width="10.625" style="202" customWidth="1"/>
    <col min="26" max="32" width="10.625" style="1097" customWidth="1"/>
    <col min="33" max="44" width="9.875" style="1097" customWidth="1"/>
    <col min="45" max="45" width="10.625" style="58" customWidth="1"/>
    <col min="46" max="46" width="9" style="58" customWidth="1"/>
    <col min="47" max="16384" width="9" style="33"/>
  </cols>
  <sheetData>
    <row r="1" spans="1:50" ht="10.5" customHeight="1">
      <c r="A1" s="8"/>
      <c r="B1" s="30"/>
      <c r="C1" s="81"/>
      <c r="D1" s="31"/>
      <c r="E1" s="31"/>
      <c r="F1" s="31"/>
      <c r="G1" s="245"/>
      <c r="H1" s="245"/>
      <c r="I1" s="31"/>
      <c r="J1" s="1086"/>
      <c r="K1" s="1086"/>
      <c r="L1" s="1086"/>
      <c r="M1" s="32"/>
      <c r="N1" s="32"/>
      <c r="O1" s="32"/>
      <c r="P1" s="32"/>
      <c r="Q1" s="32"/>
      <c r="R1" s="32"/>
      <c r="S1" s="32"/>
      <c r="T1" s="32"/>
      <c r="U1" s="32"/>
      <c r="V1" s="32"/>
      <c r="W1" s="32"/>
      <c r="X1" s="418"/>
      <c r="Y1" s="418"/>
      <c r="Z1" s="1087"/>
      <c r="AA1" s="1087"/>
      <c r="AB1" s="1087"/>
      <c r="AC1" s="1087"/>
      <c r="AD1" s="1087"/>
      <c r="AE1" s="1087"/>
      <c r="AF1" s="1087"/>
      <c r="AG1" s="1087"/>
      <c r="AH1" s="1087"/>
      <c r="AI1" s="1087"/>
      <c r="AJ1" s="1087"/>
      <c r="AK1" s="1087"/>
      <c r="AL1" s="1087"/>
      <c r="AM1" s="1087"/>
      <c r="AN1" s="1087"/>
      <c r="AO1" s="1087"/>
      <c r="AP1" s="1087"/>
      <c r="AQ1" s="1087"/>
      <c r="AR1" s="1087"/>
      <c r="AS1" s="32"/>
      <c r="AT1" s="32"/>
    </row>
    <row r="2" spans="1:50" ht="15" customHeight="1">
      <c r="A2" s="8"/>
      <c r="B2" s="34"/>
      <c r="C2" s="82"/>
      <c r="D2" s="517" t="s">
        <v>336</v>
      </c>
      <c r="E2" s="35"/>
      <c r="F2" s="35"/>
      <c r="G2" s="243"/>
      <c r="H2" s="243"/>
      <c r="I2" s="35"/>
      <c r="J2" s="1089"/>
      <c r="K2" s="1089"/>
      <c r="L2" s="1089"/>
      <c r="M2" s="36"/>
      <c r="N2" s="36"/>
      <c r="O2" s="36"/>
      <c r="P2" s="36"/>
      <c r="Q2" s="36"/>
      <c r="R2" s="36"/>
      <c r="S2" s="36"/>
      <c r="T2" s="36"/>
      <c r="U2" s="36"/>
      <c r="V2" s="36"/>
      <c r="W2" s="36"/>
      <c r="X2" s="81"/>
      <c r="Y2" s="81"/>
      <c r="Z2" s="1090"/>
      <c r="AA2" s="1090"/>
      <c r="AB2" s="1090"/>
      <c r="AC2" s="1090"/>
      <c r="AD2" s="1090"/>
      <c r="AE2" s="1090"/>
      <c r="AF2" s="1090"/>
      <c r="AG2" s="1090"/>
      <c r="AH2" s="1090"/>
      <c r="AI2" s="1090"/>
      <c r="AJ2" s="1090"/>
      <c r="AK2" s="1090"/>
      <c r="AL2" s="1090"/>
      <c r="AM2" s="1090"/>
      <c r="AN2" s="1090"/>
      <c r="AO2" s="1090"/>
      <c r="AP2" s="1090"/>
      <c r="AQ2" s="1090"/>
      <c r="AR2" s="1090"/>
      <c r="AS2" s="36"/>
      <c r="AT2" s="36"/>
    </row>
    <row r="3" spans="1:50" s="445" customFormat="1" ht="4.5" customHeight="1">
      <c r="A3" s="449"/>
      <c r="B3" s="444"/>
      <c r="C3" s="452"/>
      <c r="D3" s="450"/>
      <c r="J3" s="1067"/>
      <c r="K3" s="1067"/>
      <c r="L3" s="1067"/>
      <c r="M3" s="451"/>
      <c r="N3" s="451"/>
      <c r="O3" s="451"/>
      <c r="P3" s="451"/>
      <c r="Q3" s="451"/>
      <c r="R3" s="451"/>
      <c r="S3" s="451"/>
      <c r="T3" s="451"/>
      <c r="U3" s="451"/>
      <c r="V3" s="451"/>
      <c r="W3" s="451"/>
      <c r="X3" s="451"/>
      <c r="Y3" s="451"/>
      <c r="Z3" s="1123"/>
      <c r="AA3" s="1123"/>
      <c r="AB3" s="1123"/>
      <c r="AC3" s="1123"/>
      <c r="AD3" s="1123"/>
      <c r="AE3" s="1123"/>
      <c r="AF3" s="1123"/>
      <c r="AG3" s="1123"/>
      <c r="AH3" s="1123"/>
      <c r="AI3" s="1123"/>
      <c r="AJ3" s="1123"/>
      <c r="AK3" s="1123"/>
      <c r="AL3" s="1123"/>
      <c r="AM3" s="1123"/>
      <c r="AN3" s="1123"/>
      <c r="AO3" s="1123"/>
      <c r="AP3" s="1123"/>
      <c r="AQ3" s="1123"/>
      <c r="AR3" s="1123"/>
      <c r="AS3" s="451"/>
      <c r="AT3" s="451"/>
    </row>
    <row r="4" spans="1:50" s="480" customFormat="1" ht="20.100000000000001" customHeight="1">
      <c r="A4" s="478"/>
      <c r="B4" s="479"/>
      <c r="C4" s="493"/>
      <c r="D4" s="481"/>
      <c r="J4" s="1069"/>
      <c r="K4" s="1069"/>
      <c r="L4" s="1069"/>
      <c r="M4" s="447" t="s">
        <v>59</v>
      </c>
      <c r="N4" s="447" t="s">
        <v>66</v>
      </c>
      <c r="O4" s="447" t="s">
        <v>73</v>
      </c>
      <c r="P4" s="447" t="s">
        <v>77</v>
      </c>
      <c r="Q4" s="447" t="s">
        <v>80</v>
      </c>
      <c r="R4" s="447" t="s">
        <v>98</v>
      </c>
      <c r="S4" s="447" t="s">
        <v>104</v>
      </c>
      <c r="T4" s="447" t="s">
        <v>116</v>
      </c>
      <c r="U4" s="447" t="s">
        <v>117</v>
      </c>
      <c r="V4" s="447" t="s">
        <v>115</v>
      </c>
      <c r="W4" s="447" t="s">
        <v>326</v>
      </c>
      <c r="X4" s="447" t="s">
        <v>448</v>
      </c>
      <c r="Y4" s="447" t="s">
        <v>526</v>
      </c>
      <c r="Z4" s="1122" t="s">
        <v>586</v>
      </c>
      <c r="AA4" s="1122" t="s">
        <v>587</v>
      </c>
      <c r="AB4" s="1122" t="s">
        <v>601</v>
      </c>
      <c r="AC4" s="1122" t="s">
        <v>624</v>
      </c>
      <c r="AD4" s="1122" t="s">
        <v>633</v>
      </c>
      <c r="AE4" s="1122" t="s">
        <v>659</v>
      </c>
      <c r="AF4" s="1122" t="s">
        <v>660</v>
      </c>
      <c r="AG4" s="1122" t="s">
        <v>705</v>
      </c>
      <c r="AH4" s="1122" t="s">
        <v>764</v>
      </c>
      <c r="AI4" s="1122" t="s">
        <v>772</v>
      </c>
      <c r="AJ4" s="1122" t="s">
        <v>784</v>
      </c>
      <c r="AK4" s="1122" t="s">
        <v>788</v>
      </c>
      <c r="AL4" s="1122" t="s">
        <v>793</v>
      </c>
      <c r="AM4" s="1122" t="s">
        <v>801</v>
      </c>
      <c r="AN4" s="1122" t="s">
        <v>815</v>
      </c>
      <c r="AO4" s="1122" t="s">
        <v>828</v>
      </c>
      <c r="AP4" s="1122" t="s">
        <v>829</v>
      </c>
      <c r="AQ4" s="1122" t="s">
        <v>854</v>
      </c>
      <c r="AR4" s="1122" t="s">
        <v>860</v>
      </c>
      <c r="AS4" s="448" t="s">
        <v>1</v>
      </c>
      <c r="AT4" s="752" t="s">
        <v>420</v>
      </c>
    </row>
    <row r="5" spans="1:50" s="35" customFormat="1" ht="8.25" customHeight="1">
      <c r="A5" s="3"/>
      <c r="B5" s="200"/>
      <c r="C5" s="82"/>
      <c r="G5" s="243"/>
      <c r="H5" s="243"/>
      <c r="J5" s="1089"/>
      <c r="K5" s="1089"/>
      <c r="L5" s="1089"/>
      <c r="M5" s="41"/>
      <c r="N5" s="41"/>
      <c r="O5" s="41"/>
      <c r="P5" s="41"/>
      <c r="Q5" s="41"/>
      <c r="R5" s="41"/>
      <c r="S5" s="41"/>
      <c r="T5" s="41"/>
      <c r="U5" s="41"/>
      <c r="V5" s="41"/>
      <c r="W5" s="41"/>
      <c r="X5" s="41"/>
      <c r="Y5" s="41"/>
      <c r="Z5" s="1043"/>
      <c r="AA5" s="1043"/>
      <c r="AB5" s="1043"/>
      <c r="AC5" s="1043"/>
      <c r="AD5" s="1043"/>
      <c r="AE5" s="1043"/>
      <c r="AF5" s="1043"/>
      <c r="AG5" s="1043"/>
      <c r="AH5" s="1043"/>
      <c r="AI5" s="1043"/>
      <c r="AJ5" s="1043"/>
      <c r="AK5" s="1043"/>
      <c r="AL5" s="1043"/>
      <c r="AM5" s="1043"/>
      <c r="AN5" s="1043"/>
      <c r="AO5" s="1043"/>
      <c r="AP5" s="1043"/>
      <c r="AQ5" s="1043"/>
      <c r="AR5" s="1043"/>
      <c r="AS5" s="42"/>
      <c r="AT5" s="42"/>
    </row>
    <row r="6" spans="1:50" s="35" customFormat="1" ht="15" customHeight="1">
      <c r="A6" s="76" t="s">
        <v>36</v>
      </c>
      <c r="B6" s="77"/>
      <c r="C6" s="82"/>
      <c r="D6" s="453" t="s">
        <v>42</v>
      </c>
      <c r="E6" s="33"/>
      <c r="F6" s="33"/>
      <c r="G6" s="98"/>
      <c r="H6" s="178"/>
      <c r="I6" s="33"/>
      <c r="J6" s="1088"/>
      <c r="K6" s="1088"/>
      <c r="L6" s="1088"/>
      <c r="M6" s="33"/>
      <c r="N6" s="33"/>
      <c r="O6" s="33"/>
      <c r="P6" s="33"/>
      <c r="Q6" s="33"/>
      <c r="R6" s="33"/>
      <c r="S6" s="33"/>
      <c r="T6" s="33"/>
      <c r="U6" s="33"/>
      <c r="V6" s="83"/>
      <c r="W6" s="83"/>
      <c r="X6" s="83"/>
      <c r="Y6" s="83"/>
      <c r="Z6" s="83"/>
      <c r="AA6" s="83"/>
      <c r="AB6" s="83"/>
      <c r="AC6" s="83"/>
      <c r="AD6" s="83"/>
      <c r="AE6" s="83"/>
      <c r="AF6" s="83"/>
      <c r="AG6" s="83"/>
      <c r="AH6" s="455"/>
      <c r="AI6" s="83"/>
      <c r="AJ6" s="83"/>
      <c r="AK6" s="83"/>
      <c r="AL6" s="83"/>
      <c r="AM6" s="83"/>
      <c r="AN6" s="83"/>
      <c r="AO6" s="83"/>
      <c r="AP6" s="83"/>
      <c r="AQ6" s="83"/>
      <c r="AR6" s="83"/>
      <c r="AS6" s="45"/>
      <c r="AT6" s="454" t="s">
        <v>78</v>
      </c>
    </row>
    <row r="7" spans="1:50" ht="15" customHeight="1">
      <c r="A7" s="78"/>
      <c r="B7" s="79"/>
      <c r="C7" s="84"/>
      <c r="D7" s="453"/>
      <c r="E7" s="302" t="s">
        <v>372</v>
      </c>
      <c r="F7" s="302"/>
      <c r="G7" s="300"/>
      <c r="H7" s="309"/>
      <c r="I7" s="300"/>
      <c r="J7" s="309"/>
      <c r="K7" s="309"/>
      <c r="L7" s="309"/>
      <c r="M7" s="301"/>
      <c r="N7" s="301"/>
      <c r="O7" s="301"/>
      <c r="P7" s="301"/>
      <c r="Q7" s="301"/>
      <c r="R7" s="730"/>
      <c r="S7" s="730"/>
      <c r="T7" s="730"/>
      <c r="U7" s="1295"/>
      <c r="V7" s="731"/>
      <c r="W7" s="328">
        <v>1725.4580000000001</v>
      </c>
      <c r="X7" s="328">
        <v>1817.2809999999999</v>
      </c>
      <c r="Y7" s="1252">
        <v>1727.009</v>
      </c>
      <c r="Z7" s="1252">
        <v>1670.549</v>
      </c>
      <c r="AA7" s="1279">
        <v>6940.2969999999996</v>
      </c>
      <c r="AB7" s="1252">
        <v>1776.7560000000001</v>
      </c>
      <c r="AC7" s="1252">
        <v>1632.079</v>
      </c>
      <c r="AD7" s="1252">
        <v>1714.2629999999999</v>
      </c>
      <c r="AE7" s="1252">
        <v>1697.848</v>
      </c>
      <c r="AF7" s="1279">
        <v>6820.9451991249998</v>
      </c>
      <c r="AG7" s="1252">
        <v>1987.1123348460001</v>
      </c>
      <c r="AH7" s="1252">
        <v>2056.7965134909996</v>
      </c>
      <c r="AI7" s="1252">
        <v>2136.2013542590003</v>
      </c>
      <c r="AJ7" s="1252">
        <v>2163.8872138369998</v>
      </c>
      <c r="AK7" s="1279">
        <v>8343.9974164329997</v>
      </c>
      <c r="AL7" s="1252">
        <v>2370.6379000500001</v>
      </c>
      <c r="AM7" s="1252">
        <v>2515.4397131859996</v>
      </c>
      <c r="AN7" s="1252">
        <v>2375.4464486030001</v>
      </c>
      <c r="AO7" s="1252">
        <v>2584.1610846150015</v>
      </c>
      <c r="AP7" s="1279">
        <v>9845.6851464540014</v>
      </c>
      <c r="AQ7" s="1252">
        <v>2550.552671636</v>
      </c>
      <c r="AR7" s="924">
        <v>2473.100078472</v>
      </c>
      <c r="AS7" s="1236">
        <v>-3.0576244609956893E-2</v>
      </c>
      <c r="AT7" s="1236">
        <v>-1.6699801192842978E-2</v>
      </c>
      <c r="AV7" s="751"/>
      <c r="AW7" s="751"/>
      <c r="AX7" s="1904"/>
    </row>
    <row r="8" spans="1:50" ht="15" customHeight="1">
      <c r="A8" s="519" t="s">
        <v>345</v>
      </c>
      <c r="B8" s="521"/>
      <c r="C8" s="84"/>
      <c r="D8" s="85"/>
      <c r="F8" s="408" t="s">
        <v>373</v>
      </c>
      <c r="G8" s="408"/>
      <c r="H8" s="408"/>
      <c r="I8" s="408"/>
      <c r="J8" s="1095"/>
      <c r="K8" s="1095"/>
      <c r="L8" s="1095"/>
      <c r="M8" s="90"/>
      <c r="N8" s="91"/>
      <c r="O8" s="91"/>
      <c r="P8" s="91"/>
      <c r="Q8" s="91"/>
      <c r="R8" s="732"/>
      <c r="S8" s="732"/>
      <c r="T8" s="732"/>
      <c r="U8" s="1296"/>
      <c r="V8" s="733"/>
      <c r="W8" s="1108">
        <v>1454.5909999999999</v>
      </c>
      <c r="X8" s="1108">
        <v>1476.461</v>
      </c>
      <c r="Y8" s="1108">
        <v>1485.798</v>
      </c>
      <c r="Z8" s="1108">
        <v>1476.856</v>
      </c>
      <c r="AA8" s="1280">
        <v>5893.7060000000001</v>
      </c>
      <c r="AB8" s="1108">
        <v>1462.9590000000001</v>
      </c>
      <c r="AC8" s="1108">
        <v>1477.89</v>
      </c>
      <c r="AD8" s="1108">
        <v>1487.4390000000001</v>
      </c>
      <c r="AE8" s="1108">
        <v>1570.2239999999999</v>
      </c>
      <c r="AF8" s="1280">
        <v>5998.511833550001</v>
      </c>
      <c r="AG8" s="1108">
        <v>1619.6662778929999</v>
      </c>
      <c r="AH8" s="1108">
        <v>1702.9526205650004</v>
      </c>
      <c r="AI8" s="1108">
        <v>1766.2519875739999</v>
      </c>
      <c r="AJ8" s="1108">
        <v>1896.8500427949994</v>
      </c>
      <c r="AK8" s="1280">
        <v>6985.7209288269996</v>
      </c>
      <c r="AL8" s="1108">
        <v>1987.666670093</v>
      </c>
      <c r="AM8" s="1108">
        <v>2115.6548598549998</v>
      </c>
      <c r="AN8" s="1108">
        <v>2244.3263999930005</v>
      </c>
      <c r="AO8" s="1108">
        <v>2348.9297717930003</v>
      </c>
      <c r="AP8" s="1280">
        <v>8696.5777017340006</v>
      </c>
      <c r="AQ8" s="1108">
        <v>2218.8205393869998</v>
      </c>
      <c r="AR8" s="1136">
        <v>2194.1741930070007</v>
      </c>
      <c r="AS8" s="857">
        <v>-1.1266336187471859E-2</v>
      </c>
      <c r="AT8" s="857">
        <v>3.6862003780718355E-2</v>
      </c>
      <c r="AV8" s="751"/>
      <c r="AW8" s="751"/>
      <c r="AX8" s="1904"/>
    </row>
    <row r="9" spans="1:50" ht="15" customHeight="1">
      <c r="A9" s="80"/>
      <c r="B9" s="522" t="s">
        <v>346</v>
      </c>
      <c r="C9" s="84"/>
      <c r="D9" s="85"/>
      <c r="E9" s="178"/>
      <c r="F9" s="408"/>
      <c r="G9" s="408" t="s">
        <v>444</v>
      </c>
      <c r="H9" s="408"/>
      <c r="I9" s="408"/>
      <c r="J9" s="1095" t="s">
        <v>721</v>
      </c>
      <c r="K9" s="1095"/>
      <c r="L9" s="1095"/>
      <c r="M9" s="198"/>
      <c r="N9" s="232"/>
      <c r="O9" s="232"/>
      <c r="P9" s="232"/>
      <c r="Q9" s="232"/>
      <c r="R9" s="732"/>
      <c r="S9" s="732"/>
      <c r="T9" s="732"/>
      <c r="U9" s="1296"/>
      <c r="V9" s="733"/>
      <c r="W9" s="1108">
        <v>2603.7339999999999</v>
      </c>
      <c r="X9" s="1108">
        <v>2673.9580000000001</v>
      </c>
      <c r="Y9" s="1108">
        <v>2691.5149999999999</v>
      </c>
      <c r="Z9" s="1108">
        <v>2607.5630000000001</v>
      </c>
      <c r="AA9" s="1280">
        <v>10576.77</v>
      </c>
      <c r="AB9" s="1108">
        <v>2503.8139999999999</v>
      </c>
      <c r="AC9" s="1108">
        <v>2412.1889999999999</v>
      </c>
      <c r="AD9" s="1108">
        <v>2272.4340000000002</v>
      </c>
      <c r="AE9" s="1108">
        <v>2335.4160000000002</v>
      </c>
      <c r="AF9" s="1280">
        <v>9523.8528754710005</v>
      </c>
      <c r="AG9" s="1108">
        <v>2327.185034995</v>
      </c>
      <c r="AH9" s="1108">
        <v>2383.2857348870002</v>
      </c>
      <c r="AI9" s="1108">
        <v>2482.9797294629998</v>
      </c>
      <c r="AJ9" s="1108">
        <v>2701.2985396859995</v>
      </c>
      <c r="AK9" s="1280">
        <v>9894.7490390309995</v>
      </c>
      <c r="AL9" s="1108">
        <v>2940.758344112</v>
      </c>
      <c r="AM9" s="1108">
        <v>3272.6564748690002</v>
      </c>
      <c r="AN9" s="1108">
        <v>3824.9010103870005</v>
      </c>
      <c r="AO9" s="1108">
        <v>4616.2322988919987</v>
      </c>
      <c r="AP9" s="1280">
        <v>14654.548128259999</v>
      </c>
      <c r="AQ9" s="1108">
        <v>4929.1375552569998</v>
      </c>
      <c r="AR9" s="1136">
        <v>5048.7616980650009</v>
      </c>
      <c r="AS9" s="857">
        <v>2.4345709068776644E-2</v>
      </c>
      <c r="AT9" s="857">
        <v>0.54262144821264902</v>
      </c>
    </row>
    <row r="10" spans="1:50" ht="15" customHeight="1">
      <c r="A10" s="80"/>
      <c r="B10" s="717" t="s">
        <v>347</v>
      </c>
      <c r="C10" s="84"/>
      <c r="D10" s="88"/>
      <c r="E10" s="178"/>
      <c r="F10" s="408"/>
      <c r="G10" s="408" t="s">
        <v>445</v>
      </c>
      <c r="H10" s="408"/>
      <c r="I10" s="408"/>
      <c r="J10" s="1095" t="s">
        <v>724</v>
      </c>
      <c r="K10" s="1095"/>
      <c r="L10" s="1095"/>
      <c r="M10" s="198"/>
      <c r="N10" s="232"/>
      <c r="O10" s="232"/>
      <c r="P10" s="232"/>
      <c r="Q10" s="232"/>
      <c r="R10" s="732"/>
      <c r="S10" s="732"/>
      <c r="T10" s="732"/>
      <c r="U10" s="1296"/>
      <c r="V10" s="733"/>
      <c r="W10" s="1108">
        <v>1149.143</v>
      </c>
      <c r="X10" s="1108">
        <v>1197.4970000000001</v>
      </c>
      <c r="Y10" s="1108">
        <v>1205.7170000000001</v>
      </c>
      <c r="Z10" s="1108">
        <v>1130.7070000000001</v>
      </c>
      <c r="AA10" s="1280">
        <v>4683.0640000000003</v>
      </c>
      <c r="AB10" s="1108">
        <v>1040.855</v>
      </c>
      <c r="AC10" s="1108">
        <v>934.29899999999998</v>
      </c>
      <c r="AD10" s="1108">
        <v>784.98599999999999</v>
      </c>
      <c r="AE10" s="1108">
        <v>765.20100000000002</v>
      </c>
      <c r="AF10" s="1280">
        <v>3525.3410419209999</v>
      </c>
      <c r="AG10" s="1108">
        <v>707.518757102</v>
      </c>
      <c r="AH10" s="1108">
        <v>680.33311432199991</v>
      </c>
      <c r="AI10" s="1108">
        <v>716.7277418890003</v>
      </c>
      <c r="AJ10" s="1108">
        <v>804.44849689099965</v>
      </c>
      <c r="AK10" s="1280">
        <v>2909.0281102039999</v>
      </c>
      <c r="AL10" s="1108">
        <v>953.09167401900004</v>
      </c>
      <c r="AM10" s="1108">
        <v>1157.001615014</v>
      </c>
      <c r="AN10" s="1108">
        <v>1580.574610394</v>
      </c>
      <c r="AO10" s="1108">
        <v>2267.3025270989997</v>
      </c>
      <c r="AP10" s="1280">
        <v>5957.9704265259998</v>
      </c>
      <c r="AQ10" s="1108">
        <v>2710.31701587</v>
      </c>
      <c r="AR10" s="1136">
        <v>2854.5875050580003</v>
      </c>
      <c r="AS10" s="857">
        <v>5.3505535055350606E-2</v>
      </c>
      <c r="AT10" s="857">
        <v>1.4675885911840969</v>
      </c>
    </row>
    <row r="11" spans="1:50" ht="15" customHeight="1">
      <c r="A11" s="520"/>
      <c r="B11" s="522" t="s">
        <v>348</v>
      </c>
      <c r="C11" s="84"/>
      <c r="D11" s="89"/>
      <c r="F11" s="33" t="s">
        <v>134</v>
      </c>
      <c r="I11" s="98"/>
      <c r="M11" s="85"/>
      <c r="N11" s="87"/>
      <c r="O11" s="87"/>
      <c r="P11" s="87"/>
      <c r="Q11" s="87"/>
      <c r="R11" s="734"/>
      <c r="S11" s="734"/>
      <c r="T11" s="734"/>
      <c r="U11" s="1297"/>
      <c r="V11" s="735"/>
      <c r="W11" s="978">
        <v>270.86700000000019</v>
      </c>
      <c r="X11" s="978">
        <v>340.81999999999982</v>
      </c>
      <c r="Y11" s="978">
        <v>241.21100000000001</v>
      </c>
      <c r="Z11" s="978">
        <v>193.69300000000001</v>
      </c>
      <c r="AA11" s="1281">
        <v>1046.5909999999999</v>
      </c>
      <c r="AB11" s="978">
        <v>313.79700000000003</v>
      </c>
      <c r="AC11" s="978">
        <v>154.18899999999999</v>
      </c>
      <c r="AD11" s="978">
        <v>226.82400000000001</v>
      </c>
      <c r="AE11" s="978">
        <v>127.624</v>
      </c>
      <c r="AF11" s="1281">
        <v>822.43336557499879</v>
      </c>
      <c r="AG11" s="978">
        <v>367.44605695300015</v>
      </c>
      <c r="AH11" s="978">
        <v>353.84389292599917</v>
      </c>
      <c r="AI11" s="978">
        <v>369.94936668500031</v>
      </c>
      <c r="AJ11" s="978">
        <v>267.03717104200041</v>
      </c>
      <c r="AK11" s="1281">
        <v>1358.276487606</v>
      </c>
      <c r="AL11" s="978">
        <v>382.97122995700011</v>
      </c>
      <c r="AM11" s="978">
        <v>399.78485333099979</v>
      </c>
      <c r="AN11" s="978">
        <v>131.12004860999969</v>
      </c>
      <c r="AO11" s="978">
        <v>235.2313128220012</v>
      </c>
      <c r="AP11" s="1281">
        <v>1149.1074447200008</v>
      </c>
      <c r="AQ11" s="978">
        <v>331.73213224900019</v>
      </c>
      <c r="AR11" s="995">
        <v>278.92588546499928</v>
      </c>
      <c r="AS11" s="1811">
        <v>-0.15963855421686746</v>
      </c>
      <c r="AT11" s="1811">
        <v>-0.30249999999999999</v>
      </c>
      <c r="AU11" s="751"/>
      <c r="AV11" s="751"/>
      <c r="AW11" s="1904"/>
    </row>
    <row r="12" spans="1:50" ht="15" customHeight="1">
      <c r="A12" s="520"/>
      <c r="B12" s="1869" t="s">
        <v>841</v>
      </c>
      <c r="C12" s="84"/>
      <c r="D12" s="85"/>
      <c r="G12" s="98"/>
      <c r="H12" s="33" t="s">
        <v>47</v>
      </c>
      <c r="M12" s="87"/>
      <c r="N12" s="87"/>
      <c r="O12" s="87"/>
      <c r="P12" s="87"/>
      <c r="Q12" s="87"/>
      <c r="R12" s="734"/>
      <c r="S12" s="734"/>
      <c r="T12" s="734"/>
      <c r="U12" s="1297"/>
      <c r="V12" s="735"/>
      <c r="W12" s="978">
        <v>275.00099999999998</v>
      </c>
      <c r="X12" s="978">
        <v>285.089</v>
      </c>
      <c r="Y12" s="978">
        <v>280.654</v>
      </c>
      <c r="Z12" s="978">
        <v>261.88400000000001</v>
      </c>
      <c r="AA12" s="1281">
        <v>1102.6279999999999</v>
      </c>
      <c r="AB12" s="978">
        <v>273.98</v>
      </c>
      <c r="AC12" s="978">
        <v>224.369</v>
      </c>
      <c r="AD12" s="978">
        <v>232.7</v>
      </c>
      <c r="AE12" s="978">
        <v>282.99</v>
      </c>
      <c r="AF12" s="1281">
        <v>1014.038551115</v>
      </c>
      <c r="AG12" s="978">
        <v>358.46128121300001</v>
      </c>
      <c r="AH12" s="978">
        <v>370.9929490180001</v>
      </c>
      <c r="AI12" s="978">
        <v>376.32218961499984</v>
      </c>
      <c r="AJ12" s="978">
        <v>364.99815767099994</v>
      </c>
      <c r="AK12" s="1281">
        <v>1470.7745775169999</v>
      </c>
      <c r="AL12" s="978">
        <v>405.69953344900006</v>
      </c>
      <c r="AM12" s="978">
        <v>440.68466820500004</v>
      </c>
      <c r="AN12" s="978">
        <v>424.52002639299997</v>
      </c>
      <c r="AO12" s="978">
        <v>439.26531629600026</v>
      </c>
      <c r="AP12" s="1281">
        <v>1710.1695443430003</v>
      </c>
      <c r="AQ12" s="978">
        <v>418.09454279200003</v>
      </c>
      <c r="AR12" s="995">
        <v>424.17050433199989</v>
      </c>
      <c r="AS12" s="1811">
        <v>1.4354066985645897E-2</v>
      </c>
      <c r="AT12" s="1811">
        <v>-3.8548752834467126E-2</v>
      </c>
      <c r="AU12" s="751"/>
      <c r="AV12" s="751"/>
      <c r="AW12" s="1904"/>
    </row>
    <row r="13" spans="1:50" ht="15" customHeight="1">
      <c r="A13" s="520"/>
      <c r="B13" s="1870" t="s">
        <v>350</v>
      </c>
      <c r="C13" s="84"/>
      <c r="D13" s="313"/>
      <c r="E13" s="178"/>
      <c r="F13" s="178"/>
      <c r="G13" s="178"/>
      <c r="I13" s="178" t="s">
        <v>446</v>
      </c>
      <c r="J13" s="1088" t="s">
        <v>722</v>
      </c>
      <c r="M13" s="254"/>
      <c r="N13" s="254"/>
      <c r="O13" s="254"/>
      <c r="P13" s="254"/>
      <c r="Q13" s="254"/>
      <c r="R13" s="734"/>
      <c r="S13" s="734"/>
      <c r="T13" s="734"/>
      <c r="U13" s="1297"/>
      <c r="V13" s="735"/>
      <c r="W13" s="978">
        <v>411.56099999999998</v>
      </c>
      <c r="X13" s="978">
        <v>436.68</v>
      </c>
      <c r="Y13" s="978">
        <v>426.70800000000003</v>
      </c>
      <c r="Z13" s="978">
        <v>434.37700000000001</v>
      </c>
      <c r="AA13" s="1281">
        <v>1709.326</v>
      </c>
      <c r="AB13" s="978">
        <v>410.71100000000001</v>
      </c>
      <c r="AC13" s="978">
        <v>397.28199999999998</v>
      </c>
      <c r="AD13" s="978">
        <v>399.01</v>
      </c>
      <c r="AE13" s="978">
        <v>487.01299999999998</v>
      </c>
      <c r="AF13" s="1281">
        <v>1694.015634866</v>
      </c>
      <c r="AG13" s="978">
        <v>518.86541258199998</v>
      </c>
      <c r="AH13" s="978">
        <v>547.05124471200008</v>
      </c>
      <c r="AI13" s="978">
        <v>546.11433509799986</v>
      </c>
      <c r="AJ13" s="978">
        <v>559.67375601999993</v>
      </c>
      <c r="AK13" s="1281">
        <v>2171.7047484119998</v>
      </c>
      <c r="AL13" s="978">
        <v>576.91976908900006</v>
      </c>
      <c r="AM13" s="978">
        <v>634.68366001200002</v>
      </c>
      <c r="AN13" s="978">
        <v>624.52364323699999</v>
      </c>
      <c r="AO13" s="978">
        <v>663.57244472800016</v>
      </c>
      <c r="AP13" s="1281">
        <v>2499.6995170660002</v>
      </c>
      <c r="AQ13" s="978">
        <v>619.26207574700004</v>
      </c>
      <c r="AR13" s="995">
        <v>642.0159316779999</v>
      </c>
      <c r="AS13" s="1811">
        <v>3.7156704361873905E-2</v>
      </c>
      <c r="AT13" s="1811">
        <v>1.1023622047244164E-2</v>
      </c>
    </row>
    <row r="14" spans="1:50" ht="15" customHeight="1">
      <c r="A14" s="520"/>
      <c r="B14" s="522" t="s">
        <v>351</v>
      </c>
      <c r="C14" s="84"/>
      <c r="D14" s="313"/>
      <c r="E14" s="178"/>
      <c r="F14" s="178"/>
      <c r="G14" s="178"/>
      <c r="I14" s="178" t="s">
        <v>447</v>
      </c>
      <c r="J14" s="1088" t="s">
        <v>723</v>
      </c>
      <c r="M14" s="254"/>
      <c r="N14" s="254"/>
      <c r="O14" s="254"/>
      <c r="P14" s="254"/>
      <c r="Q14" s="254"/>
      <c r="R14" s="734"/>
      <c r="S14" s="734"/>
      <c r="T14" s="734"/>
      <c r="U14" s="1297"/>
      <c r="V14" s="735"/>
      <c r="W14" s="978">
        <v>136.56</v>
      </c>
      <c r="X14" s="978">
        <v>151.59100000000001</v>
      </c>
      <c r="Y14" s="978">
        <v>146.054</v>
      </c>
      <c r="Z14" s="978">
        <v>172.49299999999999</v>
      </c>
      <c r="AA14" s="1281">
        <v>606.69799999999998</v>
      </c>
      <c r="AB14" s="978">
        <v>136.73099999999999</v>
      </c>
      <c r="AC14" s="978">
        <v>172.91300000000001</v>
      </c>
      <c r="AD14" s="978">
        <v>166.31</v>
      </c>
      <c r="AE14" s="978">
        <v>204.023</v>
      </c>
      <c r="AF14" s="1281">
        <v>679.97708375100001</v>
      </c>
      <c r="AG14" s="978">
        <v>160.404131369</v>
      </c>
      <c r="AH14" s="978">
        <v>176.05829569400001</v>
      </c>
      <c r="AI14" s="978">
        <v>169.79214548300001</v>
      </c>
      <c r="AJ14" s="978">
        <v>194.67559834899993</v>
      </c>
      <c r="AK14" s="1281">
        <v>700.93017089499995</v>
      </c>
      <c r="AL14" s="978">
        <v>171.22023564</v>
      </c>
      <c r="AM14" s="978">
        <v>193.99899180699998</v>
      </c>
      <c r="AN14" s="978">
        <v>200.00361684400002</v>
      </c>
      <c r="AO14" s="978">
        <v>224.30712843200001</v>
      </c>
      <c r="AP14" s="1281">
        <v>789.52997272300001</v>
      </c>
      <c r="AQ14" s="978">
        <v>201.16753295500001</v>
      </c>
      <c r="AR14" s="995">
        <v>217.84542734600001</v>
      </c>
      <c r="AS14" s="1811">
        <v>8.4577114427860645E-2</v>
      </c>
      <c r="AT14" s="1811">
        <v>0.12371134020618557</v>
      </c>
    </row>
    <row r="15" spans="1:50" ht="15" customHeight="1">
      <c r="A15" s="520"/>
      <c r="B15" s="522" t="s">
        <v>352</v>
      </c>
      <c r="C15" s="84"/>
      <c r="D15" s="313"/>
      <c r="E15" s="302" t="s">
        <v>135</v>
      </c>
      <c r="F15" s="302"/>
      <c r="G15" s="300"/>
      <c r="H15" s="309"/>
      <c r="I15" s="300"/>
      <c r="J15" s="309" t="s">
        <v>725</v>
      </c>
      <c r="K15" s="309"/>
      <c r="L15" s="309"/>
      <c r="M15" s="301"/>
      <c r="N15" s="301"/>
      <c r="O15" s="301"/>
      <c r="P15" s="301"/>
      <c r="Q15" s="301"/>
      <c r="R15" s="730"/>
      <c r="S15" s="730"/>
      <c r="T15" s="730"/>
      <c r="U15" s="1295"/>
      <c r="V15" s="731"/>
      <c r="W15" s="328">
        <v>831.452</v>
      </c>
      <c r="X15" s="328">
        <v>864.33399999999995</v>
      </c>
      <c r="Y15" s="1252">
        <v>880.49099999999999</v>
      </c>
      <c r="Z15" s="1252">
        <v>1189.8</v>
      </c>
      <c r="AA15" s="1279">
        <v>3766.0770000000002</v>
      </c>
      <c r="AB15" s="1252">
        <v>892.52599999999995</v>
      </c>
      <c r="AC15" s="1252">
        <v>897.03200000000004</v>
      </c>
      <c r="AD15" s="1252">
        <v>899.06200000000001</v>
      </c>
      <c r="AE15" s="1252">
        <v>1267.5609999999999</v>
      </c>
      <c r="AF15" s="1279">
        <v>3956.1814238679999</v>
      </c>
      <c r="AG15" s="1252">
        <v>917.60693360799996</v>
      </c>
      <c r="AH15" s="1252">
        <v>937.88562642500005</v>
      </c>
      <c r="AI15" s="1252">
        <v>937.34829535899985</v>
      </c>
      <c r="AJ15" s="1252">
        <v>1354.5696825559999</v>
      </c>
      <c r="AK15" s="1279">
        <v>4147.4105379479997</v>
      </c>
      <c r="AL15" s="1252">
        <v>976.12807929799999</v>
      </c>
      <c r="AM15" s="1252">
        <v>980.97394053599999</v>
      </c>
      <c r="AN15" s="1252">
        <v>979.72275703299988</v>
      </c>
      <c r="AO15" s="1252">
        <v>1593.0649949130002</v>
      </c>
      <c r="AP15" s="1279">
        <v>4529.88977178</v>
      </c>
      <c r="AQ15" s="1252">
        <v>1036.97960631</v>
      </c>
      <c r="AR15" s="924">
        <v>1020.9364483880001</v>
      </c>
      <c r="AS15" s="1236">
        <v>-1.5429122468659573E-2</v>
      </c>
      <c r="AT15" s="1236">
        <v>4.0774719673802196E-2</v>
      </c>
    </row>
    <row r="16" spans="1:50" ht="15" customHeight="1">
      <c r="A16" s="520"/>
      <c r="B16" s="522" t="s">
        <v>353</v>
      </c>
      <c r="C16" s="84"/>
      <c r="D16" s="313"/>
      <c r="E16" s="59" t="s">
        <v>136</v>
      </c>
      <c r="G16" s="85"/>
      <c r="H16" s="664"/>
      <c r="I16" s="85"/>
      <c r="J16" s="1094"/>
      <c r="K16" s="1094"/>
      <c r="L16" s="1094"/>
      <c r="M16" s="87"/>
      <c r="N16" s="87"/>
      <c r="O16" s="87"/>
      <c r="P16" s="87"/>
      <c r="Q16" s="87"/>
      <c r="R16" s="734"/>
      <c r="S16" s="734"/>
      <c r="T16" s="734"/>
      <c r="U16" s="1297"/>
      <c r="V16" s="735"/>
      <c r="W16" s="549">
        <v>894.00600000000009</v>
      </c>
      <c r="X16" s="978">
        <v>952.94699999999989</v>
      </c>
      <c r="Y16" s="978">
        <v>846.51800000000003</v>
      </c>
      <c r="Z16" s="978">
        <v>480.74900000000002</v>
      </c>
      <c r="AA16" s="1281">
        <v>3174.22</v>
      </c>
      <c r="AB16" s="978">
        <v>884.23</v>
      </c>
      <c r="AC16" s="978">
        <v>735.04700000000003</v>
      </c>
      <c r="AD16" s="978">
        <v>815.20100000000002</v>
      </c>
      <c r="AE16" s="978">
        <v>430.28699999999998</v>
      </c>
      <c r="AF16" s="1281">
        <v>2864.7637752569999</v>
      </c>
      <c r="AG16" s="978">
        <v>1069.5054012380001</v>
      </c>
      <c r="AH16" s="978">
        <v>1118.9108870659998</v>
      </c>
      <c r="AI16" s="978">
        <v>1198.8530589000002</v>
      </c>
      <c r="AJ16" s="978">
        <v>809.3175312809999</v>
      </c>
      <c r="AK16" s="1281">
        <v>4196.5868784849999</v>
      </c>
      <c r="AL16" s="978">
        <v>1394.509820752</v>
      </c>
      <c r="AM16" s="978">
        <v>1534.46577265</v>
      </c>
      <c r="AN16" s="978">
        <v>1395.72369157</v>
      </c>
      <c r="AO16" s="978">
        <v>991.09608970200043</v>
      </c>
      <c r="AP16" s="1281">
        <v>5315.7953746740004</v>
      </c>
      <c r="AQ16" s="978">
        <v>1513.5730653260002</v>
      </c>
      <c r="AR16" s="995">
        <v>1452.163630084</v>
      </c>
      <c r="AS16" s="1811">
        <v>-4.0951122853368549E-2</v>
      </c>
      <c r="AT16" s="1811">
        <v>-5.34550195567145E-2</v>
      </c>
    </row>
    <row r="17" spans="1:46" ht="15" customHeight="1">
      <c r="A17" s="520"/>
      <c r="B17" s="522" t="s">
        <v>354</v>
      </c>
      <c r="C17" s="84"/>
      <c r="D17" s="313"/>
      <c r="E17" s="303" t="s">
        <v>482</v>
      </c>
      <c r="F17" s="303"/>
      <c r="G17" s="304"/>
      <c r="H17" s="304"/>
      <c r="I17" s="304"/>
      <c r="J17" s="92" t="s">
        <v>726</v>
      </c>
      <c r="K17" s="92" t="s">
        <v>731</v>
      </c>
      <c r="L17" s="92"/>
      <c r="M17" s="305"/>
      <c r="N17" s="305"/>
      <c r="O17" s="305"/>
      <c r="P17" s="305"/>
      <c r="Q17" s="305"/>
      <c r="R17" s="736"/>
      <c r="S17" s="736"/>
      <c r="T17" s="736"/>
      <c r="U17" s="1298"/>
      <c r="V17" s="737"/>
      <c r="W17" s="1011">
        <v>60.006999999999998</v>
      </c>
      <c r="X17" s="1011">
        <v>76.534000000000006</v>
      </c>
      <c r="Y17" s="1011">
        <v>187.214</v>
      </c>
      <c r="Z17" s="1011">
        <v>50.488999999999997</v>
      </c>
      <c r="AA17" s="1284">
        <v>374.24400000000003</v>
      </c>
      <c r="AB17" s="1011">
        <v>110.892</v>
      </c>
      <c r="AC17" s="1011">
        <v>335.78699999999998</v>
      </c>
      <c r="AD17" s="1011">
        <v>140.041</v>
      </c>
      <c r="AE17" s="1011">
        <v>197.65100000000001</v>
      </c>
      <c r="AF17" s="1284">
        <v>784.370101589</v>
      </c>
      <c r="AG17" s="1011">
        <v>135.99316195699998</v>
      </c>
      <c r="AH17" s="1011">
        <v>68.582764002000033</v>
      </c>
      <c r="AI17" s="1011">
        <v>107.08519798000003</v>
      </c>
      <c r="AJ17" s="1011">
        <v>225.17715031499995</v>
      </c>
      <c r="AK17" s="1284">
        <v>536.838274254</v>
      </c>
      <c r="AL17" s="1011">
        <v>166.06793564199998</v>
      </c>
      <c r="AM17" s="1011">
        <v>330.79462533599997</v>
      </c>
      <c r="AN17" s="1011">
        <v>125.17195399500002</v>
      </c>
      <c r="AO17" s="1011">
        <v>263.23726350200002</v>
      </c>
      <c r="AP17" s="1284">
        <v>885.27177847500002</v>
      </c>
      <c r="AQ17" s="1011">
        <v>261.57278078000002</v>
      </c>
      <c r="AR17" s="1035">
        <v>556.24204845000008</v>
      </c>
      <c r="AS17" s="876">
        <v>1.1221374045801529</v>
      </c>
      <c r="AT17" s="876">
        <v>0.6797583081570997</v>
      </c>
    </row>
    <row r="18" spans="1:46" ht="15" customHeight="1">
      <c r="A18" s="520"/>
      <c r="B18" s="522" t="s">
        <v>355</v>
      </c>
      <c r="C18" s="84"/>
      <c r="D18" s="313"/>
      <c r="E18" s="59" t="s">
        <v>15</v>
      </c>
      <c r="G18" s="90"/>
      <c r="H18" s="198"/>
      <c r="I18" s="90"/>
      <c r="J18" s="1092" t="s">
        <v>730</v>
      </c>
      <c r="K18" s="1092"/>
      <c r="L18" s="1092"/>
      <c r="M18" s="91"/>
      <c r="N18" s="91"/>
      <c r="O18" s="91"/>
      <c r="P18" s="91"/>
      <c r="Q18" s="91"/>
      <c r="R18" s="732"/>
      <c r="S18" s="732"/>
      <c r="T18" s="732"/>
      <c r="U18" s="1296"/>
      <c r="V18" s="733"/>
      <c r="W18" s="659">
        <v>833.99900000000014</v>
      </c>
      <c r="X18" s="1110">
        <v>876.4129999999999</v>
      </c>
      <c r="Y18" s="1110">
        <v>659.30399999999997</v>
      </c>
      <c r="Z18" s="1110">
        <v>430.27300000000002</v>
      </c>
      <c r="AA18" s="1282">
        <v>2799.9760000000001</v>
      </c>
      <c r="AB18" s="1110">
        <v>773.33799999999997</v>
      </c>
      <c r="AC18" s="1110">
        <v>399.26</v>
      </c>
      <c r="AD18" s="1110">
        <v>675.16</v>
      </c>
      <c r="AE18" s="1110">
        <v>232.636</v>
      </c>
      <c r="AF18" s="1282">
        <v>2080.3936736679998</v>
      </c>
      <c r="AG18" s="1110">
        <v>933.51223928100001</v>
      </c>
      <c r="AH18" s="1110">
        <v>1050.328123064</v>
      </c>
      <c r="AI18" s="1110">
        <v>1091.7678609200002</v>
      </c>
      <c r="AJ18" s="1110">
        <v>584.14038096600007</v>
      </c>
      <c r="AK18" s="1282">
        <v>3659.7486042310002</v>
      </c>
      <c r="AL18" s="1110">
        <v>1228.4418851099999</v>
      </c>
      <c r="AM18" s="1110">
        <v>1203.6711473139999</v>
      </c>
      <c r="AN18" s="1110">
        <v>1270.5517375750001</v>
      </c>
      <c r="AO18" s="1110">
        <v>727.85882620000029</v>
      </c>
      <c r="AP18" s="1282">
        <v>4430.5235961990002</v>
      </c>
      <c r="AQ18" s="1110">
        <v>1252.0002845460001</v>
      </c>
      <c r="AR18" s="1135">
        <v>895.92158163399995</v>
      </c>
      <c r="AS18" s="1833">
        <v>-0.28434504792332271</v>
      </c>
      <c r="AT18" s="1833">
        <v>-0.2558139534883721</v>
      </c>
    </row>
    <row r="19" spans="1:46" ht="15" customHeight="1">
      <c r="A19" s="80"/>
      <c r="B19" s="522" t="s">
        <v>356</v>
      </c>
      <c r="C19" s="84"/>
      <c r="D19" s="313"/>
      <c r="E19" s="296" t="s">
        <v>137</v>
      </c>
      <c r="F19" s="296"/>
      <c r="G19" s="297"/>
      <c r="H19" s="921"/>
      <c r="I19" s="297"/>
      <c r="J19" s="1628"/>
      <c r="K19" s="1628"/>
      <c r="L19" s="1628"/>
      <c r="M19" s="298"/>
      <c r="N19" s="298"/>
      <c r="O19" s="298"/>
      <c r="P19" s="298"/>
      <c r="Q19" s="298"/>
      <c r="R19" s="738"/>
      <c r="S19" s="738"/>
      <c r="T19" s="738"/>
      <c r="U19" s="1299"/>
      <c r="V19" s="739"/>
      <c r="W19" s="708">
        <v>-8.1890000000000001</v>
      </c>
      <c r="X19" s="708">
        <v>25.859000000000002</v>
      </c>
      <c r="Y19" s="1015">
        <v>10.978</v>
      </c>
      <c r="Z19" s="1416">
        <v>-105.57599999999999</v>
      </c>
      <c r="AA19" s="1283">
        <v>-76.927000000000007</v>
      </c>
      <c r="AB19" s="1416">
        <v>-20.725000000000001</v>
      </c>
      <c r="AC19" s="1416">
        <v>-118.024</v>
      </c>
      <c r="AD19" s="1416">
        <v>0.82</v>
      </c>
      <c r="AE19" s="1416">
        <v>58.786000000000001</v>
      </c>
      <c r="AF19" s="1283">
        <v>-79.142297275999681</v>
      </c>
      <c r="AG19" s="1416">
        <v>8.2493646949999402</v>
      </c>
      <c r="AH19" s="1416">
        <v>25.659075602000257</v>
      </c>
      <c r="AI19" s="1416">
        <v>43.213222591999511</v>
      </c>
      <c r="AJ19" s="1416">
        <v>12.370277422000072</v>
      </c>
      <c r="AK19" s="1283">
        <v>89.49194031099978</v>
      </c>
      <c r="AL19" s="1416">
        <v>-63.365350757999977</v>
      </c>
      <c r="AM19" s="1416">
        <v>99.162970370000266</v>
      </c>
      <c r="AN19" s="1416">
        <v>17.656236734999766</v>
      </c>
      <c r="AO19" s="1806">
        <v>1.3969742399999632</v>
      </c>
      <c r="AP19" s="1283">
        <v>54.850830587000019</v>
      </c>
      <c r="AQ19" s="1806">
        <v>18.320659084999988</v>
      </c>
      <c r="AR19" s="1251">
        <v>-17.709412745999998</v>
      </c>
      <c r="AS19" s="1834" t="s">
        <v>883</v>
      </c>
      <c r="AT19" s="1834" t="s">
        <v>883</v>
      </c>
    </row>
    <row r="20" spans="1:46" ht="15" customHeight="1">
      <c r="A20" s="520"/>
      <c r="B20" s="522" t="s">
        <v>357</v>
      </c>
      <c r="C20" s="84"/>
      <c r="D20" s="313"/>
      <c r="E20" s="51" t="s">
        <v>5</v>
      </c>
      <c r="F20" s="51"/>
      <c r="G20" s="307"/>
      <c r="H20" s="307"/>
      <c r="I20" s="307"/>
      <c r="J20" s="1092" t="s">
        <v>729</v>
      </c>
      <c r="K20" s="1092"/>
      <c r="L20" s="1092"/>
      <c r="M20" s="308"/>
      <c r="N20" s="308"/>
      <c r="O20" s="308"/>
      <c r="P20" s="308"/>
      <c r="Q20" s="308"/>
      <c r="R20" s="740"/>
      <c r="S20" s="740"/>
      <c r="T20" s="740"/>
      <c r="U20" s="859"/>
      <c r="V20" s="741"/>
      <c r="W20" s="657">
        <v>825.81000000000017</v>
      </c>
      <c r="X20" s="1108">
        <v>902.27199999999993</v>
      </c>
      <c r="Y20" s="1108">
        <v>670.28200000000004</v>
      </c>
      <c r="Z20" s="1108">
        <v>324.697</v>
      </c>
      <c r="AA20" s="1280">
        <v>2723.049</v>
      </c>
      <c r="AB20" s="1108">
        <v>752.61300000000006</v>
      </c>
      <c r="AC20" s="1108">
        <v>281.23599999999999</v>
      </c>
      <c r="AD20" s="1108">
        <v>675.98</v>
      </c>
      <c r="AE20" s="1108">
        <v>291.42200000000003</v>
      </c>
      <c r="AF20" s="1280">
        <v>2001.2513763920001</v>
      </c>
      <c r="AG20" s="1108">
        <v>941.76160397599995</v>
      </c>
      <c r="AH20" s="1108">
        <v>1075.987198666</v>
      </c>
      <c r="AI20" s="1108">
        <v>1134.9810835119997</v>
      </c>
      <c r="AJ20" s="1108">
        <v>596.51065838800014</v>
      </c>
      <c r="AK20" s="1280">
        <v>3749.240544542</v>
      </c>
      <c r="AL20" s="1108">
        <v>1165.076534352</v>
      </c>
      <c r="AM20" s="1108">
        <v>1302.8341176840001</v>
      </c>
      <c r="AN20" s="1108">
        <v>1288.2079743099998</v>
      </c>
      <c r="AO20" s="1108">
        <v>729.25580044000026</v>
      </c>
      <c r="AP20" s="1280">
        <v>4485.3744267860002</v>
      </c>
      <c r="AQ20" s="1108">
        <v>1270.3209436310001</v>
      </c>
      <c r="AR20" s="1136">
        <v>878.21216888799995</v>
      </c>
      <c r="AS20" s="857">
        <v>-0.3086614173228347</v>
      </c>
      <c r="AT20" s="857">
        <v>-0.32617037605525712</v>
      </c>
    </row>
    <row r="21" spans="1:46" ht="15" customHeight="1">
      <c r="A21" s="520"/>
      <c r="B21" s="522" t="s">
        <v>358</v>
      </c>
      <c r="C21" s="84"/>
      <c r="D21" s="313"/>
      <c r="E21" s="303" t="s">
        <v>6</v>
      </c>
      <c r="F21" s="303"/>
      <c r="G21" s="92"/>
      <c r="H21" s="92"/>
      <c r="I21" s="92"/>
      <c r="J21" s="92" t="s">
        <v>728</v>
      </c>
      <c r="K21" s="92"/>
      <c r="L21" s="92"/>
      <c r="M21" s="93"/>
      <c r="N21" s="93"/>
      <c r="O21" s="93"/>
      <c r="P21" s="93"/>
      <c r="Q21" s="93"/>
      <c r="R21" s="742"/>
      <c r="S21" s="742"/>
      <c r="T21" s="742"/>
      <c r="U21" s="1300"/>
      <c r="V21" s="743"/>
      <c r="W21" s="658">
        <v>211.28100000000001</v>
      </c>
      <c r="X21" s="1011">
        <v>244.83799999999999</v>
      </c>
      <c r="Y21" s="1011">
        <v>136.16200000000001</v>
      </c>
      <c r="Z21" s="1011">
        <v>93.171999999999997</v>
      </c>
      <c r="AA21" s="1284">
        <v>685.45299999999997</v>
      </c>
      <c r="AB21" s="1011">
        <v>194.84200000000001</v>
      </c>
      <c r="AC21" s="1011">
        <v>64.974000000000004</v>
      </c>
      <c r="AD21" s="1011">
        <v>154.26499999999999</v>
      </c>
      <c r="AE21" s="1011">
        <v>71.921000000000006</v>
      </c>
      <c r="AF21" s="1284">
        <v>486.00258400299998</v>
      </c>
      <c r="AG21" s="1011">
        <v>222.894488497</v>
      </c>
      <c r="AH21" s="1011">
        <v>257.60375493399999</v>
      </c>
      <c r="AI21" s="1011">
        <v>310.58444482200002</v>
      </c>
      <c r="AJ21" s="1011">
        <v>150.78727252600004</v>
      </c>
      <c r="AK21" s="1284">
        <v>941.86996077900005</v>
      </c>
      <c r="AL21" s="1011">
        <v>292.60453896500002</v>
      </c>
      <c r="AM21" s="1011">
        <v>316.00183228500003</v>
      </c>
      <c r="AN21" s="1011">
        <v>354.82373020199998</v>
      </c>
      <c r="AO21" s="1011">
        <v>197.96273358899987</v>
      </c>
      <c r="AP21" s="1284">
        <v>1161.3928350409999</v>
      </c>
      <c r="AQ21" s="1011">
        <v>323.69926972899998</v>
      </c>
      <c r="AR21" s="1035">
        <v>211.45431889999998</v>
      </c>
      <c r="AS21" s="877">
        <v>-0.34876543209876543</v>
      </c>
      <c r="AT21" s="877">
        <v>-0.33227848101265822</v>
      </c>
    </row>
    <row r="22" spans="1:46" ht="15" customHeight="1">
      <c r="A22" s="520"/>
      <c r="B22" s="522" t="s">
        <v>359</v>
      </c>
      <c r="C22" s="84"/>
      <c r="D22" s="94"/>
      <c r="E22" s="299" t="s">
        <v>2</v>
      </c>
      <c r="F22" s="299"/>
      <c r="G22" s="309"/>
      <c r="H22" s="309"/>
      <c r="I22" s="309"/>
      <c r="J22" s="309" t="s">
        <v>712</v>
      </c>
      <c r="K22" s="309"/>
      <c r="L22" s="309"/>
      <c r="M22" s="301"/>
      <c r="N22" s="301"/>
      <c r="O22" s="301"/>
      <c r="P22" s="301"/>
      <c r="Q22" s="301"/>
      <c r="R22" s="730"/>
      <c r="S22" s="730"/>
      <c r="T22" s="730"/>
      <c r="U22" s="1295"/>
      <c r="V22" s="731"/>
      <c r="W22" s="328">
        <v>614.52900000000022</v>
      </c>
      <c r="X22" s="328">
        <v>657.43399999999974</v>
      </c>
      <c r="Y22" s="1252">
        <v>534.12</v>
      </c>
      <c r="Z22" s="1252">
        <v>231.52500000000001</v>
      </c>
      <c r="AA22" s="1279">
        <v>2037.596</v>
      </c>
      <c r="AB22" s="1252">
        <v>557.77099999999996</v>
      </c>
      <c r="AC22" s="990">
        <v>216.262</v>
      </c>
      <c r="AD22" s="990">
        <v>521.71500000000003</v>
      </c>
      <c r="AE22" s="990">
        <v>219.501</v>
      </c>
      <c r="AF22" s="1279">
        <v>1515.2487923890001</v>
      </c>
      <c r="AG22" s="1252">
        <v>718.86711547899995</v>
      </c>
      <c r="AH22" s="1252">
        <v>818.38344373200016</v>
      </c>
      <c r="AI22" s="1252">
        <v>824.39663868999969</v>
      </c>
      <c r="AJ22" s="1252">
        <v>445.72338586200021</v>
      </c>
      <c r="AK22" s="1279">
        <v>2807.370583763</v>
      </c>
      <c r="AL22" s="1252">
        <v>872.47199538699999</v>
      </c>
      <c r="AM22" s="1252">
        <v>986.83228539899994</v>
      </c>
      <c r="AN22" s="1252">
        <v>933.38424410799985</v>
      </c>
      <c r="AO22" s="1252">
        <v>531.29306685100028</v>
      </c>
      <c r="AP22" s="1279">
        <v>3323.9815917450001</v>
      </c>
      <c r="AQ22" s="1252">
        <v>946.621673902</v>
      </c>
      <c r="AR22" s="924">
        <v>666.75784998799998</v>
      </c>
      <c r="AS22" s="1835">
        <v>-0.29567053854276659</v>
      </c>
      <c r="AT22" s="1835">
        <v>-0.32421479229989869</v>
      </c>
    </row>
    <row r="23" spans="1:46" ht="15" customHeight="1">
      <c r="A23" s="520"/>
      <c r="B23" s="522" t="s">
        <v>360</v>
      </c>
      <c r="C23" s="84"/>
      <c r="E23" s="299"/>
      <c r="F23" s="299" t="s">
        <v>480</v>
      </c>
      <c r="G23" s="309"/>
      <c r="H23" s="309"/>
      <c r="I23" s="309"/>
      <c r="J23" s="309" t="s">
        <v>713</v>
      </c>
      <c r="K23" s="309"/>
      <c r="L23" s="309"/>
      <c r="M23" s="301"/>
      <c r="N23" s="301"/>
      <c r="O23" s="301"/>
      <c r="P23" s="301"/>
      <c r="Q23" s="301"/>
      <c r="R23" s="730"/>
      <c r="S23" s="730"/>
      <c r="T23" s="730"/>
      <c r="U23" s="1295"/>
      <c r="V23" s="731"/>
      <c r="W23" s="328">
        <v>568.68900000000019</v>
      </c>
      <c r="X23" s="328">
        <v>610.9989999999998</v>
      </c>
      <c r="Y23" s="1252">
        <v>486.02199999999999</v>
      </c>
      <c r="Z23" s="1252">
        <v>206.51</v>
      </c>
      <c r="AA23" s="1279">
        <v>1872.2070000000001</v>
      </c>
      <c r="AB23" s="1252">
        <v>518.21600000000001</v>
      </c>
      <c r="AC23" s="990">
        <v>142.34800000000001</v>
      </c>
      <c r="AD23" s="990">
        <v>480.2</v>
      </c>
      <c r="AE23" s="990">
        <v>166.50200000000001</v>
      </c>
      <c r="AF23" s="1279">
        <v>1307.265952105</v>
      </c>
      <c r="AG23" s="1252">
        <v>667.10279262899996</v>
      </c>
      <c r="AH23" s="1252">
        <v>752.59511977499994</v>
      </c>
      <c r="AI23" s="1252">
        <v>778.23854056000027</v>
      </c>
      <c r="AJ23" s="1252">
        <v>389.99995569199973</v>
      </c>
      <c r="AK23" s="1279">
        <v>2587.9364086559999</v>
      </c>
      <c r="AL23" s="1252">
        <v>839.18821586299998</v>
      </c>
      <c r="AM23" s="1252">
        <v>922.74564497299991</v>
      </c>
      <c r="AN23" s="1252">
        <v>899.81063290300017</v>
      </c>
      <c r="AO23" s="1252">
        <v>479.93572399699997</v>
      </c>
      <c r="AP23" s="1279">
        <v>3141.680217736</v>
      </c>
      <c r="AQ23" s="1252">
        <v>913.68584332</v>
      </c>
      <c r="AR23" s="924">
        <v>624.94948566700009</v>
      </c>
      <c r="AS23" s="877">
        <v>-0.3161925601750547</v>
      </c>
      <c r="AT23" s="877">
        <v>-0.32286023835319611</v>
      </c>
    </row>
    <row r="24" spans="1:46" ht="15" customHeight="1" thickBot="1">
      <c r="A24" s="520"/>
      <c r="B24" s="522" t="s">
        <v>836</v>
      </c>
      <c r="C24" s="84"/>
      <c r="D24" s="85"/>
      <c r="E24" s="310"/>
      <c r="F24" s="310" t="s">
        <v>481</v>
      </c>
      <c r="G24" s="311"/>
      <c r="H24" s="922"/>
      <c r="I24" s="311"/>
      <c r="J24" s="922" t="s">
        <v>727</v>
      </c>
      <c r="K24" s="922"/>
      <c r="L24" s="922"/>
      <c r="M24" s="312"/>
      <c r="N24" s="312"/>
      <c r="O24" s="312"/>
      <c r="P24" s="312"/>
      <c r="Q24" s="312"/>
      <c r="R24" s="744"/>
      <c r="S24" s="744"/>
      <c r="T24" s="744"/>
      <c r="U24" s="1301"/>
      <c r="V24" s="745"/>
      <c r="W24" s="383">
        <v>45.84</v>
      </c>
      <c r="X24" s="383">
        <v>46.435000000000002</v>
      </c>
      <c r="Y24" s="1253">
        <v>48.097999999999999</v>
      </c>
      <c r="Z24" s="1253">
        <v>25.015000000000001</v>
      </c>
      <c r="AA24" s="1286">
        <v>165.38900000000001</v>
      </c>
      <c r="AB24" s="1253">
        <v>39.555</v>
      </c>
      <c r="AC24" s="1253">
        <v>73.914000000000001</v>
      </c>
      <c r="AD24" s="1253">
        <v>41.515000000000001</v>
      </c>
      <c r="AE24" s="1253">
        <v>52.999000000000002</v>
      </c>
      <c r="AF24" s="1286">
        <v>207.98284028399999</v>
      </c>
      <c r="AG24" s="1253">
        <v>51.764322849999999</v>
      </c>
      <c r="AH24" s="1253">
        <v>65.788323957000003</v>
      </c>
      <c r="AI24" s="1253">
        <v>46.158098129999985</v>
      </c>
      <c r="AJ24" s="1253">
        <v>55.72343017</v>
      </c>
      <c r="AK24" s="1286">
        <v>219.43417510699999</v>
      </c>
      <c r="AL24" s="1253">
        <v>33.283779524000003</v>
      </c>
      <c r="AM24" s="1253">
        <v>64.086640426000002</v>
      </c>
      <c r="AN24" s="1253">
        <v>33.573611205000006</v>
      </c>
      <c r="AO24" s="1253">
        <v>51.357342853999995</v>
      </c>
      <c r="AP24" s="1286">
        <v>182.301374009</v>
      </c>
      <c r="AQ24" s="1253">
        <v>32.935830582000001</v>
      </c>
      <c r="AR24" s="958">
        <v>41.808364320999992</v>
      </c>
      <c r="AS24" s="964">
        <v>0.27272727272727271</v>
      </c>
      <c r="AT24" s="964">
        <v>-0.34375</v>
      </c>
    </row>
    <row r="25" spans="1:46" ht="15" customHeight="1">
      <c r="A25" s="520"/>
      <c r="B25" s="1586" t="s">
        <v>701</v>
      </c>
      <c r="C25" s="84"/>
      <c r="D25" s="85"/>
      <c r="E25" s="408"/>
      <c r="F25" s="408"/>
      <c r="G25" s="198"/>
      <c r="H25" s="198"/>
      <c r="I25" s="198"/>
      <c r="J25" s="1092"/>
      <c r="K25" s="1092"/>
      <c r="L25" s="1092"/>
      <c r="M25" s="232"/>
      <c r="N25" s="232"/>
      <c r="O25" s="232"/>
      <c r="P25" s="232"/>
      <c r="Q25" s="232"/>
      <c r="R25" s="232"/>
      <c r="S25" s="232"/>
      <c r="T25" s="232"/>
      <c r="U25" s="338"/>
      <c r="V25" s="338"/>
      <c r="W25" s="659"/>
      <c r="X25" s="659"/>
      <c r="Y25" s="659"/>
      <c r="Z25" s="1110"/>
      <c r="AA25" s="1110"/>
      <c r="AB25" s="1110"/>
      <c r="AC25" s="1110"/>
      <c r="AD25" s="1110"/>
      <c r="AE25" s="1110"/>
      <c r="AF25" s="1110"/>
      <c r="AG25" s="1110"/>
      <c r="AH25" s="1110"/>
      <c r="AI25" s="1110"/>
      <c r="AJ25" s="1110"/>
      <c r="AK25" s="1110"/>
      <c r="AL25" s="1110"/>
      <c r="AM25" s="1110"/>
      <c r="AN25" s="1110"/>
      <c r="AO25" s="1110"/>
      <c r="AP25" s="1110"/>
      <c r="AQ25" s="1110"/>
      <c r="AR25" s="1110"/>
      <c r="AS25" s="68"/>
      <c r="AT25" s="68"/>
    </row>
    <row r="26" spans="1:46" ht="15" customHeight="1">
      <c r="A26" s="520"/>
      <c r="B26" s="1586" t="s">
        <v>702</v>
      </c>
      <c r="C26" s="84"/>
      <c r="D26" s="664"/>
      <c r="E26" s="408"/>
      <c r="F26" s="408"/>
      <c r="G26" s="198"/>
      <c r="H26" s="198"/>
      <c r="I26" s="232"/>
      <c r="J26" s="1103"/>
      <c r="K26" s="1103"/>
      <c r="L26" s="1103"/>
      <c r="M26" s="232"/>
      <c r="N26" s="338"/>
      <c r="O26" s="338"/>
      <c r="P26" s="338"/>
      <c r="Q26" s="232"/>
      <c r="R26" s="232"/>
      <c r="S26" s="232"/>
      <c r="T26" s="232"/>
      <c r="U26" s="338"/>
      <c r="V26" s="338"/>
      <c r="W26" s="659"/>
      <c r="X26" s="659"/>
      <c r="Y26" s="659"/>
      <c r="Z26" s="1110"/>
      <c r="AA26" s="1110"/>
      <c r="AB26" s="1110"/>
      <c r="AC26" s="1110"/>
      <c r="AD26" s="1110"/>
      <c r="AE26" s="1110"/>
      <c r="AF26" s="1110"/>
      <c r="AG26" s="1110"/>
      <c r="AH26" s="1110"/>
      <c r="AI26" s="1110"/>
      <c r="AJ26" s="1110"/>
      <c r="AK26" s="1110"/>
      <c r="AL26" s="1110"/>
      <c r="AM26" s="1110"/>
      <c r="AN26" s="1110"/>
      <c r="AO26" s="1110"/>
      <c r="AP26" s="1110"/>
      <c r="AQ26" s="1110"/>
      <c r="AR26" s="1110"/>
      <c r="AS26" s="68"/>
      <c r="AT26" s="68"/>
    </row>
    <row r="27" spans="1:46" s="178" customFormat="1" ht="15" customHeight="1">
      <c r="A27" s="520"/>
      <c r="B27" s="522" t="s">
        <v>479</v>
      </c>
      <c r="C27" s="84"/>
      <c r="D27" s="664"/>
      <c r="E27" s="408"/>
      <c r="F27" s="408"/>
      <c r="G27" s="198"/>
      <c r="H27" s="198"/>
      <c r="I27" s="198"/>
      <c r="J27" s="1092"/>
      <c r="K27" s="1092"/>
      <c r="L27" s="1092"/>
      <c r="M27" s="232"/>
      <c r="N27" s="232"/>
      <c r="O27" s="232"/>
      <c r="P27" s="232"/>
      <c r="Q27" s="232"/>
      <c r="R27" s="232"/>
      <c r="S27" s="232"/>
      <c r="T27" s="232"/>
      <c r="U27" s="338"/>
      <c r="V27" s="338"/>
      <c r="W27" s="659"/>
      <c r="X27" s="659"/>
      <c r="Y27" s="659"/>
      <c r="Z27" s="1110"/>
      <c r="AA27" s="1110"/>
      <c r="AB27" s="1110"/>
      <c r="AC27" s="1110"/>
      <c r="AD27" s="1110"/>
      <c r="AE27" s="1110"/>
      <c r="AF27" s="1110"/>
      <c r="AG27" s="1110"/>
      <c r="AH27" s="1110"/>
      <c r="AI27" s="1110"/>
      <c r="AJ27" s="1110"/>
      <c r="AK27" s="1110"/>
      <c r="AL27" s="1110"/>
      <c r="AM27" s="1110"/>
      <c r="AN27" s="1110"/>
      <c r="AO27" s="1110"/>
      <c r="AP27" s="1110"/>
      <c r="AQ27" s="1110"/>
      <c r="AR27" s="1110"/>
      <c r="AS27" s="68"/>
      <c r="AT27" s="1101"/>
    </row>
    <row r="28" spans="1:46" s="178" customFormat="1" ht="15" customHeight="1">
      <c r="A28" s="520"/>
      <c r="B28" s="522" t="s">
        <v>362</v>
      </c>
      <c r="C28" s="84"/>
      <c r="D28" s="664"/>
      <c r="E28" s="408"/>
      <c r="F28" s="408"/>
      <c r="G28" s="198"/>
      <c r="H28" s="198"/>
      <c r="I28" s="198"/>
      <c r="J28" s="1092"/>
      <c r="K28" s="1092"/>
      <c r="L28" s="1092"/>
      <c r="M28" s="232"/>
      <c r="N28" s="232"/>
      <c r="O28" s="232"/>
      <c r="P28" s="232"/>
      <c r="Q28" s="232"/>
      <c r="R28" s="232"/>
      <c r="S28" s="232"/>
      <c r="T28" s="232"/>
      <c r="U28" s="338"/>
      <c r="V28" s="338"/>
      <c r="W28" s="659"/>
      <c r="X28" s="659"/>
      <c r="Y28" s="659"/>
      <c r="Z28" s="1110"/>
      <c r="AA28" s="1110"/>
      <c r="AB28" s="1110"/>
      <c r="AC28" s="1110"/>
      <c r="AD28" s="1110"/>
      <c r="AE28" s="1110"/>
      <c r="AF28" s="1176"/>
      <c r="AG28" s="1110"/>
      <c r="AH28" s="1110"/>
      <c r="AI28" s="1110"/>
      <c r="AJ28" s="1824"/>
      <c r="AK28" s="1110"/>
      <c r="AL28" s="1110"/>
      <c r="AM28" s="1110"/>
      <c r="AN28" s="1110"/>
      <c r="AO28" s="1110"/>
      <c r="AP28" s="1110"/>
      <c r="AQ28" s="1110"/>
      <c r="AR28" s="1110"/>
      <c r="AS28" s="68"/>
      <c r="AT28" s="68"/>
    </row>
    <row r="29" spans="1:46" s="178" customFormat="1" ht="15" customHeight="1">
      <c r="A29" s="520"/>
      <c r="B29" s="522"/>
      <c r="C29" s="84"/>
      <c r="D29" s="664"/>
      <c r="E29" s="408"/>
      <c r="F29" s="408"/>
      <c r="G29" s="198"/>
      <c r="H29" s="198"/>
      <c r="I29" s="198"/>
      <c r="J29" s="1092"/>
      <c r="K29" s="1092"/>
      <c r="L29" s="1092"/>
      <c r="M29" s="232"/>
      <c r="N29" s="232"/>
      <c r="O29" s="232"/>
      <c r="P29" s="232"/>
      <c r="Q29" s="232"/>
      <c r="R29" s="232"/>
      <c r="S29" s="232"/>
      <c r="T29" s="232"/>
      <c r="U29" s="338"/>
      <c r="V29" s="338"/>
      <c r="W29" s="659"/>
      <c r="X29" s="659"/>
      <c r="Y29" s="659"/>
      <c r="Z29" s="1110"/>
      <c r="AA29" s="1110"/>
      <c r="AB29" s="1110"/>
      <c r="AC29" s="1110"/>
      <c r="AD29" s="1110"/>
      <c r="AE29" s="1110"/>
      <c r="AF29" s="1110"/>
      <c r="AG29" s="1761"/>
      <c r="AH29" s="1110"/>
      <c r="AI29" s="1110"/>
      <c r="AJ29" s="1110"/>
      <c r="AK29" s="1110"/>
      <c r="AL29" s="1808"/>
      <c r="AM29" s="1808"/>
      <c r="AN29" s="1808"/>
      <c r="AO29" s="1808"/>
      <c r="AP29" s="1808"/>
      <c r="AQ29" s="1808"/>
      <c r="AR29" s="1808"/>
      <c r="AS29" s="68"/>
      <c r="AT29" s="68"/>
    </row>
    <row r="30" spans="1:46" s="178" customFormat="1" ht="15" customHeight="1">
      <c r="A30" s="520"/>
      <c r="B30" s="522"/>
      <c r="C30" s="84"/>
      <c r="D30" s="664"/>
      <c r="E30" s="408"/>
      <c r="F30" s="408"/>
      <c r="G30" s="198"/>
      <c r="H30" s="198"/>
      <c r="I30" s="198"/>
      <c r="J30" s="1092"/>
      <c r="K30" s="1092"/>
      <c r="L30" s="1092"/>
      <c r="M30" s="232"/>
      <c r="N30" s="232"/>
      <c r="O30" s="232"/>
      <c r="P30" s="232"/>
      <c r="Q30" s="232"/>
      <c r="R30" s="232"/>
      <c r="S30" s="232"/>
      <c r="T30" s="232"/>
      <c r="U30" s="338"/>
      <c r="V30" s="338"/>
      <c r="W30" s="659"/>
      <c r="X30" s="659"/>
      <c r="Y30" s="659"/>
      <c r="Z30" s="1110"/>
      <c r="AA30" s="1110"/>
      <c r="AB30" s="1110"/>
      <c r="AC30" s="1110"/>
      <c r="AD30" s="1110"/>
      <c r="AE30" s="1110"/>
      <c r="AF30" s="1110"/>
      <c r="AG30" s="1808"/>
      <c r="AH30" s="1808"/>
      <c r="AI30" s="1110"/>
      <c r="AJ30" s="1110"/>
      <c r="AK30" s="1110"/>
      <c r="AL30" s="1110"/>
      <c r="AM30" s="1110"/>
      <c r="AN30" s="1110"/>
      <c r="AO30" s="1110"/>
      <c r="AP30" s="1110"/>
      <c r="AQ30" s="1110"/>
      <c r="AR30" s="1110"/>
      <c r="AS30" s="68"/>
      <c r="AT30" s="68"/>
    </row>
    <row r="31" spans="1:46" s="178" customFormat="1" ht="15" customHeight="1">
      <c r="A31" s="520"/>
      <c r="B31" s="522"/>
      <c r="C31" s="84"/>
      <c r="D31" s="664"/>
      <c r="E31" s="408"/>
      <c r="F31" s="408"/>
      <c r="G31" s="198"/>
      <c r="H31" s="198"/>
      <c r="I31" s="198"/>
      <c r="J31" s="1092"/>
      <c r="K31" s="1092"/>
      <c r="L31" s="1092"/>
      <c r="M31" s="232"/>
      <c r="N31" s="232"/>
      <c r="O31" s="232"/>
      <c r="P31" s="232"/>
      <c r="Q31" s="232"/>
      <c r="R31" s="232"/>
      <c r="S31" s="232"/>
      <c r="T31" s="232"/>
      <c r="U31" s="338"/>
      <c r="V31" s="338"/>
      <c r="W31" s="659"/>
      <c r="X31" s="659"/>
      <c r="Y31" s="659"/>
      <c r="Z31" s="1110"/>
      <c r="AA31" s="1110"/>
      <c r="AB31" s="1110"/>
      <c r="AC31" s="1110"/>
      <c r="AD31" s="1110"/>
      <c r="AE31" s="1110"/>
      <c r="AF31" s="1110"/>
      <c r="AG31" s="1110"/>
      <c r="AH31" s="1110"/>
      <c r="AI31" s="1110"/>
      <c r="AJ31" s="1110"/>
      <c r="AK31" s="1110"/>
      <c r="AL31" s="1110"/>
      <c r="AM31" s="1110"/>
      <c r="AN31" s="1110"/>
      <c r="AO31" s="1110"/>
      <c r="AP31" s="1110"/>
      <c r="AQ31" s="1110"/>
      <c r="AR31" s="1110"/>
      <c r="AS31" s="68"/>
      <c r="AT31" s="68"/>
    </row>
    <row r="32" spans="1:46" s="178" customFormat="1" ht="15" customHeight="1">
      <c r="A32" s="520"/>
      <c r="B32" s="522"/>
      <c r="C32" s="84"/>
      <c r="D32" s="664"/>
      <c r="E32" s="408"/>
      <c r="F32" s="408"/>
      <c r="G32" s="198"/>
      <c r="H32" s="198"/>
      <c r="I32" s="198"/>
      <c r="J32" s="1092"/>
      <c r="K32" s="1092"/>
      <c r="L32" s="1092"/>
      <c r="M32" s="232"/>
      <c r="N32" s="232"/>
      <c r="O32" s="232"/>
      <c r="P32" s="232"/>
      <c r="Q32" s="232"/>
      <c r="R32" s="232"/>
      <c r="S32" s="232"/>
      <c r="T32" s="232"/>
      <c r="U32" s="338"/>
      <c r="V32" s="338"/>
      <c r="W32" s="659"/>
      <c r="X32" s="659"/>
      <c r="Y32" s="659"/>
      <c r="Z32" s="1110"/>
      <c r="AA32" s="1110"/>
      <c r="AB32" s="1110"/>
      <c r="AC32" s="1110"/>
      <c r="AD32" s="1110"/>
      <c r="AE32" s="1110"/>
      <c r="AF32" s="1110"/>
      <c r="AG32" s="1110"/>
      <c r="AH32" s="1110"/>
      <c r="AI32" s="1110"/>
      <c r="AJ32" s="1110"/>
      <c r="AK32" s="1110"/>
      <c r="AL32" s="1110"/>
      <c r="AM32" s="1110"/>
      <c r="AN32" s="1110"/>
      <c r="AO32" s="1110"/>
      <c r="AP32" s="1110"/>
      <c r="AQ32" s="1110"/>
      <c r="AR32" s="1110"/>
      <c r="AS32" s="68"/>
      <c r="AT32" s="68"/>
    </row>
    <row r="33" spans="1:46" s="178" customFormat="1" ht="15" customHeight="1">
      <c r="A33" s="520"/>
      <c r="B33" s="522"/>
      <c r="C33" s="84"/>
      <c r="D33" s="664"/>
      <c r="E33" s="408"/>
      <c r="F33" s="408"/>
      <c r="G33" s="198"/>
      <c r="H33" s="198"/>
      <c r="I33" s="198"/>
      <c r="J33" s="1092"/>
      <c r="K33" s="1092"/>
      <c r="L33" s="1092"/>
      <c r="M33" s="232"/>
      <c r="N33" s="232"/>
      <c r="O33" s="232"/>
      <c r="P33" s="232"/>
      <c r="Q33" s="232"/>
      <c r="R33" s="232"/>
      <c r="S33" s="232"/>
      <c r="T33" s="232"/>
      <c r="U33" s="338"/>
      <c r="V33" s="338"/>
      <c r="W33" s="659"/>
      <c r="X33" s="659"/>
      <c r="Y33" s="659"/>
      <c r="Z33" s="1110"/>
      <c r="AA33" s="1110"/>
      <c r="AB33" s="1110"/>
      <c r="AC33" s="1110"/>
      <c r="AD33" s="1110"/>
      <c r="AE33" s="1110"/>
      <c r="AF33" s="1110"/>
      <c r="AG33" s="1110"/>
      <c r="AH33" s="1110"/>
      <c r="AI33" s="1110"/>
      <c r="AJ33" s="1110"/>
      <c r="AK33" s="1110"/>
      <c r="AL33" s="1110"/>
      <c r="AM33" s="1110"/>
      <c r="AN33" s="1110"/>
      <c r="AO33" s="1110"/>
      <c r="AP33" s="1110"/>
      <c r="AQ33" s="1110"/>
      <c r="AR33" s="1110"/>
      <c r="AS33" s="68"/>
      <c r="AT33" s="68"/>
    </row>
    <row r="34" spans="1:46" ht="15" customHeight="1">
      <c r="A34" s="520"/>
      <c r="B34" s="522"/>
      <c r="C34" s="84"/>
      <c r="D34" s="664"/>
      <c r="E34" s="408"/>
      <c r="F34" s="408"/>
      <c r="G34" s="198"/>
      <c r="H34" s="198"/>
      <c r="I34" s="198"/>
      <c r="J34" s="1092"/>
      <c r="K34" s="1092"/>
      <c r="L34" s="1092"/>
      <c r="M34" s="232"/>
      <c r="N34" s="232"/>
      <c r="O34" s="232"/>
      <c r="P34" s="232"/>
      <c r="Q34" s="232"/>
      <c r="R34" s="232"/>
      <c r="S34" s="232"/>
      <c r="T34" s="232"/>
      <c r="U34" s="338"/>
      <c r="V34" s="338"/>
      <c r="W34" s="659"/>
      <c r="X34" s="659"/>
      <c r="Y34" s="659"/>
      <c r="Z34" s="1110"/>
      <c r="AA34" s="1110"/>
      <c r="AB34" s="1110"/>
      <c r="AC34" s="1110"/>
      <c r="AD34" s="1110"/>
      <c r="AE34" s="1110"/>
      <c r="AF34" s="1110"/>
      <c r="AG34" s="1110"/>
      <c r="AH34" s="1110"/>
      <c r="AI34" s="1110"/>
      <c r="AJ34" s="1110"/>
      <c r="AK34" s="1110"/>
      <c r="AL34" s="1110"/>
      <c r="AM34" s="1110"/>
      <c r="AN34" s="1110"/>
      <c r="AO34" s="1110"/>
      <c r="AP34" s="1110"/>
      <c r="AQ34" s="1110"/>
      <c r="AR34" s="1110"/>
      <c r="AS34" s="68"/>
      <c r="AT34" s="68"/>
    </row>
    <row r="35" spans="1:46" ht="15" customHeight="1">
      <c r="A35" s="520"/>
      <c r="B35" s="522"/>
      <c r="C35" s="84"/>
      <c r="D35" s="664"/>
      <c r="E35" s="408"/>
      <c r="F35" s="408"/>
      <c r="G35" s="198"/>
      <c r="H35" s="198"/>
      <c r="I35" s="198"/>
      <c r="J35" s="1092"/>
      <c r="K35" s="1092"/>
      <c r="L35" s="1092"/>
      <c r="M35" s="232"/>
      <c r="N35" s="232"/>
      <c r="O35" s="232"/>
      <c r="P35" s="232"/>
      <c r="Q35" s="232"/>
      <c r="R35" s="232"/>
      <c r="S35" s="232"/>
      <c r="T35" s="232"/>
      <c r="U35" s="338"/>
      <c r="V35" s="338"/>
      <c r="W35" s="659"/>
      <c r="X35" s="659"/>
      <c r="Y35" s="659"/>
      <c r="Z35" s="1110"/>
      <c r="AA35" s="1110"/>
      <c r="AB35" s="1110"/>
      <c r="AC35" s="1110"/>
      <c r="AD35" s="1110"/>
      <c r="AE35" s="1110"/>
      <c r="AF35" s="1110"/>
      <c r="AG35" s="1110"/>
      <c r="AH35" s="1110"/>
      <c r="AI35" s="1110"/>
      <c r="AJ35" s="1110"/>
      <c r="AK35" s="1110"/>
      <c r="AL35" s="1110"/>
      <c r="AM35" s="1110"/>
      <c r="AN35" s="1110"/>
      <c r="AO35" s="1110"/>
      <c r="AP35" s="1110"/>
      <c r="AQ35" s="1110"/>
      <c r="AR35" s="1110"/>
      <c r="AS35" s="68"/>
      <c r="AT35" s="376">
        <v>4</v>
      </c>
    </row>
    <row r="36" spans="1:46" ht="15" customHeight="1">
      <c r="A36" s="78"/>
      <c r="B36" s="50"/>
      <c r="D36" s="664"/>
      <c r="E36" s="408"/>
      <c r="F36" s="408"/>
      <c r="G36" s="198"/>
      <c r="H36" s="198"/>
      <c r="I36" s="198"/>
      <c r="J36" s="1092"/>
      <c r="K36" s="1092"/>
      <c r="L36" s="1092"/>
      <c r="M36" s="232"/>
      <c r="N36" s="232"/>
      <c r="O36" s="232"/>
      <c r="P36" s="232"/>
      <c r="Q36" s="232"/>
      <c r="R36" s="232"/>
      <c r="S36" s="232"/>
      <c r="T36" s="232"/>
      <c r="U36" s="338"/>
      <c r="V36" s="338"/>
      <c r="W36" s="659"/>
      <c r="X36" s="659"/>
      <c r="Y36" s="659"/>
      <c r="Z36" s="1110"/>
      <c r="AA36" s="1110"/>
      <c r="AB36" s="1110"/>
      <c r="AC36" s="1110"/>
      <c r="AD36" s="1110"/>
      <c r="AE36" s="1110"/>
      <c r="AF36" s="1110"/>
      <c r="AG36" s="1110"/>
      <c r="AH36" s="1110"/>
      <c r="AI36" s="1110"/>
      <c r="AJ36" s="1110"/>
      <c r="AK36" s="1110"/>
      <c r="AL36" s="1110"/>
      <c r="AM36" s="1110"/>
      <c r="AN36" s="1110"/>
      <c r="AO36" s="1110"/>
      <c r="AP36" s="1110"/>
      <c r="AQ36" s="1110"/>
      <c r="AR36" s="1110"/>
      <c r="AS36" s="1101"/>
      <c r="AT36" s="376"/>
    </row>
    <row r="37" spans="1:46" s="445" customFormat="1" ht="5.0999999999999996" customHeight="1">
      <c r="A37" s="449"/>
      <c r="B37" s="444"/>
      <c r="C37" s="452"/>
      <c r="D37" s="450"/>
      <c r="J37" s="1067"/>
      <c r="K37" s="1067"/>
      <c r="L37" s="1067"/>
      <c r="M37" s="451"/>
      <c r="N37" s="451"/>
      <c r="O37" s="451"/>
      <c r="P37" s="451"/>
      <c r="Q37" s="451"/>
      <c r="R37" s="451"/>
      <c r="S37" s="451"/>
      <c r="T37" s="451"/>
      <c r="U37" s="451"/>
      <c r="V37" s="451"/>
      <c r="W37" s="451"/>
      <c r="X37" s="451"/>
      <c r="Y37" s="451"/>
      <c r="Z37" s="1123"/>
      <c r="AA37" s="1123"/>
      <c r="AB37" s="1123"/>
      <c r="AC37" s="1123"/>
      <c r="AD37" s="1123"/>
      <c r="AE37" s="1123"/>
      <c r="AF37" s="1123"/>
      <c r="AG37" s="1123"/>
      <c r="AH37" s="1123"/>
      <c r="AI37" s="1123"/>
      <c r="AJ37" s="1123"/>
      <c r="AK37" s="1123"/>
      <c r="AL37" s="1123"/>
      <c r="AM37" s="1123"/>
      <c r="AN37" s="1123"/>
      <c r="AO37" s="1123"/>
      <c r="AP37" s="1123"/>
      <c r="AQ37" s="1123"/>
      <c r="AR37" s="1123"/>
      <c r="AS37" s="451"/>
      <c r="AT37" s="451"/>
    </row>
    <row r="38" spans="1:46" s="480" customFormat="1" ht="20.100000000000001" customHeight="1">
      <c r="A38" s="478"/>
      <c r="B38" s="479"/>
      <c r="C38" s="493"/>
      <c r="D38" s="481"/>
      <c r="J38" s="1069"/>
      <c r="K38" s="1069"/>
      <c r="L38" s="1069"/>
      <c r="M38" s="447" t="s">
        <v>59</v>
      </c>
      <c r="N38" s="447" t="s">
        <v>66</v>
      </c>
      <c r="O38" s="447" t="s">
        <v>73</v>
      </c>
      <c r="P38" s="447" t="s">
        <v>77</v>
      </c>
      <c r="Q38" s="447" t="s">
        <v>80</v>
      </c>
      <c r="R38" s="447" t="s">
        <v>98</v>
      </c>
      <c r="S38" s="447" t="s">
        <v>104</v>
      </c>
      <c r="T38" s="447" t="s">
        <v>103</v>
      </c>
      <c r="U38" s="447" t="s">
        <v>117</v>
      </c>
      <c r="V38" s="447" t="s">
        <v>115</v>
      </c>
      <c r="W38" s="447" t="s">
        <v>326</v>
      </c>
      <c r="X38" s="447" t="s">
        <v>448</v>
      </c>
      <c r="Y38" s="447" t="s">
        <v>525</v>
      </c>
      <c r="Z38" s="1122" t="s">
        <v>603</v>
      </c>
      <c r="AA38" s="1122" t="s">
        <v>621</v>
      </c>
      <c r="AB38" s="1122" t="s">
        <v>917</v>
      </c>
      <c r="AC38" s="1122" t="s">
        <v>918</v>
      </c>
      <c r="AD38" s="1122" t="s">
        <v>919</v>
      </c>
      <c r="AE38" s="1122" t="s">
        <v>659</v>
      </c>
      <c r="AF38" s="1122" t="s">
        <v>660</v>
      </c>
      <c r="AG38" s="1122" t="s">
        <v>705</v>
      </c>
      <c r="AH38" s="1122" t="s">
        <v>774</v>
      </c>
      <c r="AI38" s="1122" t="s">
        <v>771</v>
      </c>
      <c r="AJ38" s="1122" t="s">
        <v>784</v>
      </c>
      <c r="AK38" s="1122" t="s">
        <v>789</v>
      </c>
      <c r="AL38" s="1122" t="s">
        <v>793</v>
      </c>
      <c r="AM38" s="1122" t="s">
        <v>799</v>
      </c>
      <c r="AN38" s="1122" t="s">
        <v>879</v>
      </c>
      <c r="AO38" s="1122" t="s">
        <v>880</v>
      </c>
      <c r="AP38" s="1122" t="s">
        <v>920</v>
      </c>
      <c r="AQ38" s="1122" t="s">
        <v>873</v>
      </c>
      <c r="AR38" s="1122" t="s">
        <v>874</v>
      </c>
      <c r="AS38" s="965" t="s">
        <v>1</v>
      </c>
      <c r="AT38" s="752" t="s">
        <v>400</v>
      </c>
    </row>
    <row r="39" spans="1:46" s="189" customFormat="1" ht="8.25" customHeight="1">
      <c r="A39" s="1228"/>
      <c r="B39" s="200"/>
      <c r="C39" s="242"/>
      <c r="D39" s="953"/>
      <c r="J39" s="1059"/>
      <c r="K39" s="1059"/>
      <c r="L39" s="1059"/>
      <c r="M39" s="377"/>
      <c r="N39" s="377"/>
      <c r="O39" s="377"/>
      <c r="P39" s="377"/>
      <c r="Q39" s="377"/>
      <c r="R39" s="377"/>
      <c r="S39" s="377"/>
      <c r="T39" s="377"/>
      <c r="U39" s="377"/>
      <c r="V39" s="377"/>
      <c r="W39" s="377"/>
      <c r="X39" s="377"/>
      <c r="Y39" s="377"/>
      <c r="Z39" s="1119"/>
      <c r="AA39" s="1119"/>
      <c r="AB39" s="1119"/>
      <c r="AC39" s="1119"/>
      <c r="AD39" s="1119"/>
      <c r="AE39" s="1119"/>
      <c r="AF39" s="1119"/>
      <c r="AG39" s="1119"/>
      <c r="AH39" s="1119"/>
      <c r="AI39" s="1119"/>
      <c r="AJ39" s="1119"/>
      <c r="AK39" s="1119"/>
      <c r="AL39" s="1119"/>
      <c r="AM39" s="1119"/>
      <c r="AN39" s="1119"/>
      <c r="AO39" s="1119"/>
      <c r="AP39" s="1119"/>
      <c r="AQ39" s="1119"/>
      <c r="AR39" s="1119"/>
      <c r="AS39" s="322"/>
      <c r="AT39" s="954"/>
    </row>
    <row r="40" spans="1:46" s="178" customFormat="1" ht="15" customHeight="1">
      <c r="A40" s="76" t="s">
        <v>36</v>
      </c>
      <c r="B40" s="77"/>
      <c r="C40" s="97"/>
      <c r="D40" s="664"/>
      <c r="E40" s="408"/>
      <c r="F40" s="408"/>
      <c r="G40" s="198"/>
      <c r="H40" s="198"/>
      <c r="I40" s="198"/>
      <c r="J40" s="1092"/>
      <c r="K40" s="1092"/>
      <c r="L40" s="1092"/>
      <c r="M40" s="232"/>
      <c r="N40" s="232"/>
      <c r="O40" s="232"/>
      <c r="P40" s="232"/>
      <c r="Q40" s="232"/>
      <c r="R40" s="232"/>
      <c r="S40" s="232"/>
      <c r="T40" s="232"/>
      <c r="U40" s="338"/>
      <c r="V40" s="338"/>
      <c r="W40" s="659"/>
      <c r="X40" s="659"/>
      <c r="Y40" s="659"/>
      <c r="Z40" s="1110"/>
      <c r="AA40" s="1110"/>
      <c r="AB40" s="1110"/>
      <c r="AC40" s="1110"/>
      <c r="AD40" s="1110"/>
      <c r="AE40" s="1110"/>
      <c r="AF40" s="1110"/>
      <c r="AG40" s="1110"/>
      <c r="AH40" s="1110"/>
      <c r="AI40" s="1110"/>
      <c r="AJ40" s="1110"/>
      <c r="AK40" s="1110"/>
      <c r="AL40" s="1110"/>
      <c r="AM40" s="1110"/>
      <c r="AN40" s="1110"/>
      <c r="AO40" s="1110"/>
      <c r="AP40" s="1110"/>
      <c r="AQ40" s="1110"/>
      <c r="AR40" s="1110"/>
      <c r="AS40" s="68"/>
      <c r="AT40" s="854"/>
    </row>
    <row r="41" spans="1:46" s="178" customFormat="1">
      <c r="A41" s="78"/>
      <c r="B41" s="79"/>
      <c r="C41" s="97"/>
      <c r="D41" s="469" t="s">
        <v>580</v>
      </c>
      <c r="E41" s="95"/>
      <c r="F41" s="5"/>
      <c r="G41" s="5"/>
      <c r="H41" s="5"/>
      <c r="I41" s="5"/>
      <c r="J41" s="5"/>
      <c r="K41" s="5"/>
      <c r="L41" s="5"/>
      <c r="M41" s="232"/>
      <c r="V41" s="455"/>
      <c r="W41" s="83"/>
      <c r="X41" s="83"/>
      <c r="Y41" s="83"/>
      <c r="Z41" s="83"/>
      <c r="AA41" s="83"/>
      <c r="AB41" s="83"/>
      <c r="AC41" s="83"/>
      <c r="AD41" s="83"/>
      <c r="AE41" s="83"/>
      <c r="AF41" s="83"/>
      <c r="AG41" s="83"/>
      <c r="AH41" s="455"/>
      <c r="AI41" s="83"/>
      <c r="AJ41" s="83"/>
      <c r="AK41" s="83"/>
      <c r="AL41" s="83"/>
      <c r="AM41" s="83"/>
      <c r="AN41" s="83"/>
      <c r="AO41" s="83"/>
      <c r="AP41" s="83"/>
      <c r="AQ41" s="83"/>
      <c r="AR41" s="83"/>
      <c r="AS41" s="286"/>
      <c r="AT41" s="454" t="s">
        <v>37</v>
      </c>
    </row>
    <row r="42" spans="1:46" s="178" customFormat="1" ht="15" customHeight="1">
      <c r="A42" s="519" t="s">
        <v>345</v>
      </c>
      <c r="B42" s="521"/>
      <c r="C42" s="97"/>
      <c r="D42" s="664"/>
      <c r="E42" s="302" t="s">
        <v>372</v>
      </c>
      <c r="F42" s="302"/>
      <c r="G42" s="309"/>
      <c r="H42" s="309"/>
      <c r="I42" s="309"/>
      <c r="J42" s="309"/>
      <c r="K42" s="309"/>
      <c r="L42" s="309"/>
      <c r="M42" s="301"/>
      <c r="N42" s="301"/>
      <c r="O42" s="301"/>
      <c r="P42" s="301"/>
      <c r="Q42" s="301"/>
      <c r="R42" s="704">
        <v>1493.731</v>
      </c>
      <c r="S42" s="704">
        <v>1480.97</v>
      </c>
      <c r="T42" s="704">
        <v>1497.393</v>
      </c>
      <c r="U42" s="705">
        <v>1518.7239999999999</v>
      </c>
      <c r="V42" s="1271">
        <v>5990.8180000000002</v>
      </c>
      <c r="W42" s="328">
        <v>1550.184</v>
      </c>
      <c r="X42" s="328">
        <v>1629.1949999999999</v>
      </c>
      <c r="Y42" s="1252">
        <v>1535.3689999999999</v>
      </c>
      <c r="Z42" s="1252">
        <v>1489.271</v>
      </c>
      <c r="AA42" s="1279">
        <v>6204.0060000000003</v>
      </c>
      <c r="AB42" s="1252">
        <v>1563.306</v>
      </c>
      <c r="AC42" s="1252">
        <v>1428.0820000000001</v>
      </c>
      <c r="AD42" s="1252">
        <v>1527.6869999999999</v>
      </c>
      <c r="AE42" s="1252">
        <v>1488.912</v>
      </c>
      <c r="AF42" s="1279">
        <v>6007.9870300340008</v>
      </c>
      <c r="AG42" s="1252">
        <v>1643.783773313</v>
      </c>
      <c r="AH42" s="1252">
        <v>1703.6305997469999</v>
      </c>
      <c r="AI42" s="1252">
        <v>1763.6738486260001</v>
      </c>
      <c r="AJ42" s="1252">
        <v>1765.0943519679995</v>
      </c>
      <c r="AK42" s="1279">
        <v>6876.1825736539995</v>
      </c>
      <c r="AL42" s="1252">
        <v>1895.4448895549999</v>
      </c>
      <c r="AM42" s="1252">
        <v>2067.9422493440002</v>
      </c>
      <c r="AN42" s="1252">
        <v>1973.0895754090006</v>
      </c>
      <c r="AO42" s="1252">
        <v>2220.1940650429997</v>
      </c>
      <c r="AP42" s="1279">
        <v>8156.6707793510004</v>
      </c>
      <c r="AQ42" s="1252">
        <v>2109.5207004140002</v>
      </c>
      <c r="AR42" s="924">
        <v>2029.4675751149998</v>
      </c>
      <c r="AS42" s="1236">
        <v>-3.8388625592417069E-2</v>
      </c>
      <c r="AT42" s="1236">
        <v>-1.8858800773694395E-2</v>
      </c>
    </row>
    <row r="43" spans="1:46" s="178" customFormat="1" ht="15" customHeight="1">
      <c r="A43" s="521"/>
      <c r="B43" s="522" t="s">
        <v>346</v>
      </c>
      <c r="C43" s="97"/>
      <c r="D43" s="313"/>
      <c r="F43" s="408" t="s">
        <v>373</v>
      </c>
      <c r="G43" s="408"/>
      <c r="H43" s="408"/>
      <c r="I43" s="408"/>
      <c r="J43" s="1095"/>
      <c r="K43" s="1095"/>
      <c r="L43" s="1095"/>
      <c r="M43" s="198"/>
      <c r="N43" s="232"/>
      <c r="O43" s="232"/>
      <c r="P43" s="232"/>
      <c r="Q43" s="232"/>
      <c r="R43" s="670">
        <v>1245.799</v>
      </c>
      <c r="S43" s="670">
        <v>1271.3399999999999</v>
      </c>
      <c r="T43" s="670">
        <v>1301.771</v>
      </c>
      <c r="U43" s="673">
        <v>1322.1559999999999</v>
      </c>
      <c r="V43" s="1272">
        <v>5141.0659999999998</v>
      </c>
      <c r="W43" s="657">
        <v>1320.3340000000001</v>
      </c>
      <c r="X43" s="1108">
        <v>1342.2349999999999</v>
      </c>
      <c r="Y43" s="1108">
        <v>1333.7339999999999</v>
      </c>
      <c r="Z43" s="1108">
        <v>1320.393</v>
      </c>
      <c r="AA43" s="1280">
        <v>5316.6959999999999</v>
      </c>
      <c r="AB43" s="1108">
        <v>1305.279</v>
      </c>
      <c r="AC43" s="1108">
        <v>1319.87</v>
      </c>
      <c r="AD43" s="1108">
        <v>1328.8620000000001</v>
      </c>
      <c r="AE43" s="1108">
        <v>1337.106</v>
      </c>
      <c r="AF43" s="1280">
        <v>5291.117233951999</v>
      </c>
      <c r="AG43" s="1108">
        <v>1380.0925786560001</v>
      </c>
      <c r="AH43" s="1108">
        <v>1445.6309060479998</v>
      </c>
      <c r="AI43" s="1108">
        <v>1486.6371788739998</v>
      </c>
      <c r="AJ43" s="1108">
        <v>1609.6605199360001</v>
      </c>
      <c r="AK43" s="1280">
        <v>5922.0211835139999</v>
      </c>
      <c r="AL43" s="1108">
        <v>1685.254075715</v>
      </c>
      <c r="AM43" s="1108">
        <v>1796.2165643510007</v>
      </c>
      <c r="AN43" s="1108">
        <v>1920.9012661599991</v>
      </c>
      <c r="AO43" s="1108">
        <v>2015.3523219010012</v>
      </c>
      <c r="AP43" s="1280">
        <v>7417.724228127001</v>
      </c>
      <c r="AQ43" s="1108">
        <v>1892.4606915489999</v>
      </c>
      <c r="AR43" s="1136">
        <v>1864.8411929279996</v>
      </c>
      <c r="AS43" s="857">
        <v>-1.4270613107822405E-2</v>
      </c>
      <c r="AT43" s="857">
        <v>3.8418708240534505E-2</v>
      </c>
    </row>
    <row r="44" spans="1:46" s="178" customFormat="1" ht="15" customHeight="1">
      <c r="A44" s="521"/>
      <c r="B44" s="717" t="s">
        <v>347</v>
      </c>
      <c r="C44" s="97"/>
      <c r="D44" s="313"/>
      <c r="F44" s="408"/>
      <c r="G44" s="408" t="s">
        <v>444</v>
      </c>
      <c r="H44" s="408"/>
      <c r="I44" s="408"/>
      <c r="J44" s="1095" t="s">
        <v>738</v>
      </c>
      <c r="K44" s="1095"/>
      <c r="L44" s="1095"/>
      <c r="M44" s="198"/>
      <c r="N44" s="232"/>
      <c r="O44" s="232"/>
      <c r="P44" s="232"/>
      <c r="Q44" s="232"/>
      <c r="R44" s="670">
        <v>2117.3020000000001</v>
      </c>
      <c r="S44" s="670">
        <v>2203.0630000000001</v>
      </c>
      <c r="T44" s="670">
        <v>2304.047</v>
      </c>
      <c r="U44" s="673">
        <v>2390.248</v>
      </c>
      <c r="V44" s="1272">
        <v>9014.66</v>
      </c>
      <c r="W44" s="657">
        <v>2425.9169999999999</v>
      </c>
      <c r="X44" s="1108">
        <v>2495.7840000000001</v>
      </c>
      <c r="Y44" s="1108">
        <v>2493.9879999999998</v>
      </c>
      <c r="Z44" s="1108">
        <v>2396.8490000000002</v>
      </c>
      <c r="AA44" s="1280">
        <v>9812.5380000000005</v>
      </c>
      <c r="AB44" s="1108">
        <v>2290.4580000000001</v>
      </c>
      <c r="AC44" s="1108">
        <v>2197.62</v>
      </c>
      <c r="AD44" s="1108">
        <v>2056.7570000000001</v>
      </c>
      <c r="AE44" s="1108">
        <v>2004.3879999999999</v>
      </c>
      <c r="AF44" s="1280">
        <v>8549.2233285999991</v>
      </c>
      <c r="AG44" s="1108">
        <v>1991.772974921</v>
      </c>
      <c r="AH44" s="1108">
        <v>2031.28574525</v>
      </c>
      <c r="AI44" s="1108">
        <v>2105.8208759599997</v>
      </c>
      <c r="AJ44" s="1108">
        <v>2305.1481956500002</v>
      </c>
      <c r="AK44" s="1280">
        <v>8434.0277917809999</v>
      </c>
      <c r="AL44" s="1108">
        <v>2521.025829661</v>
      </c>
      <c r="AM44" s="1108">
        <v>2811.3327745650004</v>
      </c>
      <c r="AN44" s="1108">
        <v>3326.1540600239996</v>
      </c>
      <c r="AO44" s="1108">
        <v>4083.8917337540006</v>
      </c>
      <c r="AP44" s="1280">
        <v>12742.404398004001</v>
      </c>
      <c r="AQ44" s="1108">
        <v>4389.3738299389997</v>
      </c>
      <c r="AR44" s="1136">
        <v>4495.1962029779997</v>
      </c>
      <c r="AS44" s="857">
        <v>2.4151287309182035E-2</v>
      </c>
      <c r="AT44" s="857">
        <v>0.59907506225542506</v>
      </c>
    </row>
    <row r="45" spans="1:46" s="178" customFormat="1" ht="15" customHeight="1">
      <c r="A45" s="520"/>
      <c r="B45" s="522" t="s">
        <v>348</v>
      </c>
      <c r="C45" s="97"/>
      <c r="D45" s="313"/>
      <c r="F45" s="408"/>
      <c r="G45" s="408" t="s">
        <v>445</v>
      </c>
      <c r="H45" s="408"/>
      <c r="I45" s="408"/>
      <c r="J45" s="1095" t="s">
        <v>739</v>
      </c>
      <c r="K45" s="1095"/>
      <c r="L45" s="1095"/>
      <c r="M45" s="198"/>
      <c r="N45" s="232"/>
      <c r="O45" s="232"/>
      <c r="P45" s="232"/>
      <c r="Q45" s="232"/>
      <c r="R45" s="670">
        <v>871.50300000000004</v>
      </c>
      <c r="S45" s="670">
        <v>931.72299999999996</v>
      </c>
      <c r="T45" s="670">
        <v>1002.276</v>
      </c>
      <c r="U45" s="673">
        <v>1068.0920000000001</v>
      </c>
      <c r="V45" s="1272">
        <v>3873.5940000000001</v>
      </c>
      <c r="W45" s="657">
        <v>1105.5830000000001</v>
      </c>
      <c r="X45" s="1108">
        <v>1153.549</v>
      </c>
      <c r="Y45" s="1108">
        <v>1160.2539999999999</v>
      </c>
      <c r="Z45" s="1108">
        <v>1076.4559999999999</v>
      </c>
      <c r="AA45" s="1280">
        <v>4495.8419999999996</v>
      </c>
      <c r="AB45" s="1108">
        <v>985.17899999999997</v>
      </c>
      <c r="AC45" s="1108">
        <v>877.75</v>
      </c>
      <c r="AD45" s="1108">
        <v>727.89499999999998</v>
      </c>
      <c r="AE45" s="1108">
        <v>667.28200000000004</v>
      </c>
      <c r="AF45" s="1280">
        <v>3258.1060946480002</v>
      </c>
      <c r="AG45" s="1108">
        <v>611.68039626500001</v>
      </c>
      <c r="AH45" s="1108">
        <v>585.65483920200006</v>
      </c>
      <c r="AI45" s="1108">
        <v>619.18369708599994</v>
      </c>
      <c r="AJ45" s="1108">
        <v>695.48767571400003</v>
      </c>
      <c r="AK45" s="1280">
        <v>2512.006608267</v>
      </c>
      <c r="AL45" s="1108">
        <v>835.77175394599999</v>
      </c>
      <c r="AM45" s="1108">
        <v>1015.1162102139999</v>
      </c>
      <c r="AN45" s="1108">
        <v>1405.2527938640003</v>
      </c>
      <c r="AO45" s="1108">
        <v>2068.5394118529994</v>
      </c>
      <c r="AP45" s="1280">
        <v>5324.6801698769996</v>
      </c>
      <c r="AQ45" s="1108">
        <v>2496.9131383899999</v>
      </c>
      <c r="AR45" s="1136">
        <v>2630.3550100500001</v>
      </c>
      <c r="AS45" s="857">
        <v>5.3263916700039937E-2</v>
      </c>
      <c r="AT45" s="857">
        <v>1.5911330049261085</v>
      </c>
    </row>
    <row r="46" spans="1:46" s="178" customFormat="1" ht="15" customHeight="1">
      <c r="A46" s="520"/>
      <c r="B46" s="1586" t="s">
        <v>841</v>
      </c>
      <c r="C46" s="97"/>
      <c r="D46" s="313"/>
      <c r="F46" s="178" t="s">
        <v>134</v>
      </c>
      <c r="J46" s="1088"/>
      <c r="K46" s="1088"/>
      <c r="L46" s="1088"/>
      <c r="M46" s="664"/>
      <c r="N46" s="254"/>
      <c r="O46" s="254"/>
      <c r="P46" s="254"/>
      <c r="Q46" s="254"/>
      <c r="R46" s="672">
        <v>247.93199999999999</v>
      </c>
      <c r="S46" s="672">
        <v>209.63</v>
      </c>
      <c r="T46" s="672">
        <v>195.62200000000001</v>
      </c>
      <c r="U46" s="875">
        <v>196.56800000000001</v>
      </c>
      <c r="V46" s="1273">
        <v>849.75199999999995</v>
      </c>
      <c r="W46" s="549">
        <v>229.85</v>
      </c>
      <c r="X46" s="978">
        <v>286.95999999999998</v>
      </c>
      <c r="Y46" s="978">
        <v>201.63499999999999</v>
      </c>
      <c r="Z46" s="978">
        <v>168.87799999999999</v>
      </c>
      <c r="AA46" s="1281">
        <v>887.31</v>
      </c>
      <c r="AB46" s="978">
        <v>258.02699999999999</v>
      </c>
      <c r="AC46" s="978">
        <v>108.212</v>
      </c>
      <c r="AD46" s="978">
        <v>198.82499999999999</v>
      </c>
      <c r="AE46" s="978">
        <v>151.80600000000001</v>
      </c>
      <c r="AF46" s="1281">
        <v>716.86979608200181</v>
      </c>
      <c r="AG46" s="978">
        <v>263.69119465699987</v>
      </c>
      <c r="AH46" s="978">
        <v>257.99969369900009</v>
      </c>
      <c r="AI46" s="978">
        <v>277.03666975200031</v>
      </c>
      <c r="AJ46" s="978">
        <v>155.43383203199937</v>
      </c>
      <c r="AK46" s="1281">
        <v>954.16139013999964</v>
      </c>
      <c r="AL46" s="978">
        <v>210.19081383999992</v>
      </c>
      <c r="AM46" s="978">
        <v>271.7256849929995</v>
      </c>
      <c r="AN46" s="978">
        <v>52.188309249001577</v>
      </c>
      <c r="AO46" s="978">
        <v>204.84174314199845</v>
      </c>
      <c r="AP46" s="1281">
        <v>738.94655122399945</v>
      </c>
      <c r="AQ46" s="978">
        <v>217.06000886500033</v>
      </c>
      <c r="AR46" s="995">
        <v>164.62638218700022</v>
      </c>
      <c r="AS46" s="1811">
        <v>-0.23963133640552992</v>
      </c>
      <c r="AT46" s="1811">
        <v>-0.39338235294117652</v>
      </c>
    </row>
    <row r="47" spans="1:46" s="178" customFormat="1" ht="15" customHeight="1">
      <c r="A47" s="520"/>
      <c r="B47" s="522" t="s">
        <v>350</v>
      </c>
      <c r="C47" s="97"/>
      <c r="D47" s="313"/>
      <c r="H47" s="178" t="s">
        <v>47</v>
      </c>
      <c r="J47" s="1088"/>
      <c r="K47" s="1088"/>
      <c r="L47" s="1088"/>
      <c r="M47" s="254"/>
      <c r="N47" s="254"/>
      <c r="O47" s="254"/>
      <c r="P47" s="254"/>
      <c r="Q47" s="254"/>
      <c r="R47" s="672">
        <v>245.904</v>
      </c>
      <c r="S47" s="672">
        <v>230.91900000000001</v>
      </c>
      <c r="T47" s="672">
        <v>221.72399999999999</v>
      </c>
      <c r="U47" s="875">
        <v>212.77699999999999</v>
      </c>
      <c r="V47" s="1273">
        <v>911.32399999999996</v>
      </c>
      <c r="W47" s="549">
        <v>235.595</v>
      </c>
      <c r="X47" s="978">
        <v>254.62299999999999</v>
      </c>
      <c r="Y47" s="978">
        <v>237.524</v>
      </c>
      <c r="Z47" s="978">
        <v>244.51300000000001</v>
      </c>
      <c r="AA47" s="1281">
        <v>972.255</v>
      </c>
      <c r="AB47" s="978">
        <v>243.42699999999999</v>
      </c>
      <c r="AC47" s="978">
        <v>212.55799999999999</v>
      </c>
      <c r="AD47" s="978">
        <v>206.69800000000001</v>
      </c>
      <c r="AE47" s="978">
        <v>183.45699999999999</v>
      </c>
      <c r="AF47" s="1281">
        <v>846.13972473300009</v>
      </c>
      <c r="AG47" s="978">
        <v>242.280604181</v>
      </c>
      <c r="AH47" s="978">
        <v>236.37188997999999</v>
      </c>
      <c r="AI47" s="978">
        <v>241.06061192800001</v>
      </c>
      <c r="AJ47" s="978">
        <v>212.67666359599991</v>
      </c>
      <c r="AK47" s="1281">
        <v>932.38976968499992</v>
      </c>
      <c r="AL47" s="978">
        <v>225.60435970700001</v>
      </c>
      <c r="AM47" s="978">
        <v>241.73598864000002</v>
      </c>
      <c r="AN47" s="978">
        <v>232.75347223699998</v>
      </c>
      <c r="AO47" s="978">
        <v>227.01970014300014</v>
      </c>
      <c r="AP47" s="1281">
        <v>927.11352072700015</v>
      </c>
      <c r="AQ47" s="978">
        <v>224.34691900799999</v>
      </c>
      <c r="AR47" s="995">
        <v>220.04738853699996</v>
      </c>
      <c r="AS47" s="1811">
        <v>-1.7857142857142905E-2</v>
      </c>
      <c r="AT47" s="1811">
        <v>-9.0909090909090939E-2</v>
      </c>
    </row>
    <row r="48" spans="1:46" s="178" customFormat="1" ht="15" customHeight="1">
      <c r="A48" s="520"/>
      <c r="B48" s="522" t="s">
        <v>351</v>
      </c>
      <c r="C48" s="97"/>
      <c r="D48" s="313"/>
      <c r="I48" s="178" t="s">
        <v>446</v>
      </c>
      <c r="J48" s="1088" t="s">
        <v>740</v>
      </c>
      <c r="K48" s="1088" t="s">
        <v>744</v>
      </c>
      <c r="L48" s="1088" t="s">
        <v>745</v>
      </c>
      <c r="M48" s="254"/>
      <c r="N48" s="254"/>
      <c r="O48" s="254"/>
      <c r="P48" s="254"/>
      <c r="Q48" s="254"/>
      <c r="R48" s="672">
        <v>283.13</v>
      </c>
      <c r="S48" s="672">
        <v>271.40600000000001</v>
      </c>
      <c r="T48" s="672">
        <v>263.08999999999997</v>
      </c>
      <c r="U48" s="875">
        <v>261.77100000000002</v>
      </c>
      <c r="V48" s="1273">
        <v>1079.3969999999999</v>
      </c>
      <c r="W48" s="549">
        <v>271.88600000000002</v>
      </c>
      <c r="X48" s="978">
        <v>293.745</v>
      </c>
      <c r="Y48" s="978">
        <v>277.70600000000002</v>
      </c>
      <c r="Z48" s="978">
        <v>301.04899999999998</v>
      </c>
      <c r="AA48" s="1281">
        <v>1144.386</v>
      </c>
      <c r="AB48" s="978">
        <v>280.21800000000002</v>
      </c>
      <c r="AC48" s="978">
        <v>254.04300000000001</v>
      </c>
      <c r="AD48" s="978">
        <v>257.577</v>
      </c>
      <c r="AE48" s="978">
        <v>257.71600000000001</v>
      </c>
      <c r="AF48" s="1281">
        <v>1049.553977087</v>
      </c>
      <c r="AG48" s="978">
        <v>283.46714414000002</v>
      </c>
      <c r="AH48" s="978">
        <v>283.16695621399998</v>
      </c>
      <c r="AI48" s="978">
        <v>281.09089607999999</v>
      </c>
      <c r="AJ48" s="978">
        <v>271.30907020799998</v>
      </c>
      <c r="AK48" s="1281">
        <v>1119.034066642</v>
      </c>
      <c r="AL48" s="978">
        <v>270.61843494800002</v>
      </c>
      <c r="AM48" s="978">
        <v>295.75552886700001</v>
      </c>
      <c r="AN48" s="978">
        <v>284.80461309599991</v>
      </c>
      <c r="AO48" s="978">
        <v>300.79504389400017</v>
      </c>
      <c r="AP48" s="1281">
        <v>1151.9736208050001</v>
      </c>
      <c r="AQ48" s="978">
        <v>276.96286592199999</v>
      </c>
      <c r="AR48" s="995">
        <v>275.54132070499998</v>
      </c>
      <c r="AS48" s="1811">
        <v>-3.6101083032491488E-3</v>
      </c>
      <c r="AT48" s="1811">
        <v>-6.7567567567567544E-2</v>
      </c>
    </row>
    <row r="49" spans="1:46" s="178" customFormat="1" ht="15" customHeight="1">
      <c r="A49" s="520"/>
      <c r="B49" s="522" t="s">
        <v>352</v>
      </c>
      <c r="C49" s="97"/>
      <c r="I49" s="178" t="s">
        <v>447</v>
      </c>
      <c r="J49" s="1088" t="s">
        <v>741</v>
      </c>
      <c r="K49" s="1088" t="s">
        <v>746</v>
      </c>
      <c r="L49" s="1088"/>
      <c r="M49" s="254"/>
      <c r="N49" s="254"/>
      <c r="O49" s="254"/>
      <c r="P49" s="254"/>
      <c r="Q49" s="254"/>
      <c r="R49" s="672">
        <v>37.225999999999999</v>
      </c>
      <c r="S49" s="672">
        <v>40.487000000000002</v>
      </c>
      <c r="T49" s="672">
        <v>41.366</v>
      </c>
      <c r="U49" s="875">
        <v>48.994</v>
      </c>
      <c r="V49" s="1273">
        <v>168.07300000000001</v>
      </c>
      <c r="W49" s="549">
        <v>36.290999999999997</v>
      </c>
      <c r="X49" s="978">
        <v>39.122</v>
      </c>
      <c r="Y49" s="978">
        <v>40.182000000000002</v>
      </c>
      <c r="Z49" s="978">
        <v>56.536000000000001</v>
      </c>
      <c r="AA49" s="1281">
        <v>172.131</v>
      </c>
      <c r="AB49" s="978">
        <v>36.790999999999997</v>
      </c>
      <c r="AC49" s="978">
        <v>41.575000000000003</v>
      </c>
      <c r="AD49" s="978">
        <v>50.789000000000001</v>
      </c>
      <c r="AE49" s="978">
        <v>74.259</v>
      </c>
      <c r="AF49" s="1281">
        <v>203.41425235399998</v>
      </c>
      <c r="AG49" s="978">
        <v>41.186539959000001</v>
      </c>
      <c r="AH49" s="978">
        <v>46.795066233999989</v>
      </c>
      <c r="AI49" s="978">
        <v>40.030284152000021</v>
      </c>
      <c r="AJ49" s="978">
        <v>58.632406612000011</v>
      </c>
      <c r="AK49" s="1281">
        <v>186.64429695700002</v>
      </c>
      <c r="AL49" s="978">
        <v>45.014075241</v>
      </c>
      <c r="AM49" s="978">
        <v>54.019540227000007</v>
      </c>
      <c r="AN49" s="978">
        <v>52.051140858999972</v>
      </c>
      <c r="AO49" s="978">
        <v>73.775343751000008</v>
      </c>
      <c r="AP49" s="1281">
        <v>224.86010007799999</v>
      </c>
      <c r="AQ49" s="978">
        <v>52.615946913999998</v>
      </c>
      <c r="AR49" s="995">
        <v>55.493932168000008</v>
      </c>
      <c r="AS49" s="1811">
        <v>3.7735849056603765E-2</v>
      </c>
      <c r="AT49" s="1811">
        <v>1.8518518518518601E-2</v>
      </c>
    </row>
    <row r="50" spans="1:46" s="178" customFormat="1" ht="15" customHeight="1">
      <c r="A50" s="520"/>
      <c r="B50" s="522" t="s">
        <v>353</v>
      </c>
      <c r="C50" s="97"/>
      <c r="E50" s="302" t="s">
        <v>135</v>
      </c>
      <c r="F50" s="302"/>
      <c r="G50" s="309"/>
      <c r="H50" s="309"/>
      <c r="I50" s="309"/>
      <c r="J50" s="309" t="s">
        <v>706</v>
      </c>
      <c r="K50" s="309"/>
      <c r="L50" s="309"/>
      <c r="M50" s="301"/>
      <c r="N50" s="301"/>
      <c r="O50" s="301"/>
      <c r="P50" s="301"/>
      <c r="Q50" s="301"/>
      <c r="R50" s="704">
        <v>707.03200000000004</v>
      </c>
      <c r="S50" s="704">
        <v>791.58100000000002</v>
      </c>
      <c r="T50" s="704">
        <v>785.76199999999994</v>
      </c>
      <c r="U50" s="705">
        <v>1199.537</v>
      </c>
      <c r="V50" s="1271">
        <v>3483.9119999999998</v>
      </c>
      <c r="W50" s="328">
        <v>766.91499999999996</v>
      </c>
      <c r="X50" s="328">
        <v>807.92499999999995</v>
      </c>
      <c r="Y50" s="1252">
        <v>815.40599999999995</v>
      </c>
      <c r="Z50" s="1252">
        <v>1103.894</v>
      </c>
      <c r="AA50" s="1279">
        <v>3494.14</v>
      </c>
      <c r="AB50" s="1252">
        <v>804.91700000000003</v>
      </c>
      <c r="AC50" s="1252">
        <v>811.92600000000004</v>
      </c>
      <c r="AD50" s="1252">
        <v>810.14200000000005</v>
      </c>
      <c r="AE50" s="1252">
        <v>1120.056</v>
      </c>
      <c r="AF50" s="1279">
        <v>3547.0407239410001</v>
      </c>
      <c r="AG50" s="1252">
        <v>794.98421132800001</v>
      </c>
      <c r="AH50" s="1252">
        <v>809.54686891299991</v>
      </c>
      <c r="AI50" s="1252">
        <v>798.58030285199993</v>
      </c>
      <c r="AJ50" s="1252">
        <v>1203.6037732990003</v>
      </c>
      <c r="AK50" s="1279">
        <v>3606.7151563920002</v>
      </c>
      <c r="AL50" s="1252">
        <v>831.00630521799997</v>
      </c>
      <c r="AM50" s="1252">
        <v>834.27430211300009</v>
      </c>
      <c r="AN50" s="1252">
        <v>832.37881858700007</v>
      </c>
      <c r="AO50" s="1252">
        <v>1417.0125770639997</v>
      </c>
      <c r="AP50" s="1279">
        <v>3914.6720029819999</v>
      </c>
      <c r="AQ50" s="1252">
        <v>888.38663452000003</v>
      </c>
      <c r="AR50" s="924">
        <v>853.66198788999998</v>
      </c>
      <c r="AS50" s="1236">
        <v>-3.8288288288288341E-2</v>
      </c>
      <c r="AT50" s="1236">
        <v>2.3980815347721895E-2</v>
      </c>
    </row>
    <row r="51" spans="1:46" s="178" customFormat="1" ht="15" customHeight="1">
      <c r="A51" s="520"/>
      <c r="B51" s="522" t="s">
        <v>354</v>
      </c>
      <c r="C51" s="97"/>
      <c r="E51" s="59" t="s">
        <v>136</v>
      </c>
      <c r="G51" s="664"/>
      <c r="H51" s="664"/>
      <c r="I51" s="664"/>
      <c r="J51" s="1094" t="s">
        <v>743</v>
      </c>
      <c r="K51" s="1094"/>
      <c r="L51" s="1094"/>
      <c r="M51" s="254"/>
      <c r="N51" s="254"/>
      <c r="O51" s="254"/>
      <c r="P51" s="254"/>
      <c r="Q51" s="254"/>
      <c r="R51" s="672">
        <v>786.69899999999996</v>
      </c>
      <c r="S51" s="672">
        <v>689.38900000000001</v>
      </c>
      <c r="T51" s="672">
        <v>711.63099999999997</v>
      </c>
      <c r="U51" s="875">
        <v>319.18700000000001</v>
      </c>
      <c r="V51" s="1273">
        <v>2506.9059999999999</v>
      </c>
      <c r="W51" s="549">
        <v>783.26900000000001</v>
      </c>
      <c r="X51" s="978">
        <v>821.27</v>
      </c>
      <c r="Y51" s="978">
        <v>719.96299999999997</v>
      </c>
      <c r="Z51" s="978">
        <v>385.37700000000001</v>
      </c>
      <c r="AA51" s="1281">
        <v>2709.866</v>
      </c>
      <c r="AB51" s="978">
        <v>758.38900000000001</v>
      </c>
      <c r="AC51" s="978">
        <v>616.15599999999995</v>
      </c>
      <c r="AD51" s="978">
        <v>717.54499999999996</v>
      </c>
      <c r="AE51" s="978">
        <v>368.85599999999999</v>
      </c>
      <c r="AF51" s="1281">
        <v>2460.9463060930002</v>
      </c>
      <c r="AG51" s="978">
        <v>848.79956198500008</v>
      </c>
      <c r="AH51" s="978">
        <v>894.08373083400011</v>
      </c>
      <c r="AI51" s="978">
        <v>965.09354577399995</v>
      </c>
      <c r="AJ51" s="978">
        <v>561.49057866899966</v>
      </c>
      <c r="AK51" s="1281">
        <v>3269.4674172619998</v>
      </c>
      <c r="AL51" s="978">
        <v>1064.4385843370001</v>
      </c>
      <c r="AM51" s="978">
        <v>1233.6679472309997</v>
      </c>
      <c r="AN51" s="978">
        <v>1140.7107568220003</v>
      </c>
      <c r="AO51" s="978">
        <v>803.18148797900039</v>
      </c>
      <c r="AP51" s="1281">
        <v>4241.9987763690006</v>
      </c>
      <c r="AQ51" s="978">
        <v>1221.1340658940001</v>
      </c>
      <c r="AR51" s="995">
        <v>1175.805587225</v>
      </c>
      <c r="AS51" s="1811">
        <v>-3.6855036855036882E-2</v>
      </c>
      <c r="AT51" s="1811">
        <v>-4.7001620745542927E-2</v>
      </c>
    </row>
    <row r="52" spans="1:46" s="178" customFormat="1" ht="15" customHeight="1">
      <c r="A52" s="520"/>
      <c r="B52" s="522" t="s">
        <v>355</v>
      </c>
      <c r="C52" s="97"/>
      <c r="E52" s="473" t="s">
        <v>482</v>
      </c>
      <c r="F52" s="473"/>
      <c r="G52" s="304"/>
      <c r="H52" s="304"/>
      <c r="I52" s="304"/>
      <c r="J52" s="92" t="s">
        <v>742</v>
      </c>
      <c r="K52" s="92"/>
      <c r="L52" s="92"/>
      <c r="M52" s="305"/>
      <c r="N52" s="305"/>
      <c r="O52" s="305"/>
      <c r="P52" s="305"/>
      <c r="Q52" s="305"/>
      <c r="R52" s="671">
        <v>64.787000000000006</v>
      </c>
      <c r="S52" s="671">
        <v>-212.828</v>
      </c>
      <c r="T52" s="671">
        <v>20.271999999999998</v>
      </c>
      <c r="U52" s="674">
        <v>212.58199999999999</v>
      </c>
      <c r="V52" s="1274">
        <v>84.813000000000002</v>
      </c>
      <c r="W52" s="674">
        <v>-3.9580000000000002</v>
      </c>
      <c r="X52" s="674">
        <v>11.196999999999999</v>
      </c>
      <c r="Y52" s="674">
        <v>125.003</v>
      </c>
      <c r="Z52" s="674">
        <v>-13.993</v>
      </c>
      <c r="AA52" s="1274">
        <v>118.249</v>
      </c>
      <c r="AB52" s="674">
        <v>59.752000000000002</v>
      </c>
      <c r="AC52" s="674">
        <v>277.16300000000001</v>
      </c>
      <c r="AD52" s="674">
        <v>95.662999999999997</v>
      </c>
      <c r="AE52" s="674">
        <v>102.676</v>
      </c>
      <c r="AF52" s="1274">
        <v>535.25408652700003</v>
      </c>
      <c r="AG52" s="674">
        <v>75.461210644000019</v>
      </c>
      <c r="AH52" s="674">
        <v>12.139504349000006</v>
      </c>
      <c r="AI52" s="674">
        <v>32.391499510999978</v>
      </c>
      <c r="AJ52" s="674">
        <v>76.78325294199999</v>
      </c>
      <c r="AK52" s="1274">
        <v>196.77546744599999</v>
      </c>
      <c r="AL52" s="674">
        <v>72.881569376000016</v>
      </c>
      <c r="AM52" s="674">
        <v>240.83593577599999</v>
      </c>
      <c r="AN52" s="674">
        <v>32.927663625999969</v>
      </c>
      <c r="AO52" s="674">
        <v>112.16722153000001</v>
      </c>
      <c r="AP52" s="1274">
        <v>458.81239030799998</v>
      </c>
      <c r="AQ52" s="674">
        <v>79.729543693000011</v>
      </c>
      <c r="AR52" s="1477">
        <v>360.46486485699995</v>
      </c>
      <c r="AS52" s="877">
        <v>3.5</v>
      </c>
      <c r="AT52" s="877">
        <v>0.49377593360995853</v>
      </c>
    </row>
    <row r="53" spans="1:46" s="178" customFormat="1" ht="15" customHeight="1">
      <c r="A53" s="521"/>
      <c r="B53" s="522" t="s">
        <v>356</v>
      </c>
      <c r="C53" s="97"/>
      <c r="E53" s="59" t="s">
        <v>15</v>
      </c>
      <c r="G53" s="198"/>
      <c r="H53" s="198"/>
      <c r="I53" s="198"/>
      <c r="J53" s="1092" t="s">
        <v>732</v>
      </c>
      <c r="K53" s="1092"/>
      <c r="L53" s="1092"/>
      <c r="M53" s="232"/>
      <c r="N53" s="232"/>
      <c r="O53" s="232"/>
      <c r="P53" s="232"/>
      <c r="Q53" s="232"/>
      <c r="R53" s="1223">
        <v>721.91200000000003</v>
      </c>
      <c r="S53" s="1223">
        <v>902.21699999999998</v>
      </c>
      <c r="T53" s="1223">
        <v>691.35900000000004</v>
      </c>
      <c r="U53" s="1269">
        <v>106.605</v>
      </c>
      <c r="V53" s="1275">
        <v>2422.0929999999998</v>
      </c>
      <c r="W53" s="1110">
        <v>787.22699999999998</v>
      </c>
      <c r="X53" s="1110">
        <v>810.07299999999998</v>
      </c>
      <c r="Y53" s="1110">
        <v>594.96</v>
      </c>
      <c r="Z53" s="1110">
        <v>399.37</v>
      </c>
      <c r="AA53" s="1282">
        <v>2591.6170000000002</v>
      </c>
      <c r="AB53" s="1110">
        <v>698.63699999999994</v>
      </c>
      <c r="AC53" s="1110">
        <v>338.99299999999999</v>
      </c>
      <c r="AD53" s="1110">
        <v>621.88199999999995</v>
      </c>
      <c r="AE53" s="1110">
        <v>266.18</v>
      </c>
      <c r="AF53" s="1282">
        <v>1925.6922195659999</v>
      </c>
      <c r="AG53" s="1110">
        <v>773.33835134100002</v>
      </c>
      <c r="AH53" s="1110">
        <v>881.94422648500006</v>
      </c>
      <c r="AI53" s="1110">
        <v>932.70204626300006</v>
      </c>
      <c r="AJ53" s="1110">
        <v>484.7073257269999</v>
      </c>
      <c r="AK53" s="1282">
        <v>3072.691949816</v>
      </c>
      <c r="AL53" s="1110">
        <v>991.55701496100005</v>
      </c>
      <c r="AM53" s="1110">
        <v>992.83201145499993</v>
      </c>
      <c r="AN53" s="1110">
        <v>1107.7830931960002</v>
      </c>
      <c r="AO53" s="1110">
        <v>691.01426644899993</v>
      </c>
      <c r="AP53" s="1282">
        <v>3783.1863860610001</v>
      </c>
      <c r="AQ53" s="1110">
        <v>1141.404522201</v>
      </c>
      <c r="AR53" s="1135">
        <v>815.34072236800012</v>
      </c>
      <c r="AS53" s="1833">
        <v>-0.2857142857142857</v>
      </c>
      <c r="AT53" s="1833">
        <v>-0.17925478348439072</v>
      </c>
    </row>
    <row r="54" spans="1:46" s="178" customFormat="1" ht="15" customHeight="1">
      <c r="A54" s="520"/>
      <c r="B54" s="522" t="s">
        <v>357</v>
      </c>
      <c r="C54" s="97"/>
      <c r="E54" s="436" t="s">
        <v>137</v>
      </c>
      <c r="F54" s="436"/>
      <c r="G54" s="297"/>
      <c r="H54" s="921"/>
      <c r="I54" s="297"/>
      <c r="J54" s="1628"/>
      <c r="K54" s="1628"/>
      <c r="L54" s="1628"/>
      <c r="M54" s="298"/>
      <c r="N54" s="298"/>
      <c r="O54" s="298"/>
      <c r="P54" s="298"/>
      <c r="Q54" s="298"/>
      <c r="R54" s="707">
        <v>-14.987</v>
      </c>
      <c r="S54" s="707">
        <v>10.202</v>
      </c>
      <c r="T54" s="707">
        <v>62.206000000000003</v>
      </c>
      <c r="U54" s="708">
        <v>-9.4039999999999999</v>
      </c>
      <c r="V54" s="1276">
        <v>48.017000000000003</v>
      </c>
      <c r="W54" s="708">
        <v>-61.140999999999998</v>
      </c>
      <c r="X54" s="708">
        <v>11.648</v>
      </c>
      <c r="Y54" s="1254">
        <v>202.48500000000001</v>
      </c>
      <c r="Z54" s="1416">
        <v>-100.849</v>
      </c>
      <c r="AA54" s="1283">
        <v>52.143000000000001</v>
      </c>
      <c r="AB54" s="1416">
        <v>-17.782</v>
      </c>
      <c r="AC54" s="1416">
        <v>-115.932</v>
      </c>
      <c r="AD54" s="1416">
        <v>3.7280000000000002</v>
      </c>
      <c r="AE54" s="1416">
        <v>-7.7160000000000002</v>
      </c>
      <c r="AF54" s="1283">
        <v>-137.70234677400003</v>
      </c>
      <c r="AG54" s="1416">
        <v>10.088571954000031</v>
      </c>
      <c r="AH54" s="1416">
        <v>21.687454373999913</v>
      </c>
      <c r="AI54" s="1416">
        <v>42.741903845000024</v>
      </c>
      <c r="AJ54" s="1416">
        <v>28.073175342000013</v>
      </c>
      <c r="AK54" s="1283">
        <v>102.59110551499998</v>
      </c>
      <c r="AL54" s="1416">
        <v>-44.224999769000078</v>
      </c>
      <c r="AM54" s="1416">
        <v>100.05525265400001</v>
      </c>
      <c r="AN54" s="1416">
        <v>21.009355632999814</v>
      </c>
      <c r="AO54" s="1416">
        <v>2.6816857970002275</v>
      </c>
      <c r="AP54" s="1283">
        <v>79.521294314999977</v>
      </c>
      <c r="AQ54" s="1416">
        <v>14.26617423100015</v>
      </c>
      <c r="AR54" s="1251">
        <v>-19.86201126300034</v>
      </c>
      <c r="AS54" s="1834" t="s">
        <v>883</v>
      </c>
      <c r="AT54" s="1834" t="s">
        <v>883</v>
      </c>
    </row>
    <row r="55" spans="1:46" s="178" customFormat="1" ht="15" customHeight="1">
      <c r="A55" s="520"/>
      <c r="B55" s="522" t="s">
        <v>358</v>
      </c>
      <c r="C55" s="97"/>
      <c r="E55" s="408" t="s">
        <v>545</v>
      </c>
      <c r="F55" s="408"/>
      <c r="G55" s="307"/>
      <c r="H55" s="307"/>
      <c r="I55" s="307"/>
      <c r="J55" s="1092" t="s">
        <v>733</v>
      </c>
      <c r="K55" s="1092"/>
      <c r="L55" s="1092"/>
      <c r="M55" s="434"/>
      <c r="N55" s="434"/>
      <c r="O55" s="434"/>
      <c r="P55" s="434"/>
      <c r="Q55" s="434"/>
      <c r="R55" s="670">
        <v>706.92499999999995</v>
      </c>
      <c r="S55" s="670">
        <v>912.41899999999998</v>
      </c>
      <c r="T55" s="670">
        <v>753.56500000000005</v>
      </c>
      <c r="U55" s="673">
        <v>97.200999999999993</v>
      </c>
      <c r="V55" s="1272">
        <v>2470.11</v>
      </c>
      <c r="W55" s="657">
        <v>726.08600000000001</v>
      </c>
      <c r="X55" s="1108">
        <v>821.721</v>
      </c>
      <c r="Y55" s="1108">
        <v>797.44500000000005</v>
      </c>
      <c r="Z55" s="1108">
        <v>298.52100000000002</v>
      </c>
      <c r="AA55" s="1280">
        <v>2643.76</v>
      </c>
      <c r="AB55" s="1108">
        <v>680.85500000000002</v>
      </c>
      <c r="AC55" s="1108">
        <v>223.06100000000001</v>
      </c>
      <c r="AD55" s="1108">
        <v>625.61</v>
      </c>
      <c r="AE55" s="1108">
        <v>258.464</v>
      </c>
      <c r="AF55" s="1280">
        <v>1787.9898727919999</v>
      </c>
      <c r="AG55" s="1108">
        <v>783.42692329500005</v>
      </c>
      <c r="AH55" s="1108">
        <v>903.63168085899997</v>
      </c>
      <c r="AI55" s="1108">
        <v>975.44395010800008</v>
      </c>
      <c r="AJ55" s="1108">
        <v>512.78050106899991</v>
      </c>
      <c r="AK55" s="1280">
        <v>3175.283055331</v>
      </c>
      <c r="AL55" s="1108">
        <v>947.33201519199997</v>
      </c>
      <c r="AM55" s="1108">
        <v>1092.8872641089999</v>
      </c>
      <c r="AN55" s="1108">
        <v>1128.792448829</v>
      </c>
      <c r="AO55" s="1108">
        <v>693.69595224600016</v>
      </c>
      <c r="AP55" s="1280">
        <v>3862.7076803760001</v>
      </c>
      <c r="AQ55" s="1108">
        <v>1155.6706964320001</v>
      </c>
      <c r="AR55" s="1136">
        <v>795.47871110499977</v>
      </c>
      <c r="AS55" s="857">
        <v>-0.31228373702422141</v>
      </c>
      <c r="AT55" s="857">
        <v>-0.27264409881061302</v>
      </c>
    </row>
    <row r="56" spans="1:46" s="178" customFormat="1" ht="15" customHeight="1">
      <c r="A56" s="520"/>
      <c r="B56" s="522" t="s">
        <v>359</v>
      </c>
      <c r="C56" s="97"/>
      <c r="E56" s="473" t="s">
        <v>546</v>
      </c>
      <c r="F56" s="473"/>
      <c r="G56" s="92"/>
      <c r="H56" s="92"/>
      <c r="I56" s="92"/>
      <c r="J56" s="92" t="s">
        <v>734</v>
      </c>
      <c r="K56" s="92"/>
      <c r="L56" s="92"/>
      <c r="M56" s="171"/>
      <c r="N56" s="171"/>
      <c r="O56" s="171"/>
      <c r="P56" s="171"/>
      <c r="Q56" s="171"/>
      <c r="R56" s="671">
        <v>199.226</v>
      </c>
      <c r="S56" s="671">
        <v>263.44900000000001</v>
      </c>
      <c r="T56" s="671">
        <v>214.62299999999999</v>
      </c>
      <c r="U56" s="674">
        <v>39.703000000000003</v>
      </c>
      <c r="V56" s="1274">
        <v>717.00099999999998</v>
      </c>
      <c r="W56" s="658">
        <v>205.97399999999999</v>
      </c>
      <c r="X56" s="1011">
        <v>227.565</v>
      </c>
      <c r="Y56" s="1011">
        <v>128.03899999999999</v>
      </c>
      <c r="Z56" s="1011">
        <v>83.67</v>
      </c>
      <c r="AA56" s="1284">
        <v>645.24800000000005</v>
      </c>
      <c r="AB56" s="1011">
        <v>175.19900000000001</v>
      </c>
      <c r="AC56" s="1011">
        <v>46.643999999999998</v>
      </c>
      <c r="AD56" s="1011">
        <v>141.89099999999999</v>
      </c>
      <c r="AE56" s="1011">
        <v>53.951000000000001</v>
      </c>
      <c r="AF56" s="1284">
        <v>417.68467789599998</v>
      </c>
      <c r="AG56" s="1011">
        <v>191.67552878399999</v>
      </c>
      <c r="AH56" s="1011">
        <v>211.95338092100002</v>
      </c>
      <c r="AI56" s="1011">
        <v>265.47850700099997</v>
      </c>
      <c r="AJ56" s="1011">
        <v>121.069438085</v>
      </c>
      <c r="AK56" s="1284">
        <v>790.17685479099998</v>
      </c>
      <c r="AL56" s="1011">
        <v>227.91975434299999</v>
      </c>
      <c r="AM56" s="1011">
        <v>253.51237201300003</v>
      </c>
      <c r="AN56" s="1011">
        <v>305.75874416199997</v>
      </c>
      <c r="AO56" s="1011">
        <v>172.10821617900001</v>
      </c>
      <c r="AP56" s="1284">
        <v>959.29908669700001</v>
      </c>
      <c r="AQ56" s="1011">
        <v>290.53769675799998</v>
      </c>
      <c r="AR56" s="1035">
        <v>182.71036884</v>
      </c>
      <c r="AS56" s="877">
        <v>-0.37113402061855671</v>
      </c>
      <c r="AT56" s="877">
        <v>-0.27952755905511806</v>
      </c>
    </row>
    <row r="57" spans="1:46" s="178" customFormat="1" ht="15" customHeight="1">
      <c r="A57" s="520"/>
      <c r="B57" s="522" t="s">
        <v>360</v>
      </c>
      <c r="C57" s="97"/>
      <c r="E57" s="1173" t="s">
        <v>544</v>
      </c>
      <c r="F57" s="473"/>
      <c r="G57" s="92"/>
      <c r="H57" s="92"/>
      <c r="I57" s="92"/>
      <c r="J57" s="92" t="s">
        <v>735</v>
      </c>
      <c r="K57" s="92"/>
      <c r="L57" s="92"/>
      <c r="M57" s="171"/>
      <c r="N57" s="171"/>
      <c r="O57" s="171"/>
      <c r="P57" s="171"/>
      <c r="Q57" s="171"/>
      <c r="R57" s="706">
        <v>507.69900000000001</v>
      </c>
      <c r="S57" s="706">
        <v>648.97</v>
      </c>
      <c r="T57" s="706">
        <v>538.94200000000001</v>
      </c>
      <c r="U57" s="1270">
        <v>57.497999999999998</v>
      </c>
      <c r="V57" s="1277">
        <v>1753.1089999999999</v>
      </c>
      <c r="W57" s="990">
        <v>520.11199999999997</v>
      </c>
      <c r="X57" s="990">
        <v>594.15599999999995</v>
      </c>
      <c r="Y57" s="990">
        <v>669.40599999999995</v>
      </c>
      <c r="Z57" s="990">
        <v>214.851</v>
      </c>
      <c r="AA57" s="1285">
        <v>1998.5119999999999</v>
      </c>
      <c r="AB57" s="990">
        <v>505.65600000000001</v>
      </c>
      <c r="AC57" s="990">
        <v>176.417</v>
      </c>
      <c r="AD57" s="990">
        <v>483.71899999999999</v>
      </c>
      <c r="AE57" s="990">
        <v>204.51300000000001</v>
      </c>
      <c r="AF57" s="1285">
        <v>1370.3051948960001</v>
      </c>
      <c r="AG57" s="990">
        <v>591.75139451099994</v>
      </c>
      <c r="AH57" s="990">
        <v>691.97488606499996</v>
      </c>
      <c r="AI57" s="990">
        <v>709.6688569800001</v>
      </c>
      <c r="AJ57" s="990">
        <v>391.71106298399991</v>
      </c>
      <c r="AK57" s="1285">
        <v>2385.1062005399999</v>
      </c>
      <c r="AL57" s="990">
        <v>719.41226084899995</v>
      </c>
      <c r="AM57" s="990">
        <v>839.37489209599994</v>
      </c>
      <c r="AN57" s="990">
        <v>823.03370466700017</v>
      </c>
      <c r="AO57" s="990">
        <v>521.58773606700015</v>
      </c>
      <c r="AP57" s="1285">
        <v>2903.4085936790002</v>
      </c>
      <c r="AQ57" s="990">
        <v>865.13299967399996</v>
      </c>
      <c r="AR57" s="996">
        <v>612.76834226500011</v>
      </c>
      <c r="AS57" s="1835">
        <v>-0.29132947976878609</v>
      </c>
      <c r="AT57" s="1835">
        <v>-0.26936829558998809</v>
      </c>
    </row>
    <row r="58" spans="1:46" s="178" customFormat="1" ht="15" customHeight="1">
      <c r="A58" s="520"/>
      <c r="B58" s="522" t="s">
        <v>836</v>
      </c>
      <c r="C58" s="97"/>
      <c r="E58" s="1173" t="s">
        <v>570</v>
      </c>
      <c r="F58" s="473"/>
      <c r="G58" s="92"/>
      <c r="H58" s="92"/>
      <c r="I58" s="92"/>
      <c r="J58" s="92" t="s">
        <v>736</v>
      </c>
      <c r="K58" s="92"/>
      <c r="L58" s="92"/>
      <c r="M58" s="171"/>
      <c r="N58" s="171"/>
      <c r="O58" s="171"/>
      <c r="P58" s="171"/>
      <c r="Q58" s="171"/>
      <c r="R58" s="671">
        <v>86.820999999999998</v>
      </c>
      <c r="S58" s="671">
        <v>72.825999999999993</v>
      </c>
      <c r="T58" s="671">
        <v>65.593999999999994</v>
      </c>
      <c r="U58" s="674">
        <v>73.299000000000007</v>
      </c>
      <c r="V58" s="1274">
        <v>298.54000000000002</v>
      </c>
      <c r="W58" s="658">
        <v>58.046999999999997</v>
      </c>
      <c r="X58" s="1011">
        <v>74.072000000000003</v>
      </c>
      <c r="Y58" s="674">
        <v>-603.56600000000003</v>
      </c>
      <c r="Z58" s="674">
        <v>0</v>
      </c>
      <c r="AA58" s="1274">
        <v>-471.447</v>
      </c>
      <c r="AB58" s="674">
        <v>0</v>
      </c>
      <c r="AC58" s="674">
        <v>0</v>
      </c>
      <c r="AD58" s="674">
        <v>0</v>
      </c>
      <c r="AE58" s="674">
        <v>0</v>
      </c>
      <c r="AF58" s="1274">
        <v>0</v>
      </c>
      <c r="AG58" s="674">
        <v>0</v>
      </c>
      <c r="AH58" s="674">
        <v>0</v>
      </c>
      <c r="AI58" s="674">
        <v>0</v>
      </c>
      <c r="AJ58" s="674">
        <v>0</v>
      </c>
      <c r="AK58" s="1274">
        <v>0</v>
      </c>
      <c r="AL58" s="956">
        <v>0</v>
      </c>
      <c r="AM58" s="956">
        <v>0</v>
      </c>
      <c r="AN58" s="956">
        <v>0</v>
      </c>
      <c r="AO58" s="956">
        <v>0</v>
      </c>
      <c r="AP58" s="1320">
        <v>0</v>
      </c>
      <c r="AQ58" s="956">
        <v>0</v>
      </c>
      <c r="AR58" s="1638">
        <v>0</v>
      </c>
      <c r="AS58" s="877" t="s">
        <v>459</v>
      </c>
      <c r="AT58" s="877" t="s">
        <v>459</v>
      </c>
    </row>
    <row r="59" spans="1:46" s="178" customFormat="1" ht="15" customHeight="1">
      <c r="A59" s="520"/>
      <c r="B59" s="1586" t="s">
        <v>701</v>
      </c>
      <c r="C59" s="97"/>
      <c r="E59" s="299" t="s">
        <v>572</v>
      </c>
      <c r="F59" s="299"/>
      <c r="G59" s="309"/>
      <c r="H59" s="309"/>
      <c r="I59" s="309"/>
      <c r="J59" s="309" t="s">
        <v>718</v>
      </c>
      <c r="K59" s="309"/>
      <c r="L59" s="309"/>
      <c r="M59" s="301"/>
      <c r="N59" s="301"/>
      <c r="O59" s="301"/>
      <c r="P59" s="301"/>
      <c r="Q59" s="301"/>
      <c r="R59" s="704">
        <v>594.52</v>
      </c>
      <c r="S59" s="704">
        <v>721.79600000000005</v>
      </c>
      <c r="T59" s="704">
        <v>604.53599999999994</v>
      </c>
      <c r="U59" s="705">
        <v>130.797</v>
      </c>
      <c r="V59" s="1271">
        <v>2051.6489999999999</v>
      </c>
      <c r="W59" s="328">
        <v>578.15899999999999</v>
      </c>
      <c r="X59" s="328">
        <v>668.22799999999995</v>
      </c>
      <c r="Y59" s="1252">
        <v>65.84</v>
      </c>
      <c r="Z59" s="1252">
        <v>214.851</v>
      </c>
      <c r="AA59" s="1279">
        <v>1527.0650000000001</v>
      </c>
      <c r="AB59" s="1252">
        <v>505.65600000000001</v>
      </c>
      <c r="AC59" s="1252">
        <v>176.417</v>
      </c>
      <c r="AD59" s="1252">
        <v>483.71899999999999</v>
      </c>
      <c r="AE59" s="1252">
        <v>204.51300000000001</v>
      </c>
      <c r="AF59" s="1279">
        <v>1370.3051948960001</v>
      </c>
      <c r="AG59" s="1252">
        <v>591.75139451099994</v>
      </c>
      <c r="AH59" s="1252">
        <v>691.97488606499996</v>
      </c>
      <c r="AI59" s="1252">
        <v>709.6688569800001</v>
      </c>
      <c r="AJ59" s="1252">
        <v>391.71106298399991</v>
      </c>
      <c r="AK59" s="1279">
        <v>2385.1062005399999</v>
      </c>
      <c r="AL59" s="1252">
        <v>719.41226084899995</v>
      </c>
      <c r="AM59" s="1252">
        <v>839.37489209599994</v>
      </c>
      <c r="AN59" s="1252">
        <v>823.03370466700017</v>
      </c>
      <c r="AO59" s="1252">
        <v>521.58773606700015</v>
      </c>
      <c r="AP59" s="1279">
        <v>2903.4085936790002</v>
      </c>
      <c r="AQ59" s="1252">
        <v>865.13299967399996</v>
      </c>
      <c r="AR59" s="924">
        <v>612.76834226500011</v>
      </c>
      <c r="AS59" s="1236">
        <v>-0.29132947976878609</v>
      </c>
      <c r="AT59" s="1236">
        <v>-0.26936829558998809</v>
      </c>
    </row>
    <row r="60" spans="1:46" s="178" customFormat="1" ht="15" customHeight="1">
      <c r="A60" s="520"/>
      <c r="B60" s="1586" t="s">
        <v>702</v>
      </c>
      <c r="C60" s="97"/>
      <c r="E60" s="299"/>
      <c r="F60" s="299" t="s">
        <v>573</v>
      </c>
      <c r="G60" s="309"/>
      <c r="H60" s="309"/>
      <c r="I60" s="309"/>
      <c r="J60" s="309" t="s">
        <v>719</v>
      </c>
      <c r="K60" s="309"/>
      <c r="L60" s="309"/>
      <c r="M60" s="301"/>
      <c r="N60" s="301"/>
      <c r="O60" s="301"/>
      <c r="P60" s="301"/>
      <c r="Q60" s="301"/>
      <c r="R60" s="704">
        <v>589.73599999999999</v>
      </c>
      <c r="S60" s="704">
        <v>716.14200000000005</v>
      </c>
      <c r="T60" s="704">
        <v>597.52800000000002</v>
      </c>
      <c r="U60" s="705">
        <v>129.77600000000001</v>
      </c>
      <c r="V60" s="1271">
        <v>2033.182</v>
      </c>
      <c r="W60" s="328">
        <v>570.76099999999997</v>
      </c>
      <c r="X60" s="328">
        <v>661.64200000000005</v>
      </c>
      <c r="Y60" s="1252">
        <v>60.072000000000003</v>
      </c>
      <c r="Z60" s="1252">
        <v>213.08500000000001</v>
      </c>
      <c r="AA60" s="1279">
        <v>1505.547</v>
      </c>
      <c r="AB60" s="1252">
        <v>503.57</v>
      </c>
      <c r="AC60" s="1252">
        <v>174.36699999999999</v>
      </c>
      <c r="AD60" s="1252">
        <v>480.70499999999998</v>
      </c>
      <c r="AE60" s="1252">
        <v>204.58199999999999</v>
      </c>
      <c r="AF60" s="1279">
        <v>1363.2235965100001</v>
      </c>
      <c r="AG60" s="1252">
        <v>589.36972192799999</v>
      </c>
      <c r="AH60" s="1252">
        <v>690.26767281100001</v>
      </c>
      <c r="AI60" s="1252">
        <v>707.0807005480001</v>
      </c>
      <c r="AJ60" s="1252">
        <v>388.80643628499979</v>
      </c>
      <c r="AK60" s="1279">
        <v>2375.5245315719999</v>
      </c>
      <c r="AL60" s="1252">
        <v>716.423099697</v>
      </c>
      <c r="AM60" s="1252">
        <v>838.04315285400003</v>
      </c>
      <c r="AN60" s="1252">
        <v>819.07489121399999</v>
      </c>
      <c r="AO60" s="1252">
        <v>518.62342227199997</v>
      </c>
      <c r="AP60" s="1279">
        <v>2892.164566037</v>
      </c>
      <c r="AQ60" s="1252">
        <v>861.71293531900005</v>
      </c>
      <c r="AR60" s="924">
        <v>610.26045759299996</v>
      </c>
      <c r="AS60" s="1236">
        <v>-0.29234338747099764</v>
      </c>
      <c r="AT60" s="1236">
        <v>-0.27207637231503579</v>
      </c>
    </row>
    <row r="61" spans="1:46" s="178" customFormat="1" ht="15" customHeight="1" thickBot="1">
      <c r="A61" s="78"/>
      <c r="B61" s="522" t="s">
        <v>476</v>
      </c>
      <c r="C61" s="97"/>
      <c r="E61" s="310"/>
      <c r="F61" s="310" t="s">
        <v>481</v>
      </c>
      <c r="G61" s="311"/>
      <c r="H61" s="922"/>
      <c r="I61" s="311"/>
      <c r="J61" s="922" t="s">
        <v>737</v>
      </c>
      <c r="K61" s="922"/>
      <c r="L61" s="922"/>
      <c r="M61" s="312"/>
      <c r="N61" s="312"/>
      <c r="O61" s="312"/>
      <c r="P61" s="312"/>
      <c r="Q61" s="312"/>
      <c r="R61" s="957">
        <v>4.7839999999999998</v>
      </c>
      <c r="S61" s="957">
        <v>5.6539999999999999</v>
      </c>
      <c r="T61" s="957">
        <v>7.008</v>
      </c>
      <c r="U61" s="703">
        <v>1.0209999999999999</v>
      </c>
      <c r="V61" s="1278">
        <v>18.466999999999999</v>
      </c>
      <c r="W61" s="383">
        <v>7.3979999999999997</v>
      </c>
      <c r="X61" s="383">
        <v>6.5860000000000003</v>
      </c>
      <c r="Y61" s="1253">
        <v>5.7679999999999998</v>
      </c>
      <c r="Z61" s="1253">
        <v>1.766</v>
      </c>
      <c r="AA61" s="1286">
        <v>21.518000000000001</v>
      </c>
      <c r="AB61" s="1253">
        <v>2.0859999999999999</v>
      </c>
      <c r="AC61" s="1253">
        <v>2.0499999999999998</v>
      </c>
      <c r="AD61" s="1253">
        <v>3.0139999999999998</v>
      </c>
      <c r="AE61" s="1632">
        <v>-6.9000000000000006E-2</v>
      </c>
      <c r="AF61" s="1286">
        <v>7.0815983859999996</v>
      </c>
      <c r="AG61" s="1632">
        <v>2.3816725829999998</v>
      </c>
      <c r="AH61" s="1253">
        <v>1.7072132540000005</v>
      </c>
      <c r="AI61" s="1253">
        <v>2.5881564319999999</v>
      </c>
      <c r="AJ61" s="1253">
        <v>2.9046266990000005</v>
      </c>
      <c r="AK61" s="1286">
        <v>9.5816689680000007</v>
      </c>
      <c r="AL61" s="1253">
        <v>2.9891611519999999</v>
      </c>
      <c r="AM61" s="1253">
        <v>1.3317392419999998</v>
      </c>
      <c r="AN61" s="1253">
        <v>3.9588134530000003</v>
      </c>
      <c r="AO61" s="1253">
        <v>2.9643137950000007</v>
      </c>
      <c r="AP61" s="1286">
        <v>11.244027642000001</v>
      </c>
      <c r="AQ61" s="1253">
        <v>3.4200643550000001</v>
      </c>
      <c r="AR61" s="958">
        <v>2.5078846720000003</v>
      </c>
      <c r="AS61" s="1836">
        <v>0</v>
      </c>
      <c r="AT61" s="1836">
        <v>2</v>
      </c>
    </row>
    <row r="62" spans="1:46" s="178" customFormat="1" ht="15" customHeight="1">
      <c r="A62" s="78"/>
      <c r="B62" s="522" t="s">
        <v>362</v>
      </c>
      <c r="C62" s="97"/>
      <c r="E62" s="384" t="s">
        <v>867</v>
      </c>
      <c r="F62" s="967"/>
      <c r="J62" s="1088"/>
      <c r="K62" s="1088"/>
      <c r="L62" s="1088"/>
      <c r="M62" s="202"/>
      <c r="N62" s="202"/>
      <c r="O62" s="202"/>
      <c r="P62" s="202"/>
      <c r="Q62" s="202"/>
      <c r="R62" s="202"/>
      <c r="S62" s="202"/>
      <c r="T62" s="202"/>
      <c r="U62" s="202"/>
      <c r="V62" s="202"/>
      <c r="W62" s="202"/>
      <c r="X62" s="202"/>
      <c r="Y62" s="202"/>
      <c r="Z62" s="1097"/>
      <c r="AA62" s="1097"/>
      <c r="AB62" s="1097"/>
      <c r="AC62" s="1097"/>
      <c r="AD62" s="1097"/>
      <c r="AE62" s="1097"/>
      <c r="AF62" s="1097"/>
      <c r="AG62" s="1097"/>
      <c r="AH62" s="1097"/>
      <c r="AI62" s="1097"/>
      <c r="AJ62" s="1097"/>
      <c r="AK62" s="1097"/>
      <c r="AL62" s="1097"/>
      <c r="AM62" s="1097"/>
      <c r="AN62" s="1097"/>
      <c r="AO62" s="1097"/>
      <c r="AP62" s="1097"/>
      <c r="AQ62" s="1097"/>
      <c r="AR62" s="1097"/>
      <c r="AS62" s="202"/>
      <c r="AT62" s="202"/>
    </row>
    <row r="63" spans="1:46" s="178" customFormat="1" ht="15" customHeight="1">
      <c r="A63" s="78"/>
      <c r="B63" s="522"/>
      <c r="C63" s="97"/>
      <c r="E63" s="384" t="s">
        <v>583</v>
      </c>
      <c r="F63" s="967"/>
      <c r="J63" s="1088"/>
      <c r="K63" s="1088"/>
      <c r="L63" s="1088"/>
      <c r="M63" s="202"/>
      <c r="N63" s="202"/>
      <c r="O63" s="202"/>
      <c r="P63" s="202"/>
      <c r="Q63" s="202"/>
      <c r="R63" s="202"/>
      <c r="S63" s="202"/>
      <c r="T63" s="202"/>
      <c r="U63" s="202"/>
      <c r="V63" s="202"/>
      <c r="W63" s="202">
        <f>+W60*10</f>
        <v>5707.61</v>
      </c>
      <c r="X63" s="1097">
        <f t="shared" ref="X63:AR63" si="0">+X60*10</f>
        <v>6616.42</v>
      </c>
      <c r="Y63" s="1097">
        <f t="shared" si="0"/>
        <v>600.72</v>
      </c>
      <c r="Z63" s="1097">
        <f t="shared" si="0"/>
        <v>2130.85</v>
      </c>
      <c r="AA63" s="1097">
        <f t="shared" si="0"/>
        <v>15055.470000000001</v>
      </c>
      <c r="AB63" s="1097">
        <f t="shared" si="0"/>
        <v>5035.7</v>
      </c>
      <c r="AC63" s="1097">
        <f t="shared" si="0"/>
        <v>1743.6699999999998</v>
      </c>
      <c r="AD63" s="1097">
        <f t="shared" si="0"/>
        <v>4807.05</v>
      </c>
      <c r="AE63" s="1097">
        <f t="shared" si="0"/>
        <v>2045.82</v>
      </c>
      <c r="AF63" s="1097">
        <f t="shared" si="0"/>
        <v>13632.235965100001</v>
      </c>
      <c r="AG63" s="1097">
        <f t="shared" si="0"/>
        <v>5893.6972192800004</v>
      </c>
      <c r="AH63" s="1097">
        <f t="shared" si="0"/>
        <v>6902.6767281100001</v>
      </c>
      <c r="AI63" s="1097">
        <f t="shared" si="0"/>
        <v>7070.807005480001</v>
      </c>
      <c r="AJ63" s="1097">
        <f t="shared" si="0"/>
        <v>3888.0643628499979</v>
      </c>
      <c r="AK63" s="1097">
        <f t="shared" si="0"/>
        <v>23755.24531572</v>
      </c>
      <c r="AL63" s="1097">
        <f t="shared" si="0"/>
        <v>7164.23099697</v>
      </c>
      <c r="AM63" s="1097">
        <f t="shared" si="0"/>
        <v>8380.4315285400007</v>
      </c>
      <c r="AN63" s="1097">
        <f t="shared" si="0"/>
        <v>8190.7489121399994</v>
      </c>
      <c r="AO63" s="1097">
        <f t="shared" si="0"/>
        <v>5186.2342227199997</v>
      </c>
      <c r="AP63" s="1097">
        <f t="shared" si="0"/>
        <v>28921.645660369999</v>
      </c>
      <c r="AQ63" s="1097">
        <f t="shared" si="0"/>
        <v>8617.129353190001</v>
      </c>
      <c r="AR63" s="1097">
        <f t="shared" si="0"/>
        <v>6102.6045759299996</v>
      </c>
      <c r="AS63" s="202"/>
      <c r="AT63" s="202"/>
    </row>
    <row r="64" spans="1:46" s="178" customFormat="1" ht="15" customHeight="1">
      <c r="A64" s="200"/>
      <c r="B64" s="522"/>
      <c r="C64" s="97"/>
      <c r="E64" s="1" t="s">
        <v>600</v>
      </c>
      <c r="J64" s="1088"/>
      <c r="K64" s="1088"/>
      <c r="L64" s="1088"/>
      <c r="M64" s="202"/>
      <c r="N64" s="202"/>
      <c r="O64" s="202"/>
      <c r="P64" s="202"/>
      <c r="Q64" s="202"/>
      <c r="R64" s="1174"/>
      <c r="S64" s="202"/>
      <c r="T64" s="202"/>
      <c r="U64" s="202"/>
      <c r="V64" s="202"/>
      <c r="W64" s="754">
        <f>+W52*10</f>
        <v>-39.58</v>
      </c>
      <c r="X64" s="754">
        <f t="shared" ref="X64:AR64" si="1">+X52*10</f>
        <v>111.97</v>
      </c>
      <c r="Y64" s="754">
        <f t="shared" si="1"/>
        <v>1250.03</v>
      </c>
      <c r="Z64" s="754">
        <f t="shared" si="1"/>
        <v>-139.93</v>
      </c>
      <c r="AA64" s="754">
        <f t="shared" si="1"/>
        <v>1182.49</v>
      </c>
      <c r="AB64" s="754">
        <f t="shared" si="1"/>
        <v>597.52</v>
      </c>
      <c r="AC64" s="754">
        <f t="shared" si="1"/>
        <v>2771.63</v>
      </c>
      <c r="AD64" s="754">
        <f t="shared" si="1"/>
        <v>956.63</v>
      </c>
      <c r="AE64" s="754">
        <f t="shared" si="1"/>
        <v>1026.76</v>
      </c>
      <c r="AF64" s="754">
        <f t="shared" si="1"/>
        <v>5352.5408652700007</v>
      </c>
      <c r="AG64" s="754">
        <f t="shared" si="1"/>
        <v>754.61210644000016</v>
      </c>
      <c r="AH64" s="754">
        <f t="shared" si="1"/>
        <v>121.39504349000006</v>
      </c>
      <c r="AI64" s="754">
        <f t="shared" si="1"/>
        <v>323.91499510999978</v>
      </c>
      <c r="AJ64" s="754">
        <f t="shared" si="1"/>
        <v>767.8325294199999</v>
      </c>
      <c r="AK64" s="754">
        <f t="shared" si="1"/>
        <v>1967.7546744599999</v>
      </c>
      <c r="AL64" s="754">
        <f t="shared" si="1"/>
        <v>728.81569376000016</v>
      </c>
      <c r="AM64" s="754">
        <f t="shared" si="1"/>
        <v>2408.35935776</v>
      </c>
      <c r="AN64" s="754">
        <f t="shared" si="1"/>
        <v>329.27663625999969</v>
      </c>
      <c r="AO64" s="754">
        <f t="shared" si="1"/>
        <v>1121.6722153000001</v>
      </c>
      <c r="AP64" s="754">
        <f t="shared" si="1"/>
        <v>4588.1239030799998</v>
      </c>
      <c r="AQ64" s="754">
        <f t="shared" si="1"/>
        <v>797.29543693000005</v>
      </c>
      <c r="AR64" s="754">
        <f t="shared" si="1"/>
        <v>3604.6486485699998</v>
      </c>
      <c r="AS64" s="202"/>
      <c r="AT64" s="202"/>
    </row>
    <row r="65" spans="1:46" s="178" customFormat="1" ht="15" customHeight="1">
      <c r="A65" s="200"/>
      <c r="B65" s="522"/>
      <c r="C65" s="97"/>
      <c r="J65" s="1088"/>
      <c r="K65" s="1088"/>
      <c r="L65" s="1088"/>
      <c r="M65" s="202"/>
      <c r="N65" s="202"/>
      <c r="O65" s="202"/>
      <c r="P65" s="202"/>
      <c r="Q65" s="202"/>
      <c r="R65" s="202"/>
      <c r="S65" s="202"/>
      <c r="T65" s="202"/>
      <c r="U65" s="202"/>
      <c r="V65" s="202"/>
      <c r="W65" s="1926">
        <f>+W53*10</f>
        <v>7872.2699999999995</v>
      </c>
      <c r="X65" s="1926">
        <f t="shared" ref="X65:AR65" si="2">+X53*10</f>
        <v>8100.73</v>
      </c>
      <c r="Y65" s="1926">
        <f t="shared" si="2"/>
        <v>5949.6</v>
      </c>
      <c r="Z65" s="1926">
        <f t="shared" si="2"/>
        <v>3993.7</v>
      </c>
      <c r="AA65" s="1926">
        <f t="shared" si="2"/>
        <v>25916.170000000002</v>
      </c>
      <c r="AB65" s="1926">
        <f t="shared" si="2"/>
        <v>6986.369999999999</v>
      </c>
      <c r="AC65" s="1926">
        <f t="shared" si="2"/>
        <v>3389.93</v>
      </c>
      <c r="AD65" s="1926">
        <f t="shared" si="2"/>
        <v>6218.82</v>
      </c>
      <c r="AE65" s="1926">
        <f t="shared" si="2"/>
        <v>2661.8</v>
      </c>
      <c r="AF65" s="1926">
        <f t="shared" si="2"/>
        <v>19256.922195660001</v>
      </c>
      <c r="AG65" s="1926">
        <f t="shared" si="2"/>
        <v>7733.38351341</v>
      </c>
      <c r="AH65" s="1926">
        <f t="shared" si="2"/>
        <v>8819.4422648500004</v>
      </c>
      <c r="AI65" s="1926">
        <f t="shared" si="2"/>
        <v>9327.0204626300001</v>
      </c>
      <c r="AJ65" s="1926">
        <f t="shared" si="2"/>
        <v>4847.073257269999</v>
      </c>
      <c r="AK65" s="1926">
        <f t="shared" si="2"/>
        <v>30726.919498160001</v>
      </c>
      <c r="AL65" s="1926">
        <f t="shared" si="2"/>
        <v>9915.570149610001</v>
      </c>
      <c r="AM65" s="1926">
        <f t="shared" si="2"/>
        <v>9928.3201145499988</v>
      </c>
      <c r="AN65" s="1926">
        <f t="shared" si="2"/>
        <v>11077.830931960001</v>
      </c>
      <c r="AO65" s="1926">
        <f t="shared" si="2"/>
        <v>6910.1426644899993</v>
      </c>
      <c r="AP65" s="1926">
        <f t="shared" si="2"/>
        <v>37831.863860609999</v>
      </c>
      <c r="AQ65" s="1926">
        <f t="shared" si="2"/>
        <v>11414.04522201</v>
      </c>
      <c r="AR65" s="1926">
        <f t="shared" si="2"/>
        <v>8153.4072236800012</v>
      </c>
      <c r="AS65" s="202"/>
      <c r="AT65" s="202"/>
    </row>
    <row r="66" spans="1:46" s="178" customFormat="1" ht="15" customHeight="1">
      <c r="A66" s="3"/>
      <c r="B66" s="200"/>
      <c r="C66" s="97"/>
      <c r="J66" s="1088"/>
      <c r="K66" s="1088"/>
      <c r="L66" s="1088"/>
      <c r="M66" s="202"/>
      <c r="N66" s="202"/>
      <c r="O66" s="202"/>
      <c r="P66" s="202"/>
      <c r="Q66" s="202"/>
      <c r="R66" s="202"/>
      <c r="S66" s="202"/>
      <c r="T66" s="202"/>
      <c r="U66" s="202"/>
      <c r="V66" s="1174"/>
      <c r="W66" s="754">
        <f>+W65</f>
        <v>7872.2699999999995</v>
      </c>
      <c r="X66" s="1480">
        <f>+W65+X65</f>
        <v>15973</v>
      </c>
      <c r="Y66" s="754">
        <f>+W65+X65+Y65</f>
        <v>21922.6</v>
      </c>
      <c r="Z66" s="754">
        <f>+W65+X65+Y65+Z65</f>
        <v>25916.3</v>
      </c>
      <c r="AA66" s="754"/>
      <c r="AB66" s="754">
        <f>+AB65</f>
        <v>6986.369999999999</v>
      </c>
      <c r="AC66" s="1480">
        <f>+AB65+AC65</f>
        <v>10376.299999999999</v>
      </c>
      <c r="AD66" s="754">
        <f>+AB65+AC65+AD65</f>
        <v>16595.12</v>
      </c>
      <c r="AE66" s="754">
        <f>+AB65+AC65+AD65+AE65</f>
        <v>19256.919999999998</v>
      </c>
      <c r="AF66" s="754"/>
      <c r="AG66" s="754">
        <f>+AG65</f>
        <v>7733.38351341</v>
      </c>
      <c r="AH66" s="1480">
        <f>+AG65+AH65</f>
        <v>16552.825778260001</v>
      </c>
      <c r="AI66" s="754">
        <f>+AG65+AH65+AI65</f>
        <v>25879.846240890001</v>
      </c>
      <c r="AJ66" s="754">
        <f>+AG65+AH65+AI65+AJ65</f>
        <v>30726.919498160001</v>
      </c>
      <c r="AK66" s="1830"/>
      <c r="AL66" s="754">
        <f>+AL65</f>
        <v>9915.570149610001</v>
      </c>
      <c r="AM66" s="1480">
        <f>+AL65+AM65</f>
        <v>19843.89026416</v>
      </c>
      <c r="AN66" s="754">
        <f>+AL65+AM65+AN65</f>
        <v>30921.721196120001</v>
      </c>
      <c r="AO66" s="754">
        <f>+AL65+AM65+AN65+AO65</f>
        <v>37831.863860609999</v>
      </c>
      <c r="AP66" s="754"/>
      <c r="AQ66" s="754">
        <f>+AQ65</f>
        <v>11414.04522201</v>
      </c>
      <c r="AR66" s="1480">
        <f>+AQ65+AR65</f>
        <v>19567.45244569</v>
      </c>
      <c r="AS66" s="202"/>
      <c r="AT66" s="202"/>
    </row>
    <row r="67" spans="1:46" s="178" customFormat="1" ht="15" customHeight="1">
      <c r="A67" s="3"/>
      <c r="B67" s="200"/>
      <c r="C67" s="97"/>
      <c r="J67" s="1088"/>
      <c r="K67" s="1088"/>
      <c r="L67" s="1088"/>
      <c r="M67" s="202"/>
      <c r="N67" s="202"/>
      <c r="O67" s="202"/>
      <c r="P67" s="202"/>
      <c r="Q67" s="202"/>
      <c r="R67" s="202"/>
      <c r="S67" s="202"/>
      <c r="T67" s="202"/>
      <c r="U67" s="202"/>
      <c r="V67" s="202"/>
      <c r="W67" s="202"/>
      <c r="X67" s="1480"/>
      <c r="Y67" s="202"/>
      <c r="Z67" s="1097"/>
      <c r="AA67" s="1097"/>
      <c r="AB67" s="1097"/>
      <c r="AC67" s="1097"/>
      <c r="AD67" s="1097"/>
      <c r="AE67" s="1097"/>
      <c r="AF67" s="1097"/>
      <c r="AG67" s="1097"/>
      <c r="AH67" s="1097"/>
      <c r="AI67" s="1097"/>
      <c r="AJ67" s="1097"/>
      <c r="AK67" s="1800"/>
      <c r="AL67" s="1829"/>
      <c r="AM67" s="1829"/>
      <c r="AN67" s="1829"/>
      <c r="AO67" s="1829"/>
      <c r="AP67" s="1829"/>
      <c r="AQ67" s="1829"/>
      <c r="AR67" s="1829"/>
      <c r="AS67" s="202"/>
      <c r="AT67" s="202"/>
    </row>
    <row r="68" spans="1:46" s="178" customFormat="1" ht="15" customHeight="1">
      <c r="A68" s="3"/>
      <c r="B68" s="200"/>
      <c r="C68" s="97"/>
      <c r="J68" s="1088"/>
      <c r="K68" s="1088"/>
      <c r="L68" s="1088"/>
      <c r="M68" s="202"/>
      <c r="N68" s="202"/>
      <c r="O68" s="202"/>
      <c r="P68" s="202"/>
      <c r="Q68" s="202"/>
      <c r="R68" s="202"/>
      <c r="S68" s="202"/>
      <c r="T68" s="202"/>
      <c r="U68" s="202"/>
      <c r="V68" s="202"/>
      <c r="W68" s="202"/>
      <c r="X68" s="1480"/>
      <c r="Y68" s="202"/>
      <c r="Z68" s="1097"/>
      <c r="AA68" s="1097"/>
      <c r="AB68" s="1097"/>
      <c r="AC68" s="1097"/>
      <c r="AD68" s="1097"/>
      <c r="AE68" s="1097"/>
      <c r="AF68" s="1097"/>
      <c r="AG68" s="1097"/>
      <c r="AH68" s="1097"/>
      <c r="AI68" s="1097"/>
      <c r="AJ68" s="1097"/>
      <c r="AK68" s="1097"/>
      <c r="AL68" s="1097"/>
      <c r="AM68" s="1097"/>
      <c r="AN68" s="1097"/>
      <c r="AO68" s="1097"/>
      <c r="AP68" s="1097"/>
      <c r="AQ68" s="1097"/>
      <c r="AR68" s="1097"/>
      <c r="AS68" s="202"/>
      <c r="AT68" s="202"/>
    </row>
    <row r="69" spans="1:46" s="178" customFormat="1" ht="15" customHeight="1">
      <c r="A69" s="141"/>
      <c r="B69" s="152"/>
      <c r="C69" s="97"/>
      <c r="J69" s="1088"/>
      <c r="K69" s="1088"/>
      <c r="L69" s="1088"/>
      <c r="M69" s="202"/>
      <c r="N69" s="202"/>
      <c r="O69" s="202"/>
      <c r="P69" s="202"/>
      <c r="Q69" s="202"/>
      <c r="R69" s="202"/>
      <c r="S69" s="202"/>
      <c r="T69" s="202"/>
      <c r="U69" s="202"/>
      <c r="V69" s="202"/>
      <c r="W69" s="202"/>
      <c r="X69" s="202"/>
      <c r="Y69" s="202"/>
      <c r="Z69" s="1097"/>
      <c r="AA69" s="1097"/>
      <c r="AB69" s="1097"/>
      <c r="AC69" s="1097"/>
      <c r="AD69" s="1097"/>
      <c r="AE69" s="1097"/>
      <c r="AF69" s="1097"/>
      <c r="AG69" s="1097"/>
      <c r="AH69" s="1097"/>
      <c r="AI69" s="1097"/>
      <c r="AJ69" s="1097"/>
      <c r="AK69" s="1097"/>
      <c r="AL69" s="1097"/>
      <c r="AM69" s="1097"/>
      <c r="AN69" s="1097"/>
      <c r="AO69" s="1097"/>
      <c r="AP69" s="1097"/>
      <c r="AQ69" s="1097"/>
      <c r="AR69" s="1097"/>
      <c r="AS69" s="202"/>
      <c r="AT69" s="854">
        <v>5</v>
      </c>
    </row>
    <row r="70" spans="1:46" s="178" customFormat="1" ht="15" customHeight="1">
      <c r="A70" s="141"/>
      <c r="B70" s="152"/>
      <c r="C70" s="97"/>
      <c r="J70" s="1088"/>
      <c r="K70" s="1088"/>
      <c r="L70" s="1088"/>
      <c r="M70" s="202"/>
      <c r="N70" s="202"/>
      <c r="O70" s="202"/>
      <c r="P70" s="202"/>
      <c r="Q70" s="202"/>
      <c r="R70" s="202"/>
      <c r="S70" s="202"/>
      <c r="T70" s="202"/>
      <c r="U70" s="202"/>
      <c r="V70" s="202"/>
      <c r="W70" s="202"/>
      <c r="X70" s="202"/>
      <c r="Y70" s="202"/>
      <c r="Z70" s="1097"/>
      <c r="AA70" s="1097"/>
      <c r="AB70" s="1097"/>
      <c r="AC70" s="1097"/>
      <c r="AD70" s="1097"/>
      <c r="AE70" s="1097"/>
      <c r="AF70" s="1097"/>
      <c r="AG70" s="1097"/>
      <c r="AH70" s="1097"/>
      <c r="AI70" s="1097"/>
      <c r="AJ70" s="1097"/>
      <c r="AK70" s="1097"/>
      <c r="AL70" s="1097"/>
      <c r="AM70" s="1097"/>
      <c r="AN70" s="1097"/>
      <c r="AO70" s="1097"/>
      <c r="AP70" s="1097"/>
      <c r="AQ70" s="1097"/>
      <c r="AR70" s="1097"/>
      <c r="AS70" s="202"/>
      <c r="AT70" s="854"/>
    </row>
    <row r="71" spans="1:46" s="178" customFormat="1" ht="15" customHeight="1">
      <c r="A71" s="141"/>
      <c r="B71" s="152"/>
      <c r="C71" s="97"/>
      <c r="J71" s="1088"/>
      <c r="K71" s="1088"/>
      <c r="L71" s="1088"/>
      <c r="M71" s="202"/>
      <c r="N71" s="202"/>
      <c r="O71" s="202"/>
      <c r="P71" s="202"/>
      <c r="Q71" s="202"/>
      <c r="R71" s="202"/>
      <c r="S71" s="202"/>
      <c r="T71" s="202"/>
      <c r="U71" s="202"/>
      <c r="V71" s="202"/>
      <c r="W71" s="202"/>
      <c r="X71" s="202"/>
      <c r="Y71" s="202"/>
      <c r="Z71" s="1097"/>
      <c r="AA71" s="1097"/>
      <c r="AB71" s="1097"/>
      <c r="AC71" s="1097"/>
      <c r="AD71" s="1097"/>
      <c r="AE71" s="1097"/>
      <c r="AF71" s="1097"/>
      <c r="AG71" s="1097"/>
      <c r="AH71" s="1097"/>
      <c r="AI71" s="1097"/>
      <c r="AJ71" s="1097"/>
      <c r="AK71" s="1097"/>
      <c r="AL71" s="1097"/>
      <c r="AM71" s="1097"/>
      <c r="AN71" s="1097"/>
      <c r="AO71" s="1097"/>
      <c r="AP71" s="1097"/>
      <c r="AQ71" s="1097"/>
      <c r="AR71" s="1097"/>
      <c r="AS71" s="202"/>
      <c r="AT71" s="202"/>
    </row>
    <row r="72" spans="1:46" s="178" customFormat="1" ht="15" customHeight="1">
      <c r="A72" s="141"/>
      <c r="B72" s="152"/>
      <c r="C72" s="97"/>
      <c r="J72" s="1088"/>
      <c r="K72" s="1088"/>
      <c r="L72" s="1088"/>
      <c r="M72" s="202"/>
      <c r="N72" s="202"/>
      <c r="O72" s="202"/>
      <c r="P72" s="202"/>
      <c r="Q72" s="202"/>
      <c r="R72" s="202"/>
      <c r="S72" s="202"/>
      <c r="T72" s="202"/>
      <c r="U72" s="202"/>
      <c r="V72" s="202"/>
      <c r="W72" s="202"/>
      <c r="X72" s="202"/>
      <c r="Y72" s="202"/>
      <c r="Z72" s="1097"/>
      <c r="AA72" s="1097"/>
      <c r="AB72" s="1097"/>
      <c r="AC72" s="1097"/>
      <c r="AD72" s="1097"/>
      <c r="AE72" s="1097"/>
      <c r="AF72" s="1097"/>
      <c r="AG72" s="1097"/>
      <c r="AH72" s="1097"/>
      <c r="AI72" s="1097"/>
      <c r="AJ72" s="1097"/>
      <c r="AK72" s="1097"/>
      <c r="AL72" s="1097"/>
      <c r="AM72" s="1097"/>
      <c r="AN72" s="1097"/>
      <c r="AO72" s="1097"/>
      <c r="AP72" s="1097"/>
      <c r="AQ72" s="1097"/>
      <c r="AR72" s="1097"/>
      <c r="AS72" s="202"/>
      <c r="AT72" s="202"/>
    </row>
    <row r="73" spans="1:46" s="178" customFormat="1" ht="15" customHeight="1">
      <c r="A73" s="141"/>
      <c r="B73" s="152"/>
      <c r="C73" s="97"/>
      <c r="J73" s="1088"/>
      <c r="K73" s="1088"/>
      <c r="L73" s="1088"/>
      <c r="M73" s="202"/>
      <c r="N73" s="202"/>
      <c r="O73" s="202"/>
      <c r="P73" s="202"/>
      <c r="Q73" s="202"/>
      <c r="R73" s="202"/>
      <c r="S73" s="202"/>
      <c r="T73" s="202"/>
      <c r="U73" s="202"/>
      <c r="V73" s="202"/>
      <c r="W73" s="202"/>
      <c r="X73" s="202"/>
      <c r="Y73" s="202"/>
      <c r="Z73" s="1097"/>
      <c r="AA73" s="1097"/>
      <c r="AB73" s="1097"/>
      <c r="AC73" s="1097"/>
      <c r="AD73" s="1097"/>
      <c r="AE73" s="1097"/>
      <c r="AF73" s="1097"/>
      <c r="AG73" s="1097"/>
      <c r="AH73" s="1097"/>
      <c r="AI73" s="1097"/>
      <c r="AJ73" s="1097"/>
      <c r="AK73" s="1097"/>
      <c r="AL73" s="1097"/>
      <c r="AM73" s="1097"/>
      <c r="AN73" s="1097"/>
      <c r="AO73" s="1097"/>
      <c r="AP73" s="1853"/>
      <c r="AQ73" s="1853"/>
      <c r="AR73" s="1853"/>
      <c r="AS73" s="202"/>
      <c r="AT73" s="202"/>
    </row>
    <row r="74" spans="1:46" s="178" customFormat="1">
      <c r="A74" s="141"/>
      <c r="B74" s="152"/>
      <c r="C74" s="97"/>
      <c r="J74" s="1088"/>
      <c r="K74" s="1088"/>
      <c r="L74" s="1088"/>
      <c r="M74" s="202"/>
      <c r="N74" s="202"/>
      <c r="O74" s="202"/>
      <c r="P74" s="202"/>
      <c r="Q74" s="202"/>
      <c r="R74" s="202"/>
      <c r="S74" s="202"/>
      <c r="T74" s="202"/>
      <c r="U74" s="202"/>
      <c r="V74" s="202"/>
      <c r="W74" s="202"/>
      <c r="X74" s="202"/>
      <c r="Y74" s="202"/>
      <c r="Z74" s="1097"/>
      <c r="AA74" s="1097"/>
      <c r="AB74" s="1097"/>
      <c r="AC74" s="1097"/>
      <c r="AD74" s="1097"/>
      <c r="AE74" s="1097"/>
      <c r="AF74" s="1097"/>
      <c r="AG74" s="1097"/>
      <c r="AH74" s="1097"/>
      <c r="AI74" s="1097"/>
      <c r="AJ74" s="1097"/>
      <c r="AK74" s="1097"/>
      <c r="AL74" s="1097"/>
      <c r="AM74" s="1097"/>
      <c r="AN74" s="1097"/>
      <c r="AO74" s="1097"/>
      <c r="AP74" s="1097"/>
      <c r="AQ74" s="1097"/>
      <c r="AR74" s="1097"/>
      <c r="AS74" s="202"/>
      <c r="AT74" s="202"/>
    </row>
    <row r="75" spans="1:46">
      <c r="E75" s="178"/>
      <c r="F75" s="178"/>
      <c r="G75" s="178"/>
      <c r="I75" s="178"/>
      <c r="M75" s="202"/>
      <c r="N75" s="202"/>
      <c r="O75" s="202"/>
      <c r="P75" s="202"/>
      <c r="Q75" s="202"/>
      <c r="R75" s="202"/>
      <c r="S75" s="202"/>
      <c r="T75" s="202"/>
      <c r="U75" s="202"/>
      <c r="V75" s="202"/>
      <c r="W75" s="202"/>
      <c r="AS75" s="202"/>
      <c r="AT75" s="202"/>
    </row>
    <row r="76" spans="1:46">
      <c r="E76" s="178"/>
      <c r="F76" s="178"/>
      <c r="G76" s="178"/>
      <c r="I76" s="178"/>
      <c r="M76" s="202"/>
      <c r="N76" s="202"/>
      <c r="O76" s="202"/>
      <c r="P76" s="202"/>
      <c r="Q76" s="202"/>
      <c r="R76" s="202"/>
      <c r="S76" s="202"/>
      <c r="T76" s="202"/>
      <c r="U76" s="202"/>
      <c r="V76" s="202"/>
      <c r="W76" s="202"/>
      <c r="AS76" s="202"/>
      <c r="AT76" s="854"/>
    </row>
  </sheetData>
  <phoneticPr fontId="5" type="noConversion"/>
  <hyperlinks>
    <hyperlink ref="A6" location="'Table of Contents'!A1" display="Table of  Contents"/>
    <hyperlink ref="A6:AL6" location="'Table of Contents'!A1" display="Table of  Contents"/>
    <hyperlink ref="B9" location="'Financial Highlights'!A1" display="Financial Highlights"/>
    <hyperlink ref="B10" location="IS!A1" display="Income Statements [Group/Bank]"/>
    <hyperlink ref="B11" location="BS!A1" display="Balance Sheets [Group/Bank]"/>
    <hyperlink ref="B12" location="'NIM_Bank + Card'!A1" display="NIM [Bank+Card]"/>
    <hyperlink ref="B13" location="'NIM_Bank + Card'!A1" display="NIM &amp; NIS [Bank]"/>
    <hyperlink ref="B16" location="Loans_Bank!A1" display="Loans [Bank]"/>
    <hyperlink ref="B18" location="'Asset Quality_Group'!A1" display="Asset Quality [Group]"/>
    <hyperlink ref="B19" location="'Asset Quality_Bank'!A1" display="Asset Quality [Bank]"/>
    <hyperlink ref="B20" location="'Provision_Bank '!A1" display="Provision [Bank]"/>
    <hyperlink ref="B21" location="Delinquency_Bank!A1" display="Delinquency [Bank]"/>
    <hyperlink ref="B14" location="'Non-Interest Income'!A1" display="Non-Interest Income [Group/Bank]"/>
    <hyperlink ref="B15" location="'SG&amp;A Expense'!A1" display="SG&amp;A Expense [Group/Bank]"/>
    <hyperlink ref="B17" location="'Funding_Bank '!A1" display="Funding [Bank]"/>
    <hyperlink ref="B22" location="'Capital Adequacy_Group'!A1" display="Capital Adequacy [Group]"/>
    <hyperlink ref="B23" location="'Capital Adequacy_Bank'!A1" display="Capital Adequacy [Bank]"/>
    <hyperlink ref="B24" location="'Woori Card'!A1" display="Woori Card"/>
    <hyperlink ref="B27" location="'Orgarnization Structure'!A1" display="Orgarnization Structure"/>
    <hyperlink ref="B28" location="'Credit Rating'!A1" display="Credit Rating"/>
    <hyperlink ref="A40" location="'Table of Contents'!A1" display="Table of  Contents"/>
    <hyperlink ref="A40:B40" location="'Table of Contents'!A1" display="Table of  Contents"/>
    <hyperlink ref="B40" location="'Table of Contents'!A1" display="Table of  Contents"/>
    <hyperlink ref="B43" location="'Financial Highlights'!A1" display="Financial Highlights"/>
    <hyperlink ref="B44" location="IS!A1" display="Income Statements [Group/Bank]"/>
    <hyperlink ref="B45" location="BS!A1" display="Balance Sheets [Group/Bank]"/>
    <hyperlink ref="B46" location="'NIM_Bank + Card'!A1" display="NIM [Bank+Card]"/>
    <hyperlink ref="B47" location="'NIM NIS_Bank'!A1" display="NIM &amp; NIS [Bank]"/>
    <hyperlink ref="B50" location="Loans_Bank!A1" display="Loans [Bank]"/>
    <hyperlink ref="B52" location="'Asset Quality_Group'!A1" display="Asset Quality [Group]"/>
    <hyperlink ref="B53" location="'Asset Quality_Bank'!A1" display="Asset Quality [Bank]"/>
    <hyperlink ref="B54" location="'Provision_Bank '!A1" display="Provision [Bank]"/>
    <hyperlink ref="B55" location="Delinquency_Bank!A1" display="Delinquency [Bank]"/>
    <hyperlink ref="B48" location="'Non-Interest Income'!A1" display="Non-Interest Income [Group/Bank]"/>
    <hyperlink ref="B49" location="'SG&amp;A Expense'!A1" display="SG&amp;A Expense [Group/Bank]"/>
    <hyperlink ref="B51" location="'Funding_Bank '!A1" display="Funding [Bank]"/>
    <hyperlink ref="B56" location="'Capital Adequacy_Group'!A1" display="Capital Adequacy [Group]"/>
    <hyperlink ref="B57" location="'Capital Adequacy_Bank'!A1" display="Capital Adequacy [Bank]"/>
    <hyperlink ref="B58" location="'Woori Card'!A1" display="Woori Card"/>
    <hyperlink ref="B61" location="'Orgarnization Structure'!A1" display="Orgarnization Structure"/>
    <hyperlink ref="B62" location="'Credit Rating'!A1" display="Credit Rating"/>
    <hyperlink ref="B59" location="'Woori Financial Capital'!A1" display="Woori Financial Capital"/>
    <hyperlink ref="B60" location="'Woori Investment Bank '!A1" display="Woori Investment Bank"/>
    <hyperlink ref="B25" location="'Woori Financial Capital'!A1" display="Woori Financial Capital"/>
    <hyperlink ref="B26" location="'Woori Investment Bank '!A1" display="Woori Investment Bank"/>
  </hyperlinks>
  <pageMargins left="0.23622047244094491" right="0.31496062992125984" top="0.74803149606299213" bottom="0.31496062992125984" header="0.31496062992125984" footer="0.31496062992125984"/>
  <pageSetup paperSize="9" scale="38" fitToHeight="0" orientation="landscape" r:id="rId1"/>
  <rowBreaks count="1" manualBreakCount="1">
    <brk id="36" max="44"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3" tint="0.59999389629810485"/>
    <pageSetUpPr fitToPage="1"/>
  </sheetPr>
  <dimension ref="A1:AK136"/>
  <sheetViews>
    <sheetView view="pageBreakPreview" zoomScaleNormal="130" zoomScaleSheetLayoutView="100" workbookViewId="0">
      <pane xSplit="8" ySplit="4" topLeftCell="I39" activePane="bottomRight" state="frozen"/>
      <selection activeCell="V43" sqref="V43"/>
      <selection pane="topRight" activeCell="V43" sqref="V43"/>
      <selection pane="bottomLeft" activeCell="V43" sqref="V43"/>
      <selection pane="bottomRight" activeCell="F60" sqref="F60:H60"/>
    </sheetView>
  </sheetViews>
  <sheetFormatPr defaultColWidth="9" defaultRowHeight="12"/>
  <cols>
    <col min="1" max="1" width="1.75" style="104" customWidth="1"/>
    <col min="2" max="2" width="27.25" style="140" bestFit="1" customWidth="1"/>
    <col min="3" max="3" width="3.25" style="108" customWidth="1"/>
    <col min="4" max="5" width="1.625" style="108" customWidth="1"/>
    <col min="6" max="6" width="1.5" style="108" customWidth="1"/>
    <col min="7" max="7" width="22.75" style="108" customWidth="1"/>
    <col min="8" max="8" width="7.625" style="139" customWidth="1"/>
    <col min="9" max="9" width="6.875" style="139" customWidth="1"/>
    <col min="10" max="19" width="10.625" style="139" customWidth="1"/>
    <col min="20" max="23" width="10.625" style="1005" customWidth="1"/>
    <col min="24" max="24" width="12.625" style="1005" customWidth="1"/>
    <col min="25" max="27" width="10.625" style="1005" customWidth="1"/>
    <col min="28" max="28" width="12.625" style="1005" customWidth="1"/>
    <col min="29" max="30" width="10.625" style="1005" customWidth="1"/>
    <col min="31" max="34" width="12.625" style="1005" customWidth="1"/>
    <col min="35" max="36" width="10.625" style="139" customWidth="1"/>
    <col min="37" max="37" width="9" style="1658"/>
    <col min="38" max="16384" width="9" style="108"/>
  </cols>
  <sheetData>
    <row r="1" spans="1:37" ht="10.5" customHeight="1">
      <c r="A1" s="101"/>
      <c r="B1" s="105"/>
      <c r="C1" s="106"/>
      <c r="D1" s="106"/>
      <c r="E1" s="106"/>
      <c r="F1" s="106"/>
      <c r="G1" s="106"/>
      <c r="H1" s="107"/>
      <c r="I1" s="107"/>
      <c r="J1" s="107"/>
      <c r="K1" s="107"/>
      <c r="L1" s="107"/>
      <c r="M1" s="107"/>
      <c r="N1" s="107"/>
      <c r="O1" s="107"/>
      <c r="P1" s="107"/>
      <c r="Q1" s="107"/>
      <c r="R1" s="107"/>
      <c r="S1" s="107"/>
      <c r="T1" s="1000"/>
      <c r="U1" s="1000"/>
      <c r="V1" s="1000"/>
      <c r="W1" s="1000"/>
      <c r="X1" s="1000"/>
      <c r="Y1" s="1000"/>
      <c r="Z1" s="1000"/>
      <c r="AA1" s="1000"/>
      <c r="AB1" s="1000"/>
      <c r="AC1" s="1000"/>
      <c r="AD1" s="1000"/>
      <c r="AE1" s="1000"/>
      <c r="AF1" s="1000"/>
      <c r="AG1" s="1000"/>
      <c r="AH1" s="1000"/>
      <c r="AI1" s="107"/>
      <c r="AJ1" s="107"/>
    </row>
    <row r="2" spans="1:37" ht="15" customHeight="1">
      <c r="A2" s="101"/>
      <c r="B2" s="109"/>
      <c r="C2" s="110"/>
      <c r="D2" s="517" t="s">
        <v>338</v>
      </c>
      <c r="E2" s="110"/>
      <c r="F2" s="110"/>
      <c r="G2" s="110"/>
      <c r="H2" s="111"/>
      <c r="I2" s="112"/>
      <c r="J2" s="112"/>
      <c r="K2" s="112"/>
      <c r="L2" s="112"/>
      <c r="M2" s="112"/>
      <c r="N2" s="112"/>
      <c r="O2" s="112"/>
      <c r="P2" s="112"/>
      <c r="Q2" s="112"/>
      <c r="R2" s="112"/>
      <c r="S2" s="112"/>
      <c r="T2" s="1003"/>
      <c r="U2" s="1003"/>
      <c r="V2" s="1003"/>
      <c r="W2" s="1003"/>
      <c r="X2" s="1003"/>
      <c r="Y2" s="1003"/>
      <c r="Z2" s="1003"/>
      <c r="AA2" s="1003"/>
      <c r="AB2" s="1003"/>
      <c r="AC2" s="1003"/>
      <c r="AD2" s="1003"/>
      <c r="AE2" s="1003"/>
      <c r="AF2" s="1003"/>
      <c r="AG2" s="1003"/>
      <c r="AH2" s="1003"/>
      <c r="AI2" s="107"/>
      <c r="AJ2" s="107"/>
    </row>
    <row r="3" spans="1:37" s="458" customFormat="1" ht="5.0999999999999996" customHeight="1">
      <c r="A3" s="456"/>
      <c r="B3" s="457"/>
      <c r="D3" s="459"/>
      <c r="H3" s="460"/>
      <c r="I3" s="461"/>
      <c r="J3" s="461"/>
      <c r="K3" s="461"/>
      <c r="L3" s="461"/>
      <c r="M3" s="461"/>
      <c r="N3" s="461"/>
      <c r="O3" s="461"/>
      <c r="P3" s="461"/>
      <c r="Q3" s="461"/>
      <c r="R3" s="461"/>
      <c r="S3" s="461"/>
      <c r="T3" s="1017"/>
      <c r="U3" s="1017"/>
      <c r="V3" s="1017"/>
      <c r="W3" s="1017"/>
      <c r="X3" s="1017"/>
      <c r="Y3" s="1017"/>
      <c r="Z3" s="1017"/>
      <c r="AA3" s="1017"/>
      <c r="AB3" s="1017"/>
      <c r="AC3" s="1017"/>
      <c r="AD3" s="1017"/>
      <c r="AE3" s="1017"/>
      <c r="AF3" s="1017"/>
      <c r="AG3" s="1017"/>
      <c r="AH3" s="1017"/>
      <c r="AI3" s="461"/>
      <c r="AJ3" s="461"/>
      <c r="AK3" s="1659"/>
    </row>
    <row r="4" spans="1:37" s="462" customFormat="1" ht="20.100000000000001" customHeight="1">
      <c r="A4" s="509"/>
      <c r="B4" s="510"/>
      <c r="D4" s="463"/>
      <c r="H4" s="464"/>
      <c r="I4" s="447" t="s">
        <v>59</v>
      </c>
      <c r="J4" s="447" t="s">
        <v>63</v>
      </c>
      <c r="K4" s="447" t="s">
        <v>65</v>
      </c>
      <c r="L4" s="447" t="s">
        <v>80</v>
      </c>
      <c r="M4" s="447" t="s">
        <v>98</v>
      </c>
      <c r="N4" s="447" t="s">
        <v>113</v>
      </c>
      <c r="O4" s="447" t="s">
        <v>116</v>
      </c>
      <c r="P4" s="447" t="s">
        <v>114</v>
      </c>
      <c r="Q4" s="447" t="s">
        <v>326</v>
      </c>
      <c r="R4" s="447" t="s">
        <v>448</v>
      </c>
      <c r="S4" s="447" t="s">
        <v>527</v>
      </c>
      <c r="T4" s="1122" t="s">
        <v>587</v>
      </c>
      <c r="U4" s="1122" t="s">
        <v>602</v>
      </c>
      <c r="V4" s="1122" t="s">
        <v>625</v>
      </c>
      <c r="W4" s="1122" t="s">
        <v>634</v>
      </c>
      <c r="X4" s="1122" t="s">
        <v>660</v>
      </c>
      <c r="Y4" s="1122" t="s">
        <v>747</v>
      </c>
      <c r="Z4" s="1122" t="s">
        <v>765</v>
      </c>
      <c r="AA4" s="1122" t="s">
        <v>773</v>
      </c>
      <c r="AB4" s="1122" t="s">
        <v>787</v>
      </c>
      <c r="AC4" s="1122" t="s">
        <v>794</v>
      </c>
      <c r="AD4" s="1122" t="s">
        <v>803</v>
      </c>
      <c r="AE4" s="1122" t="s">
        <v>816</v>
      </c>
      <c r="AF4" s="1122" t="s">
        <v>830</v>
      </c>
      <c r="AG4" s="1122" t="s">
        <v>855</v>
      </c>
      <c r="AH4" s="1122" t="s">
        <v>861</v>
      </c>
      <c r="AI4" s="820" t="s">
        <v>105</v>
      </c>
      <c r="AJ4" s="820" t="s">
        <v>106</v>
      </c>
      <c r="AK4" s="1660"/>
    </row>
    <row r="5" spans="1:37" s="110" customFormat="1" ht="2.25" customHeight="1">
      <c r="A5" s="103"/>
      <c r="B5" s="131"/>
      <c r="H5" s="113"/>
      <c r="I5" s="114"/>
      <c r="J5" s="114"/>
      <c r="K5" s="114"/>
      <c r="L5" s="114"/>
      <c r="M5" s="114"/>
      <c r="N5" s="114"/>
      <c r="O5" s="114"/>
      <c r="P5" s="114"/>
      <c r="Q5" s="114"/>
      <c r="R5" s="114"/>
      <c r="S5" s="114"/>
      <c r="T5" s="1004"/>
      <c r="U5" s="1004"/>
      <c r="V5" s="1004"/>
      <c r="W5" s="1004"/>
      <c r="X5" s="1004"/>
      <c r="Y5" s="1004"/>
      <c r="Z5" s="1004"/>
      <c r="AA5" s="1004"/>
      <c r="AB5" s="1004"/>
      <c r="AC5" s="1004"/>
      <c r="AD5" s="1004"/>
      <c r="AE5" s="1004"/>
      <c r="AF5" s="1004"/>
      <c r="AG5" s="1004"/>
      <c r="AH5" s="1004"/>
      <c r="AI5" s="115"/>
      <c r="AJ5" s="115"/>
      <c r="AK5" s="1661"/>
    </row>
    <row r="6" spans="1:37" s="110" customFormat="1" ht="11.1" customHeight="1">
      <c r="A6" s="76" t="s">
        <v>36</v>
      </c>
      <c r="B6" s="77"/>
      <c r="D6" s="453" t="s">
        <v>275</v>
      </c>
      <c r="E6" s="116"/>
      <c r="F6" s="116"/>
      <c r="G6" s="116"/>
      <c r="H6" s="102"/>
      <c r="I6" s="116"/>
      <c r="J6" s="116"/>
      <c r="K6" s="116"/>
      <c r="L6" s="116"/>
      <c r="M6" s="116"/>
      <c r="N6" s="116"/>
      <c r="O6" s="116"/>
      <c r="P6" s="116"/>
      <c r="Q6" s="116"/>
      <c r="R6" s="116"/>
      <c r="S6" s="116"/>
      <c r="T6" s="116"/>
      <c r="U6" s="116"/>
      <c r="V6" s="116"/>
      <c r="W6" s="116"/>
      <c r="X6" s="116"/>
      <c r="Y6" s="116"/>
      <c r="Z6" s="128"/>
      <c r="AA6" s="116"/>
      <c r="AB6" s="116"/>
      <c r="AC6" s="116"/>
      <c r="AD6" s="116"/>
      <c r="AE6" s="116"/>
      <c r="AF6" s="116"/>
      <c r="AG6" s="116"/>
      <c r="AH6" s="116"/>
      <c r="AI6" s="1927" t="s">
        <v>124</v>
      </c>
      <c r="AJ6" s="1927"/>
      <c r="AK6" s="1661"/>
    </row>
    <row r="7" spans="1:37" ht="10.5" customHeight="1" thickBot="1">
      <c r="A7" s="78"/>
      <c r="B7" s="79"/>
      <c r="C7" s="117"/>
      <c r="D7" s="51"/>
      <c r="E7" s="827" t="s">
        <v>138</v>
      </c>
      <c r="F7" s="828"/>
      <c r="G7" s="828"/>
      <c r="H7" s="829"/>
      <c r="I7" s="118"/>
      <c r="J7" s="119"/>
      <c r="K7" s="119"/>
      <c r="L7" s="119"/>
      <c r="M7" s="910"/>
      <c r="N7" s="910"/>
      <c r="O7" s="910"/>
      <c r="P7" s="910"/>
      <c r="Q7" s="840">
        <v>345148.60414046724</v>
      </c>
      <c r="R7" s="840">
        <v>359402.19400000002</v>
      </c>
      <c r="S7" s="840">
        <v>370584.2</v>
      </c>
      <c r="T7" s="1323">
        <v>361980.72399999999</v>
      </c>
      <c r="U7" s="840">
        <v>378214.14799999999</v>
      </c>
      <c r="V7" s="840">
        <v>380077.37599999999</v>
      </c>
      <c r="W7" s="840">
        <v>380838.91100000002</v>
      </c>
      <c r="X7" s="1323">
        <v>399081.01699999999</v>
      </c>
      <c r="Y7" s="840">
        <v>416104.38400000002</v>
      </c>
      <c r="Z7" s="840">
        <v>421270.60600000003</v>
      </c>
      <c r="AA7" s="840">
        <v>438184.91</v>
      </c>
      <c r="AB7" s="1323">
        <v>447183.87099999998</v>
      </c>
      <c r="AC7" s="840">
        <v>465704.30599999998</v>
      </c>
      <c r="AD7" s="840">
        <v>484945.69</v>
      </c>
      <c r="AE7" s="840">
        <v>502068.93400000001</v>
      </c>
      <c r="AF7" s="1323">
        <v>480474.39600000001</v>
      </c>
      <c r="AG7" s="840">
        <v>478079.25482430903</v>
      </c>
      <c r="AH7" s="1859">
        <v>482911.61850300402</v>
      </c>
      <c r="AI7" s="1864">
        <v>1.0109207892419425E-2</v>
      </c>
      <c r="AJ7" s="1864">
        <v>-4.1942814251483274E-3</v>
      </c>
    </row>
    <row r="8" spans="1:37" ht="10.5" customHeight="1" thickTop="1">
      <c r="A8" s="519" t="s">
        <v>345</v>
      </c>
      <c r="B8" s="521"/>
      <c r="C8" s="121"/>
      <c r="D8" s="33"/>
      <c r="E8" s="475"/>
      <c r="F8" s="1" t="s">
        <v>139</v>
      </c>
      <c r="G8" s="1"/>
      <c r="H8" s="830"/>
      <c r="I8" s="123"/>
      <c r="J8" s="124"/>
      <c r="K8" s="124"/>
      <c r="L8" s="124"/>
      <c r="M8" s="911"/>
      <c r="N8" s="911"/>
      <c r="O8" s="911"/>
      <c r="P8" s="911"/>
      <c r="Q8" s="920">
        <v>4996.6231216690003</v>
      </c>
      <c r="R8" s="920">
        <v>6838.576</v>
      </c>
      <c r="S8" s="920">
        <v>8388.8349999999991</v>
      </c>
      <c r="T8" s="1324">
        <v>6392.5659999999998</v>
      </c>
      <c r="U8" s="920">
        <v>23930.673188992001</v>
      </c>
      <c r="V8" s="920">
        <v>19385.277278789999</v>
      </c>
      <c r="W8" s="920">
        <v>19552.984088811001</v>
      </c>
      <c r="X8" s="1324">
        <v>17343.236000000001</v>
      </c>
      <c r="Y8" s="920">
        <v>28089.597609749999</v>
      </c>
      <c r="Z8" s="920">
        <v>28446.277737323999</v>
      </c>
      <c r="AA8" s="920">
        <v>24160.486183999001</v>
      </c>
      <c r="AB8" s="1324">
        <v>20613.073</v>
      </c>
      <c r="AC8" s="920">
        <v>30428.122807103999</v>
      </c>
      <c r="AD8" s="920">
        <v>35534.510129514005</v>
      </c>
      <c r="AE8" s="920">
        <v>30918.961978682</v>
      </c>
      <c r="AF8" s="1324">
        <v>34219.148000000001</v>
      </c>
      <c r="AG8" s="920">
        <v>30987.075672651001</v>
      </c>
      <c r="AH8" s="1860">
        <v>21690.361024029</v>
      </c>
      <c r="AI8" s="1865">
        <v>-0.30002904443799017</v>
      </c>
      <c r="AJ8" s="1865">
        <v>-0.38961587167581258</v>
      </c>
    </row>
    <row r="9" spans="1:37" ht="10.5" customHeight="1">
      <c r="A9" s="80"/>
      <c r="B9" s="522" t="s">
        <v>346</v>
      </c>
      <c r="C9" s="127"/>
      <c r="D9" s="51"/>
      <c r="E9" s="475"/>
      <c r="F9" s="475" t="s">
        <v>140</v>
      </c>
      <c r="G9" s="475"/>
      <c r="H9" s="831"/>
      <c r="I9" s="128"/>
      <c r="J9" s="124"/>
      <c r="K9" s="124"/>
      <c r="L9" s="124"/>
      <c r="M9" s="911"/>
      <c r="N9" s="911"/>
      <c r="O9" s="911"/>
      <c r="P9" s="911"/>
      <c r="Q9" s="920">
        <v>47599.851029315905</v>
      </c>
      <c r="R9" s="920">
        <v>53091.445</v>
      </c>
      <c r="S9" s="920">
        <v>56704.375</v>
      </c>
      <c r="T9" s="1324">
        <v>56120.214</v>
      </c>
      <c r="U9" s="920">
        <v>59593.578999999998</v>
      </c>
      <c r="V9" s="920">
        <v>58290.072</v>
      </c>
      <c r="W9" s="920">
        <v>58100.091</v>
      </c>
      <c r="X9" s="1324">
        <v>61812.709000000003</v>
      </c>
      <c r="Y9" s="920">
        <v>59964.74</v>
      </c>
      <c r="Z9" s="920">
        <v>58274.652999999998</v>
      </c>
      <c r="AA9" s="920">
        <v>65330.425000000003</v>
      </c>
      <c r="AB9" s="1324">
        <v>69703.297000000006</v>
      </c>
      <c r="AC9" s="920">
        <v>74204.13</v>
      </c>
      <c r="AD9" s="920">
        <v>76671.070000000007</v>
      </c>
      <c r="AE9" s="920">
        <v>90091.788</v>
      </c>
      <c r="AF9" s="1324">
        <v>81214.168999999994</v>
      </c>
      <c r="AG9" s="920">
        <v>82452.937307715998</v>
      </c>
      <c r="AH9" s="1860">
        <v>82262.023718220997</v>
      </c>
      <c r="AI9" s="1865">
        <v>-2.3164712017755829E-3</v>
      </c>
      <c r="AJ9" s="1865">
        <v>7.2921965280223322E-2</v>
      </c>
    </row>
    <row r="10" spans="1:37" ht="10.5" customHeight="1">
      <c r="A10" s="80"/>
      <c r="B10" s="522" t="s">
        <v>347</v>
      </c>
      <c r="C10" s="121"/>
      <c r="D10" s="51"/>
      <c r="E10" s="475"/>
      <c r="F10" s="475"/>
      <c r="G10" s="475" t="s">
        <v>141</v>
      </c>
      <c r="H10" s="831"/>
      <c r="I10" s="128"/>
      <c r="J10" s="124"/>
      <c r="K10" s="124"/>
      <c r="L10" s="124"/>
      <c r="M10" s="911"/>
      <c r="N10" s="911"/>
      <c r="O10" s="911"/>
      <c r="P10" s="911"/>
      <c r="Q10" s="468">
        <v>6398.1064093829091</v>
      </c>
      <c r="R10" s="468">
        <v>6968.0039999999999</v>
      </c>
      <c r="S10" s="468">
        <v>9030.6779999999999</v>
      </c>
      <c r="T10" s="1325">
        <v>8069.1440000000002</v>
      </c>
      <c r="U10" s="468">
        <v>11430.111999999999</v>
      </c>
      <c r="V10" s="468">
        <v>10067.062</v>
      </c>
      <c r="W10" s="468">
        <v>10565.822</v>
      </c>
      <c r="X10" s="1325">
        <v>14762.941000000001</v>
      </c>
      <c r="Y10" s="468">
        <v>12883.898999999999</v>
      </c>
      <c r="Z10" s="468">
        <v>12264.521000000001</v>
      </c>
      <c r="AA10" s="468">
        <v>15647.021000000001</v>
      </c>
      <c r="AB10" s="1325">
        <v>13497.234</v>
      </c>
      <c r="AC10" s="468">
        <v>15523.222</v>
      </c>
      <c r="AD10" s="468">
        <v>20227.825000000001</v>
      </c>
      <c r="AE10" s="468">
        <v>30318.445</v>
      </c>
      <c r="AF10" s="1325">
        <v>19860.573</v>
      </c>
      <c r="AG10" s="468">
        <v>21421.279588766</v>
      </c>
      <c r="AH10" s="1861">
        <v>21408.298206300002</v>
      </c>
      <c r="AI10" s="1866">
        <v>-6.0688109798801015E-4</v>
      </c>
      <c r="AJ10" s="1866">
        <v>5.8334981214158699E-2</v>
      </c>
    </row>
    <row r="11" spans="1:37" ht="10.5" customHeight="1">
      <c r="A11" s="520"/>
      <c r="B11" s="717" t="s">
        <v>348</v>
      </c>
      <c r="C11" s="121"/>
      <c r="D11" s="51"/>
      <c r="E11" s="475"/>
      <c r="F11" s="475"/>
      <c r="G11" s="475" t="s">
        <v>142</v>
      </c>
      <c r="H11" s="830"/>
      <c r="I11" s="122"/>
      <c r="J11" s="124"/>
      <c r="K11" s="124"/>
      <c r="L11" s="124"/>
      <c r="M11" s="911"/>
      <c r="N11" s="911"/>
      <c r="O11" s="911"/>
      <c r="P11" s="911"/>
      <c r="Q11" s="468">
        <v>19810.709322494</v>
      </c>
      <c r="R11" s="468">
        <v>25629.993999999999</v>
      </c>
      <c r="S11" s="468">
        <v>27495.185000000001</v>
      </c>
      <c r="T11" s="1325">
        <v>27730.530999999999</v>
      </c>
      <c r="U11" s="468">
        <v>28146.435000000001</v>
      </c>
      <c r="V11" s="468">
        <v>29612.407999999999</v>
      </c>
      <c r="W11" s="468">
        <v>29644.347000000002</v>
      </c>
      <c r="X11" s="1325">
        <v>30028.929</v>
      </c>
      <c r="Y11" s="468">
        <v>30805.644</v>
      </c>
      <c r="Z11" s="468">
        <v>30284.891</v>
      </c>
      <c r="AA11" s="468">
        <v>32918.385999999999</v>
      </c>
      <c r="AB11" s="1325">
        <v>39119.788999999997</v>
      </c>
      <c r="AC11" s="468">
        <v>40393.42</v>
      </c>
      <c r="AD11" s="468">
        <v>36300.07</v>
      </c>
      <c r="AE11" s="468">
        <v>34635.989000000001</v>
      </c>
      <c r="AF11" s="1325">
        <v>33085.08</v>
      </c>
      <c r="AG11" s="468">
        <v>33747.132822984997</v>
      </c>
      <c r="AH11" s="1861">
        <v>34904.105262917998</v>
      </c>
      <c r="AI11" s="1866">
        <v>3.4284528995169872E-2</v>
      </c>
      <c r="AJ11" s="1866">
        <v>-3.8457300275482109E-2</v>
      </c>
    </row>
    <row r="12" spans="1:37" ht="10.5" customHeight="1">
      <c r="A12" s="520"/>
      <c r="B12" s="1871" t="s">
        <v>841</v>
      </c>
      <c r="C12" s="127"/>
      <c r="D12" s="51"/>
      <c r="E12" s="831"/>
      <c r="F12" s="475"/>
      <c r="G12" s="475" t="s">
        <v>143</v>
      </c>
      <c r="H12" s="831"/>
      <c r="I12" s="128"/>
      <c r="J12" s="124"/>
      <c r="K12" s="124"/>
      <c r="L12" s="124"/>
      <c r="M12" s="911"/>
      <c r="N12" s="911"/>
      <c r="O12" s="911"/>
      <c r="P12" s="911"/>
      <c r="Q12" s="468">
        <v>21391.035297439001</v>
      </c>
      <c r="R12" s="468">
        <v>20493.447</v>
      </c>
      <c r="S12" s="468">
        <v>20178.511999999999</v>
      </c>
      <c r="T12" s="1325">
        <v>20320.539000000001</v>
      </c>
      <c r="U12" s="468">
        <v>20017.031999999999</v>
      </c>
      <c r="V12" s="468">
        <v>18610.601999999999</v>
      </c>
      <c r="W12" s="468">
        <v>17889.921999999999</v>
      </c>
      <c r="X12" s="1325">
        <v>17020.839</v>
      </c>
      <c r="Y12" s="468">
        <v>16275.197</v>
      </c>
      <c r="Z12" s="468">
        <v>15725.241</v>
      </c>
      <c r="AA12" s="468">
        <v>16765.018</v>
      </c>
      <c r="AB12" s="1325">
        <v>17086.274000000001</v>
      </c>
      <c r="AC12" s="468">
        <v>18287.488000000001</v>
      </c>
      <c r="AD12" s="468">
        <v>20143.174999999999</v>
      </c>
      <c r="AE12" s="468">
        <v>25137.353999999999</v>
      </c>
      <c r="AF12" s="1325">
        <v>28268.516</v>
      </c>
      <c r="AG12" s="468">
        <v>27284.524895965002</v>
      </c>
      <c r="AH12" s="1861">
        <v>25949.620249003001</v>
      </c>
      <c r="AI12" s="1866">
        <v>-4.8927982407916404E-2</v>
      </c>
      <c r="AJ12" s="1866">
        <v>0.28828873554088275</v>
      </c>
    </row>
    <row r="13" spans="1:37" ht="10.5" customHeight="1">
      <c r="A13" s="520"/>
      <c r="B13" s="522" t="s">
        <v>350</v>
      </c>
      <c r="C13" s="127"/>
      <c r="D13" s="51"/>
      <c r="E13" s="832"/>
      <c r="F13" s="1928" t="s">
        <v>274</v>
      </c>
      <c r="G13" s="1928"/>
      <c r="H13" s="1928"/>
      <c r="I13" s="108"/>
      <c r="J13" s="124"/>
      <c r="K13" s="124"/>
      <c r="L13" s="124"/>
      <c r="M13" s="911"/>
      <c r="N13" s="911"/>
      <c r="O13" s="911"/>
      <c r="P13" s="911"/>
      <c r="Q13" s="920">
        <v>287710.75860433199</v>
      </c>
      <c r="R13" s="920">
        <v>294604.16200000001</v>
      </c>
      <c r="S13" s="920">
        <v>300155.34899999999</v>
      </c>
      <c r="T13" s="1324">
        <v>293717.69300000003</v>
      </c>
      <c r="U13" s="920">
        <v>288631.88781100797</v>
      </c>
      <c r="V13" s="920">
        <v>296470.41072121001</v>
      </c>
      <c r="W13" s="920">
        <v>297039.32091118902</v>
      </c>
      <c r="X13" s="1324">
        <v>312753.82500000001</v>
      </c>
      <c r="Y13" s="920">
        <v>320816.96039025002</v>
      </c>
      <c r="Z13" s="920">
        <v>327115.493262676</v>
      </c>
      <c r="AA13" s="920">
        <v>340840.39181600098</v>
      </c>
      <c r="AB13" s="1324">
        <v>348885.61700000003</v>
      </c>
      <c r="AC13" s="920">
        <v>352749.603192896</v>
      </c>
      <c r="AD13" s="920">
        <v>363886.78387048602</v>
      </c>
      <c r="AE13" s="920">
        <v>371662.48802131804</v>
      </c>
      <c r="AF13" s="1324">
        <v>355760.72899999999</v>
      </c>
      <c r="AG13" s="920">
        <v>355155.28560317698</v>
      </c>
      <c r="AH13" s="1860">
        <v>369016.225895593</v>
      </c>
      <c r="AI13" s="1865">
        <v>3.902803001506383E-2</v>
      </c>
      <c r="AJ13" s="1865">
        <v>1.4095034997128275E-2</v>
      </c>
    </row>
    <row r="14" spans="1:37" ht="10.5" customHeight="1">
      <c r="A14" s="520"/>
      <c r="B14" s="522" t="s">
        <v>351</v>
      </c>
      <c r="C14" s="127"/>
      <c r="D14" s="128"/>
      <c r="E14" s="831"/>
      <c r="F14" s="1225"/>
      <c r="G14" s="1225" t="s">
        <v>144</v>
      </c>
      <c r="H14" s="831"/>
      <c r="I14" s="128"/>
      <c r="J14" s="124"/>
      <c r="K14" s="124"/>
      <c r="L14" s="124"/>
      <c r="M14" s="911"/>
      <c r="N14" s="911"/>
      <c r="O14" s="911"/>
      <c r="P14" s="911"/>
      <c r="Q14" s="468">
        <v>213473.01849273901</v>
      </c>
      <c r="R14" s="468">
        <v>217749.62363818201</v>
      </c>
      <c r="S14" s="468">
        <v>224020.11809151701</v>
      </c>
      <c r="T14" s="1325">
        <v>221484.04827954998</v>
      </c>
      <c r="U14" s="468">
        <v>224876.01881639098</v>
      </c>
      <c r="V14" s="468">
        <v>231766.89064893001</v>
      </c>
      <c r="W14" s="468">
        <v>236521.46484381999</v>
      </c>
      <c r="X14" s="1325">
        <v>249264.232813082</v>
      </c>
      <c r="Y14" s="468">
        <v>256281.16372255303</v>
      </c>
      <c r="Z14" s="468">
        <v>260509.63307667</v>
      </c>
      <c r="AA14" s="468">
        <v>268250.97375792102</v>
      </c>
      <c r="AB14" s="1325">
        <v>273283.30609092896</v>
      </c>
      <c r="AC14" s="468">
        <v>276918.97820149601</v>
      </c>
      <c r="AD14" s="468">
        <v>281587.80838290602</v>
      </c>
      <c r="AE14" s="468">
        <v>283572.13350190601</v>
      </c>
      <c r="AF14" s="1325">
        <v>282686.58285373502</v>
      </c>
      <c r="AG14" s="468">
        <v>279777.158310025</v>
      </c>
      <c r="AH14" s="1861">
        <v>282000.75859149999</v>
      </c>
      <c r="AI14" s="1866">
        <v>7.9491881033824097E-3</v>
      </c>
      <c r="AJ14" s="1866">
        <v>1.4666818188275865E-3</v>
      </c>
    </row>
    <row r="15" spans="1:37" ht="11.25" customHeight="1">
      <c r="A15" s="520"/>
      <c r="B15" s="522" t="s">
        <v>352</v>
      </c>
      <c r="C15" s="121"/>
      <c r="E15" s="831"/>
      <c r="F15" s="475"/>
      <c r="G15" s="475" t="s">
        <v>145</v>
      </c>
      <c r="H15" s="831"/>
      <c r="I15" s="128"/>
      <c r="J15" s="124"/>
      <c r="K15" s="124"/>
      <c r="L15" s="124"/>
      <c r="M15" s="911"/>
      <c r="N15" s="911"/>
      <c r="O15" s="911"/>
      <c r="P15" s="911"/>
      <c r="Q15" s="468">
        <v>16110.945</v>
      </c>
      <c r="R15" s="468">
        <v>17983.176164823999</v>
      </c>
      <c r="S15" s="468">
        <v>18872.533072041999</v>
      </c>
      <c r="T15" s="1325">
        <v>18533.384442221999</v>
      </c>
      <c r="U15" s="468">
        <v>20082.524090755</v>
      </c>
      <c r="V15" s="468">
        <v>19910.656682144003</v>
      </c>
      <c r="W15" s="468">
        <v>20918.770648129001</v>
      </c>
      <c r="X15" s="1325">
        <v>20024.839711249002</v>
      </c>
      <c r="Y15" s="468">
        <v>20685.855197623001</v>
      </c>
      <c r="Z15" s="468">
        <v>21852.059508827999</v>
      </c>
      <c r="AA15" s="468">
        <v>23873.254870912002</v>
      </c>
      <c r="AB15" s="1325">
        <v>24508.105869924002</v>
      </c>
      <c r="AC15" s="468">
        <v>26070.397513905998</v>
      </c>
      <c r="AD15" s="468">
        <v>27918.310316865001</v>
      </c>
      <c r="AE15" s="468">
        <v>31512.865453111001</v>
      </c>
      <c r="AF15" s="1325">
        <v>26988.218989621</v>
      </c>
      <c r="AG15" s="468">
        <v>27927.616669014002</v>
      </c>
      <c r="AH15" s="1861">
        <v>28081.041003686001</v>
      </c>
      <c r="AI15" s="1866">
        <v>5.4783729590375252E-3</v>
      </c>
      <c r="AJ15" s="1866">
        <v>5.8385271151228935E-3</v>
      </c>
    </row>
    <row r="16" spans="1:37" s="1002" customFormat="1" ht="10.5" customHeight="1">
      <c r="A16" s="520"/>
      <c r="B16" s="522" t="s">
        <v>353</v>
      </c>
      <c r="C16" s="157"/>
      <c r="D16" s="128"/>
      <c r="E16" s="833"/>
      <c r="F16" s="475"/>
      <c r="G16" s="475" t="s">
        <v>18</v>
      </c>
      <c r="H16" s="833"/>
      <c r="I16" s="116"/>
      <c r="J16" s="124"/>
      <c r="K16" s="124"/>
      <c r="L16" s="124"/>
      <c r="M16" s="911"/>
      <c r="N16" s="911"/>
      <c r="O16" s="911"/>
      <c r="P16" s="911"/>
      <c r="Q16" s="468">
        <v>6521.6109999999999</v>
      </c>
      <c r="R16" s="468">
        <v>6350.8499165189996</v>
      </c>
      <c r="S16" s="468">
        <v>6907.0227355260004</v>
      </c>
      <c r="T16" s="1325">
        <v>4772.0925406209999</v>
      </c>
      <c r="U16" s="468">
        <v>5901.2347516569998</v>
      </c>
      <c r="V16" s="468">
        <v>4862.5238999330004</v>
      </c>
      <c r="W16" s="468">
        <v>6590.7267187850002</v>
      </c>
      <c r="X16" s="1325">
        <v>5763.4265564810003</v>
      </c>
      <c r="Y16" s="468">
        <v>5139.1721250360006</v>
      </c>
      <c r="Z16" s="468">
        <v>4993.9644301919998</v>
      </c>
      <c r="AA16" s="468">
        <v>6345.0768997189998</v>
      </c>
      <c r="AB16" s="1325">
        <v>5310.0802571740005</v>
      </c>
      <c r="AC16" s="468">
        <v>5904.04247657</v>
      </c>
      <c r="AD16" s="468">
        <v>5802.2639301210002</v>
      </c>
      <c r="AE16" s="468">
        <v>5999.0513601620005</v>
      </c>
      <c r="AF16" s="1325">
        <v>3650.7915984679998</v>
      </c>
      <c r="AG16" s="468">
        <v>5431.7168814719998</v>
      </c>
      <c r="AH16" s="1861">
        <v>4532.1272425320003</v>
      </c>
      <c r="AI16" s="1866">
        <v>-0.16568483063328421</v>
      </c>
      <c r="AJ16" s="1866">
        <v>-0.21889003791795936</v>
      </c>
      <c r="AK16" s="1661"/>
    </row>
    <row r="17" spans="1:36" ht="10.5" customHeight="1">
      <c r="A17" s="520"/>
      <c r="B17" s="522" t="s">
        <v>354</v>
      </c>
      <c r="C17" s="127"/>
      <c r="D17" s="128"/>
      <c r="E17" s="833"/>
      <c r="F17" s="475"/>
      <c r="G17" s="475" t="s">
        <v>146</v>
      </c>
      <c r="H17" s="833"/>
      <c r="I17" s="116"/>
      <c r="J17" s="124"/>
      <c r="K17" s="124"/>
      <c r="L17" s="124"/>
      <c r="M17" s="911"/>
      <c r="N17" s="911"/>
      <c r="O17" s="911"/>
      <c r="P17" s="911"/>
      <c r="Q17" s="468">
        <v>7951.4009999999998</v>
      </c>
      <c r="R17" s="468">
        <v>8017.53</v>
      </c>
      <c r="S17" s="468">
        <v>8215.9030349660006</v>
      </c>
      <c r="T17" s="1325">
        <v>8398.6054625950001</v>
      </c>
      <c r="U17" s="468">
        <v>7938.9635256930005</v>
      </c>
      <c r="V17" s="468">
        <v>7875.5078344869999</v>
      </c>
      <c r="W17" s="468">
        <v>8321.2244128700004</v>
      </c>
      <c r="X17" s="1325">
        <v>8542.6187205919996</v>
      </c>
      <c r="Y17" s="468">
        <v>8911.9857528239991</v>
      </c>
      <c r="Z17" s="468">
        <v>9378.9561406590001</v>
      </c>
      <c r="AA17" s="468">
        <v>9425.7294428909991</v>
      </c>
      <c r="AB17" s="1325">
        <v>9757.1145452210003</v>
      </c>
      <c r="AC17" s="468">
        <v>9701.874539032</v>
      </c>
      <c r="AD17" s="468">
        <v>10017.239619258</v>
      </c>
      <c r="AE17" s="468">
        <v>10329.707586466</v>
      </c>
      <c r="AF17" s="1325">
        <v>10370.362361739</v>
      </c>
      <c r="AG17" s="468">
        <v>10254.296450886</v>
      </c>
      <c r="AH17" s="1861">
        <v>11046.832413341999</v>
      </c>
      <c r="AI17" s="1866">
        <v>7.7335673883362599E-2</v>
      </c>
      <c r="AJ17" s="1866">
        <v>0.10282519716481975</v>
      </c>
    </row>
    <row r="18" spans="1:36" ht="10.5" customHeight="1">
      <c r="A18" s="520"/>
      <c r="B18" s="522" t="s">
        <v>355</v>
      </c>
      <c r="C18" s="127"/>
      <c r="D18" s="116"/>
      <c r="E18" s="833"/>
      <c r="F18" s="475"/>
      <c r="G18" s="475" t="s">
        <v>147</v>
      </c>
      <c r="H18" s="833"/>
      <c r="I18" s="116"/>
      <c r="J18" s="124"/>
      <c r="K18" s="124"/>
      <c r="L18" s="124"/>
      <c r="M18" s="911"/>
      <c r="N18" s="911"/>
      <c r="O18" s="911"/>
      <c r="P18" s="911"/>
      <c r="Q18" s="468">
        <v>43307.646604331996</v>
      </c>
      <c r="R18" s="468">
        <v>44368.034064751009</v>
      </c>
      <c r="S18" s="468">
        <v>41878.250688243985</v>
      </c>
      <c r="T18" s="1325">
        <v>40326.126593845009</v>
      </c>
      <c r="U18" s="468">
        <v>29646.974320133977</v>
      </c>
      <c r="V18" s="468">
        <v>31735.465952112005</v>
      </c>
      <c r="W18" s="468">
        <v>24687.134287585013</v>
      </c>
      <c r="X18" s="1325">
        <v>29158.707198595992</v>
      </c>
      <c r="Y18" s="468">
        <v>29798.783592214011</v>
      </c>
      <c r="Z18" s="468">
        <v>30380.880106327008</v>
      </c>
      <c r="AA18" s="468">
        <v>32945.356844557988</v>
      </c>
      <c r="AB18" s="1325">
        <v>36027.010236752023</v>
      </c>
      <c r="AC18" s="468">
        <v>34154.310461892004</v>
      </c>
      <c r="AD18" s="468">
        <v>38561.161621336003</v>
      </c>
      <c r="AE18" s="468">
        <v>40248.73011967304</v>
      </c>
      <c r="AF18" s="1325">
        <v>32064.77319643697</v>
      </c>
      <c r="AG18" s="468">
        <v>31764.497291780019</v>
      </c>
      <c r="AH18" s="1861">
        <v>43355.466644532979</v>
      </c>
      <c r="AI18" s="1866">
        <v>0.36490996096209538</v>
      </c>
      <c r="AJ18" s="1866">
        <v>0.12432250200980266</v>
      </c>
    </row>
    <row r="19" spans="1:36" ht="10.5" customHeight="1">
      <c r="A19" s="80"/>
      <c r="B19" s="522" t="s">
        <v>356</v>
      </c>
      <c r="C19" s="121"/>
      <c r="D19" s="116"/>
      <c r="E19" s="833"/>
      <c r="F19" s="475" t="s">
        <v>148</v>
      </c>
      <c r="G19" s="475"/>
      <c r="H19" s="833"/>
      <c r="I19" s="116"/>
      <c r="J19" s="124"/>
      <c r="K19" s="124"/>
      <c r="L19" s="124"/>
      <c r="M19" s="911"/>
      <c r="N19" s="911"/>
      <c r="O19" s="911"/>
      <c r="P19" s="911"/>
      <c r="Q19" s="920">
        <v>347.51273562336326</v>
      </c>
      <c r="R19" s="920">
        <v>354.00299999999999</v>
      </c>
      <c r="S19" s="920">
        <v>378.95100000000002</v>
      </c>
      <c r="T19" s="1324">
        <v>806.36</v>
      </c>
      <c r="U19" s="920">
        <v>832.44200000000001</v>
      </c>
      <c r="V19" s="920">
        <v>928.16099999999994</v>
      </c>
      <c r="W19" s="920">
        <v>1076.855</v>
      </c>
      <c r="X19" s="1324">
        <v>993.29100000000005</v>
      </c>
      <c r="Y19" s="920">
        <v>1048.325</v>
      </c>
      <c r="Z19" s="920">
        <v>1175.2739999999999</v>
      </c>
      <c r="AA19" s="920">
        <v>1194.6389999999999</v>
      </c>
      <c r="AB19" s="1324">
        <v>1335.1669999999999</v>
      </c>
      <c r="AC19" s="920">
        <v>1313.3779999999999</v>
      </c>
      <c r="AD19" s="920">
        <v>1361.836</v>
      </c>
      <c r="AE19" s="920">
        <v>1338.107</v>
      </c>
      <c r="AF19" s="1324">
        <v>1305.636</v>
      </c>
      <c r="AG19" s="920">
        <v>1483.042893949</v>
      </c>
      <c r="AH19" s="1860">
        <v>1621.669839619</v>
      </c>
      <c r="AI19" s="1865">
        <v>9.3728927848954813E-2</v>
      </c>
      <c r="AJ19" s="1865">
        <v>0.19089574155653444</v>
      </c>
    </row>
    <row r="20" spans="1:36" ht="10.5" customHeight="1">
      <c r="A20" s="520"/>
      <c r="B20" s="522" t="s">
        <v>357</v>
      </c>
      <c r="C20" s="127"/>
      <c r="D20" s="116"/>
      <c r="E20" s="830"/>
      <c r="F20" s="475" t="s">
        <v>149</v>
      </c>
      <c r="G20" s="475"/>
      <c r="H20" s="833"/>
      <c r="I20" s="122"/>
      <c r="J20" s="124"/>
      <c r="K20" s="124"/>
      <c r="L20" s="124"/>
      <c r="M20" s="911"/>
      <c r="N20" s="911"/>
      <c r="O20" s="911"/>
      <c r="P20" s="911"/>
      <c r="Q20" s="920">
        <v>4493.8580000000002</v>
      </c>
      <c r="R20" s="920">
        <v>4514.0079999999998</v>
      </c>
      <c r="S20" s="920">
        <v>4956.6899999999996</v>
      </c>
      <c r="T20" s="1324">
        <v>4943.8909999999996</v>
      </c>
      <c r="U20" s="920">
        <v>5225.5659999999998</v>
      </c>
      <c r="V20" s="920">
        <v>5003.4549999999999</v>
      </c>
      <c r="W20" s="920">
        <v>5069.66</v>
      </c>
      <c r="X20" s="1324">
        <v>6177.9560000000001</v>
      </c>
      <c r="Y20" s="920">
        <v>6184.7610000000004</v>
      </c>
      <c r="Z20" s="920">
        <v>6258.9080000000004</v>
      </c>
      <c r="AA20" s="920">
        <v>6658.9679999999998</v>
      </c>
      <c r="AB20" s="1324">
        <v>6646.7169999999996</v>
      </c>
      <c r="AC20" s="920">
        <v>7009.0720000000001</v>
      </c>
      <c r="AD20" s="920">
        <v>7491.49</v>
      </c>
      <c r="AE20" s="920">
        <v>8057.5889999999999</v>
      </c>
      <c r="AF20" s="1324">
        <v>7974.7139999999999</v>
      </c>
      <c r="AG20" s="920">
        <v>8000.9133468160289</v>
      </c>
      <c r="AH20" s="1860">
        <v>8321.3380255419761</v>
      </c>
      <c r="AI20" s="1865">
        <v>3.9995000624921895E-2</v>
      </c>
      <c r="AJ20" s="1865">
        <v>0.11079962621812833</v>
      </c>
    </row>
    <row r="21" spans="1:36" ht="10.5" customHeight="1">
      <c r="A21" s="520"/>
      <c r="B21" s="522" t="s">
        <v>358</v>
      </c>
      <c r="C21" s="127"/>
      <c r="D21" s="116"/>
      <c r="E21" s="830"/>
      <c r="F21" s="475"/>
      <c r="G21" s="475" t="s">
        <v>150</v>
      </c>
      <c r="H21" s="833"/>
      <c r="I21" s="122"/>
      <c r="J21" s="124"/>
      <c r="K21" s="124"/>
      <c r="L21" s="124"/>
      <c r="M21" s="911"/>
      <c r="N21" s="911"/>
      <c r="O21" s="911"/>
      <c r="P21" s="911"/>
      <c r="Q21" s="468">
        <v>2861.3989999999999</v>
      </c>
      <c r="R21" s="468">
        <v>3125.8420000000001</v>
      </c>
      <c r="S21" s="468">
        <v>3195.654</v>
      </c>
      <c r="T21" s="1325">
        <v>3364.7159999999999</v>
      </c>
      <c r="U21" s="468">
        <v>3379.453</v>
      </c>
      <c r="V21" s="468">
        <v>3311.009</v>
      </c>
      <c r="W21" s="468">
        <v>3278.6329999999998</v>
      </c>
      <c r="X21" s="1325">
        <v>3287.1979999999999</v>
      </c>
      <c r="Y21" s="468">
        <v>3268.837</v>
      </c>
      <c r="Z21" s="468">
        <v>3190.194</v>
      </c>
      <c r="AA21" s="468">
        <v>3212.1350000000002</v>
      </c>
      <c r="AB21" s="1325">
        <v>3174.72</v>
      </c>
      <c r="AC21" s="468">
        <v>3146.723</v>
      </c>
      <c r="AD21" s="468">
        <v>3141.5239999999999</v>
      </c>
      <c r="AE21" s="468">
        <v>3156.3180000000002</v>
      </c>
      <c r="AF21" s="1325">
        <v>3142.93</v>
      </c>
      <c r="AG21" s="468">
        <v>3149.0853762239999</v>
      </c>
      <c r="AH21" s="1861">
        <v>3133.2148082939998</v>
      </c>
      <c r="AI21" s="1866">
        <v>-5.0809780882820066E-3</v>
      </c>
      <c r="AJ21" s="1866">
        <v>-2.8644175684277018E-3</v>
      </c>
    </row>
    <row r="22" spans="1:36" ht="10.5" customHeight="1">
      <c r="A22" s="520"/>
      <c r="B22" s="522" t="s">
        <v>359</v>
      </c>
      <c r="C22" s="127"/>
      <c r="D22" s="122"/>
      <c r="E22" s="834"/>
      <c r="F22" s="475"/>
      <c r="G22" s="475" t="s">
        <v>151</v>
      </c>
      <c r="H22" s="833"/>
      <c r="I22" s="128"/>
      <c r="J22" s="124"/>
      <c r="K22" s="124"/>
      <c r="L22" s="124"/>
      <c r="M22" s="911"/>
      <c r="N22" s="911"/>
      <c r="O22" s="911"/>
      <c r="P22" s="911"/>
      <c r="Q22" s="468">
        <v>647.15499999999997</v>
      </c>
      <c r="R22" s="468">
        <v>642.83600000000001</v>
      </c>
      <c r="S22" s="468">
        <v>694.31200000000001</v>
      </c>
      <c r="T22" s="1325">
        <v>844.11</v>
      </c>
      <c r="U22" s="468">
        <v>824.75199999999995</v>
      </c>
      <c r="V22" s="468">
        <v>820.38</v>
      </c>
      <c r="W22" s="468">
        <v>799.803</v>
      </c>
      <c r="X22" s="1325">
        <v>792.077</v>
      </c>
      <c r="Y22" s="468">
        <v>787.34400000000005</v>
      </c>
      <c r="Z22" s="468">
        <v>775.61400000000003</v>
      </c>
      <c r="AA22" s="468">
        <v>781.84100000000001</v>
      </c>
      <c r="AB22" s="1325">
        <v>785.38599999999997</v>
      </c>
      <c r="AC22" s="468">
        <v>790.47699999999998</v>
      </c>
      <c r="AD22" s="468">
        <v>784.91399999999999</v>
      </c>
      <c r="AE22" s="468">
        <v>875.62900000000002</v>
      </c>
      <c r="AF22" s="1325">
        <v>849.11400000000003</v>
      </c>
      <c r="AG22" s="468">
        <v>960.29561842099997</v>
      </c>
      <c r="AH22" s="1861">
        <v>989.47587438000005</v>
      </c>
      <c r="AI22" s="1866">
        <v>3.0208333333333393E-2</v>
      </c>
      <c r="AJ22" s="1866">
        <v>0.2598726114649681</v>
      </c>
    </row>
    <row r="23" spans="1:36" ht="10.5" customHeight="1">
      <c r="A23" s="520"/>
      <c r="B23" s="522" t="s">
        <v>360</v>
      </c>
      <c r="C23" s="121"/>
      <c r="D23" s="314"/>
      <c r="E23" s="834"/>
      <c r="F23" s="833"/>
      <c r="G23" s="475" t="s">
        <v>152</v>
      </c>
      <c r="H23" s="833"/>
      <c r="I23" s="128"/>
      <c r="J23" s="124"/>
      <c r="K23" s="124"/>
      <c r="L23" s="124"/>
      <c r="M23" s="911"/>
      <c r="N23" s="911"/>
      <c r="O23" s="911"/>
      <c r="P23" s="911"/>
      <c r="Q23" s="468">
        <v>79.869</v>
      </c>
      <c r="R23" s="468">
        <v>116.27200000000001</v>
      </c>
      <c r="S23" s="468">
        <v>163.67599999999999</v>
      </c>
      <c r="T23" s="1325">
        <v>121.131</v>
      </c>
      <c r="U23" s="468">
        <v>255.648</v>
      </c>
      <c r="V23" s="468">
        <v>249.88</v>
      </c>
      <c r="W23" s="468">
        <v>228.58</v>
      </c>
      <c r="X23" s="1325">
        <v>174.82</v>
      </c>
      <c r="Y23" s="468">
        <v>149.41800000000001</v>
      </c>
      <c r="Z23" s="468">
        <v>129.56200000000001</v>
      </c>
      <c r="AA23" s="468">
        <v>139.315</v>
      </c>
      <c r="AB23" s="1325">
        <v>106.764</v>
      </c>
      <c r="AC23" s="468">
        <v>62.765000000000001</v>
      </c>
      <c r="AD23" s="468">
        <v>72.210999999999999</v>
      </c>
      <c r="AE23" s="468">
        <v>131.02500000000001</v>
      </c>
      <c r="AF23" s="1325">
        <v>37.786000000000001</v>
      </c>
      <c r="AG23" s="468">
        <v>64.375790898000005</v>
      </c>
      <c r="AH23" s="1861">
        <v>70.979562802999993</v>
      </c>
      <c r="AI23" s="1866">
        <v>0.109375</v>
      </c>
      <c r="AJ23" s="1866">
        <v>-1.388888888888884E-2</v>
      </c>
    </row>
    <row r="24" spans="1:36" ht="10.5" customHeight="1">
      <c r="A24" s="520"/>
      <c r="B24" s="522" t="s">
        <v>361</v>
      </c>
      <c r="C24" s="127"/>
      <c r="D24" s="134"/>
      <c r="E24" s="834"/>
      <c r="F24" s="833"/>
      <c r="G24" s="1242" t="s">
        <v>547</v>
      </c>
      <c r="H24" s="833"/>
      <c r="I24" s="128"/>
      <c r="J24" s="124"/>
      <c r="K24" s="124"/>
      <c r="L24" s="124"/>
      <c r="M24" s="911"/>
      <c r="N24" s="911"/>
      <c r="O24" s="911"/>
      <c r="P24" s="911"/>
      <c r="Q24" s="468">
        <v>15.91</v>
      </c>
      <c r="R24" s="468">
        <v>18.585999999999999</v>
      </c>
      <c r="S24" s="468">
        <v>11.227</v>
      </c>
      <c r="T24" s="1325">
        <v>10.555999999999999</v>
      </c>
      <c r="U24" s="468">
        <v>9.6010000000000009</v>
      </c>
      <c r="V24" s="468">
        <v>9.6140000000000008</v>
      </c>
      <c r="W24" s="468">
        <v>59.899000000000001</v>
      </c>
      <c r="X24" s="1325">
        <v>60.002000000000002</v>
      </c>
      <c r="Y24" s="468">
        <v>57.664000000000001</v>
      </c>
      <c r="Z24" s="468">
        <v>35.494999999999997</v>
      </c>
      <c r="AA24" s="468">
        <v>20.47</v>
      </c>
      <c r="AB24" s="1325">
        <v>26.327000000000002</v>
      </c>
      <c r="AC24" s="468">
        <v>17.091999999999999</v>
      </c>
      <c r="AD24" s="468">
        <v>8.0329999999999995</v>
      </c>
      <c r="AE24" s="468">
        <v>17.780999999999999</v>
      </c>
      <c r="AF24" s="1325">
        <v>13.772</v>
      </c>
      <c r="AG24" s="468">
        <v>13.866205631</v>
      </c>
      <c r="AH24" s="1861">
        <v>17.795912735000002</v>
      </c>
      <c r="AI24" s="1866">
        <v>0.28571428571428581</v>
      </c>
      <c r="AJ24" s="1866">
        <v>1.25</v>
      </c>
    </row>
    <row r="25" spans="1:36" ht="10.5" customHeight="1">
      <c r="A25" s="520"/>
      <c r="B25" s="1586" t="s">
        <v>701</v>
      </c>
      <c r="C25" s="127"/>
      <c r="D25" s="314"/>
      <c r="E25" s="834"/>
      <c r="F25" s="835"/>
      <c r="G25" s="475" t="s">
        <v>147</v>
      </c>
      <c r="H25" s="835"/>
      <c r="I25" s="116"/>
      <c r="J25" s="124"/>
      <c r="K25" s="124"/>
      <c r="L25" s="124"/>
      <c r="M25" s="911"/>
      <c r="N25" s="911"/>
      <c r="O25" s="911"/>
      <c r="P25" s="911"/>
      <c r="Q25" s="468">
        <v>889.52500000000032</v>
      </c>
      <c r="R25" s="468">
        <v>609.971</v>
      </c>
      <c r="S25" s="468">
        <v>891.82100000000003</v>
      </c>
      <c r="T25" s="1325">
        <v>603.37800000000004</v>
      </c>
      <c r="U25" s="468">
        <v>756.11199999999997</v>
      </c>
      <c r="V25" s="468">
        <v>612.572</v>
      </c>
      <c r="W25" s="468">
        <v>702.745</v>
      </c>
      <c r="X25" s="1325">
        <v>1863.8589999999999</v>
      </c>
      <c r="Y25" s="468">
        <v>1921.498</v>
      </c>
      <c r="Z25" s="468">
        <v>2128.0430000000001</v>
      </c>
      <c r="AA25" s="468">
        <v>2505.2069999999999</v>
      </c>
      <c r="AB25" s="1325">
        <v>2553.52</v>
      </c>
      <c r="AC25" s="468">
        <v>2992.0149999999999</v>
      </c>
      <c r="AD25" s="468">
        <v>3484.808</v>
      </c>
      <c r="AE25" s="468">
        <v>3876.8359999999998</v>
      </c>
      <c r="AF25" s="1325">
        <v>3931.1120000000001</v>
      </c>
      <c r="AG25" s="468">
        <v>3813.2903556420288</v>
      </c>
      <c r="AH25" s="1861">
        <v>4109.8718673299772</v>
      </c>
      <c r="AI25" s="1866">
        <v>7.7891424075531068E-2</v>
      </c>
      <c r="AJ25" s="1866">
        <v>0.17934002869440469</v>
      </c>
    </row>
    <row r="26" spans="1:36" ht="10.5" customHeight="1" thickBot="1">
      <c r="A26" s="520"/>
      <c r="B26" s="1586" t="s">
        <v>702</v>
      </c>
      <c r="C26" s="127"/>
      <c r="D26" s="116"/>
      <c r="E26" s="827" t="s">
        <v>128</v>
      </c>
      <c r="F26" s="828"/>
      <c r="G26" s="828"/>
      <c r="H26" s="829"/>
      <c r="I26" s="118"/>
      <c r="J26" s="119"/>
      <c r="K26" s="119"/>
      <c r="L26" s="119"/>
      <c r="M26" s="910"/>
      <c r="N26" s="910"/>
      <c r="O26" s="910"/>
      <c r="P26" s="910"/>
      <c r="Q26" s="840">
        <v>322946.86044730502</v>
      </c>
      <c r="R26" s="840">
        <v>336563.44199999998</v>
      </c>
      <c r="S26" s="840">
        <v>346302.87599999999</v>
      </c>
      <c r="T26" s="1323">
        <v>336488.39199999999</v>
      </c>
      <c r="U26" s="840">
        <v>352409.15600000002</v>
      </c>
      <c r="V26" s="840">
        <v>354325.68800000002</v>
      </c>
      <c r="W26" s="840">
        <v>354630.16100000002</v>
      </c>
      <c r="X26" s="1323">
        <v>372355.17200000002</v>
      </c>
      <c r="Y26" s="840">
        <v>388926.054</v>
      </c>
      <c r="Z26" s="840">
        <v>393110.43199999997</v>
      </c>
      <c r="AA26" s="840">
        <v>409870.13900000002</v>
      </c>
      <c r="AB26" s="1323">
        <v>418333.67599999998</v>
      </c>
      <c r="AC26" s="840">
        <v>436402.995</v>
      </c>
      <c r="AD26" s="840">
        <v>455439.64199999999</v>
      </c>
      <c r="AE26" s="840">
        <v>470940.52</v>
      </c>
      <c r="AF26" s="1323">
        <v>448847.054</v>
      </c>
      <c r="AG26" s="840">
        <v>445475.64200053702</v>
      </c>
      <c r="AH26" s="1859">
        <v>450220.77810375101</v>
      </c>
      <c r="AI26" s="1864">
        <v>1.0651527803966943E-2</v>
      </c>
      <c r="AJ26" s="1864">
        <v>-1.1459248199543248E-2</v>
      </c>
    </row>
    <row r="27" spans="1:36" ht="10.5" customHeight="1" thickTop="1">
      <c r="A27" s="78"/>
      <c r="B27" s="522" t="s">
        <v>479</v>
      </c>
      <c r="C27" s="121"/>
      <c r="D27" s="116"/>
      <c r="E27" s="475"/>
      <c r="F27" s="1" t="s">
        <v>153</v>
      </c>
      <c r="G27" s="1"/>
      <c r="H27" s="830"/>
      <c r="I27" s="51"/>
      <c r="J27" s="124"/>
      <c r="K27" s="124"/>
      <c r="L27" s="124"/>
      <c r="M27" s="911"/>
      <c r="N27" s="911"/>
      <c r="O27" s="911"/>
      <c r="P27" s="911"/>
      <c r="Q27" s="920">
        <v>250143.478</v>
      </c>
      <c r="R27" s="920">
        <v>256116.47899999999</v>
      </c>
      <c r="S27" s="920">
        <v>261980.93599999999</v>
      </c>
      <c r="T27" s="1324">
        <v>264685.57799999998</v>
      </c>
      <c r="U27" s="920">
        <v>266404.15500000003</v>
      </c>
      <c r="V27" s="920">
        <v>276967.22899999999</v>
      </c>
      <c r="W27" s="920">
        <v>278588.97600000002</v>
      </c>
      <c r="X27" s="1324">
        <v>291477.27899999998</v>
      </c>
      <c r="Y27" s="920">
        <v>298919.98100000003</v>
      </c>
      <c r="Z27" s="920">
        <v>302492.67599999998</v>
      </c>
      <c r="AA27" s="920">
        <v>311804.47600000002</v>
      </c>
      <c r="AB27" s="1324">
        <v>317899.87099999998</v>
      </c>
      <c r="AC27" s="920">
        <v>323491.92099999997</v>
      </c>
      <c r="AD27" s="920">
        <v>335223.35100000002</v>
      </c>
      <c r="AE27" s="920">
        <v>332347.10499999998</v>
      </c>
      <c r="AF27" s="1324">
        <v>342105.20899999997</v>
      </c>
      <c r="AG27" s="920">
        <v>325922.03029643599</v>
      </c>
      <c r="AH27" s="1860">
        <v>333713.21727810003</v>
      </c>
      <c r="AI27" s="1865">
        <v>2.3904492485932183E-2</v>
      </c>
      <c r="AJ27" s="1865">
        <v>-4.5044641924927298E-3</v>
      </c>
    </row>
    <row r="28" spans="1:36" ht="10.5" customHeight="1">
      <c r="A28" s="78"/>
      <c r="B28" s="522" t="s">
        <v>362</v>
      </c>
      <c r="C28" s="127"/>
      <c r="D28" s="116"/>
      <c r="E28" s="475"/>
      <c r="F28" s="475"/>
      <c r="G28" s="475" t="s">
        <v>154</v>
      </c>
      <c r="H28" s="830"/>
      <c r="I28" s="51"/>
      <c r="J28" s="124"/>
      <c r="K28" s="124"/>
      <c r="L28" s="124"/>
      <c r="M28" s="911"/>
      <c r="N28" s="911"/>
      <c r="O28" s="911"/>
      <c r="P28" s="911"/>
      <c r="Q28" s="468">
        <v>218025.08300000001</v>
      </c>
      <c r="R28" s="468">
        <v>222810.82537229001</v>
      </c>
      <c r="S28" s="468">
        <v>230759.86830157301</v>
      </c>
      <c r="T28" s="1325">
        <v>234201.04296996901</v>
      </c>
      <c r="U28" s="468">
        <v>233580.92102214901</v>
      </c>
      <c r="V28" s="468">
        <v>240932.12602562801</v>
      </c>
      <c r="W28" s="468">
        <v>242485.60465801001</v>
      </c>
      <c r="X28" s="1325">
        <v>256250.46730407802</v>
      </c>
      <c r="Y28" s="468">
        <v>260601.866592982</v>
      </c>
      <c r="Z28" s="468">
        <v>263444.69297637203</v>
      </c>
      <c r="AA28" s="468">
        <v>269947.50234364002</v>
      </c>
      <c r="AB28" s="1325">
        <v>273659.94856434705</v>
      </c>
      <c r="AC28" s="468">
        <v>274441.007418236</v>
      </c>
      <c r="AD28" s="468">
        <v>282052.70049704198</v>
      </c>
      <c r="AE28" s="468">
        <v>277742.19386029703</v>
      </c>
      <c r="AF28" s="1325">
        <v>286939.63726624299</v>
      </c>
      <c r="AG28" s="468">
        <v>271165.77463310497</v>
      </c>
      <c r="AH28" s="1861">
        <v>274080.19523199298</v>
      </c>
      <c r="AI28" s="1866">
        <v>1.0746184993693841E-2</v>
      </c>
      <c r="AJ28" s="1866">
        <v>-2.8267736914693309E-2</v>
      </c>
    </row>
    <row r="29" spans="1:36" ht="10.5" customHeight="1">
      <c r="A29" s="78"/>
      <c r="B29" s="50"/>
      <c r="C29" s="127"/>
      <c r="D29" s="128"/>
      <c r="E29" s="475"/>
      <c r="F29" s="475"/>
      <c r="G29" s="475" t="s">
        <v>155</v>
      </c>
      <c r="H29" s="831"/>
      <c r="I29" s="51"/>
      <c r="J29" s="124"/>
      <c r="K29" s="124"/>
      <c r="L29" s="124"/>
      <c r="M29" s="911"/>
      <c r="N29" s="911"/>
      <c r="O29" s="911"/>
      <c r="P29" s="911"/>
      <c r="Q29" s="468">
        <v>23349.496999999999</v>
      </c>
      <c r="R29" s="468">
        <v>24788.510404522</v>
      </c>
      <c r="S29" s="468">
        <v>26126.896580684999</v>
      </c>
      <c r="T29" s="1325">
        <v>27143.709348503002</v>
      </c>
      <c r="U29" s="468">
        <v>29190.962048973</v>
      </c>
      <c r="V29" s="468">
        <v>31484.315412094002</v>
      </c>
      <c r="W29" s="468">
        <v>31753.896047074002</v>
      </c>
      <c r="X29" s="1325">
        <v>30408.762050379002</v>
      </c>
      <c r="Y29" s="468">
        <v>32384.960239696</v>
      </c>
      <c r="Z29" s="468">
        <v>33178.204623626996</v>
      </c>
      <c r="AA29" s="468">
        <v>36080.021267049997</v>
      </c>
      <c r="AB29" s="1325">
        <v>37643.899801573003</v>
      </c>
      <c r="AC29" s="468">
        <v>40725.975472562001</v>
      </c>
      <c r="AD29" s="468">
        <v>42571.258079395004</v>
      </c>
      <c r="AE29" s="468">
        <v>46286.957104443994</v>
      </c>
      <c r="AF29" s="1325">
        <v>46263.943270593001</v>
      </c>
      <c r="AG29" s="468">
        <v>42668.237189068001</v>
      </c>
      <c r="AH29" s="1861">
        <v>43078.164889920001</v>
      </c>
      <c r="AI29" s="1866">
        <v>9.6090747164150336E-3</v>
      </c>
      <c r="AJ29" s="1866">
        <v>1.1909515867609466E-2</v>
      </c>
    </row>
    <row r="30" spans="1:36" ht="10.5" customHeight="1">
      <c r="A30" s="125"/>
      <c r="B30" s="50"/>
      <c r="C30" s="127"/>
      <c r="D30" s="128"/>
      <c r="E30" s="475"/>
      <c r="F30" s="475"/>
      <c r="G30" s="475" t="s">
        <v>156</v>
      </c>
      <c r="H30" s="831"/>
      <c r="I30" s="51"/>
      <c r="J30" s="124"/>
      <c r="K30" s="124"/>
      <c r="L30" s="124"/>
      <c r="M30" s="911"/>
      <c r="N30" s="911"/>
      <c r="O30" s="911"/>
      <c r="P30" s="911"/>
      <c r="Q30" s="468">
        <v>6663.2439999999997</v>
      </c>
      <c r="R30" s="468">
        <v>6281.942403778</v>
      </c>
      <c r="S30" s="468">
        <v>2757.2065852599999</v>
      </c>
      <c r="T30" s="1325">
        <v>967.74559165799997</v>
      </c>
      <c r="U30" s="468">
        <v>1171.1894503450001</v>
      </c>
      <c r="V30" s="468">
        <v>1802.8703971720001</v>
      </c>
      <c r="W30" s="468">
        <v>1534.7033237350001</v>
      </c>
      <c r="X30" s="1325">
        <v>2060.211771236</v>
      </c>
      <c r="Y30" s="468">
        <v>2968.2228982400002</v>
      </c>
      <c r="Z30" s="468">
        <v>2906.5122983470001</v>
      </c>
      <c r="AA30" s="468">
        <v>2703.440221892</v>
      </c>
      <c r="AB30" s="1325">
        <v>3550.142625253</v>
      </c>
      <c r="AC30" s="468">
        <v>4691.7100448620004</v>
      </c>
      <c r="AD30" s="468">
        <v>7122.743255112</v>
      </c>
      <c r="AE30" s="468">
        <v>4738.5905771170001</v>
      </c>
      <c r="AF30" s="1325">
        <v>5163.8118787049998</v>
      </c>
      <c r="AG30" s="468">
        <v>8362.7191812429992</v>
      </c>
      <c r="AH30" s="1861">
        <v>13161.135112635</v>
      </c>
      <c r="AI30" s="1866">
        <v>0.57371756546693775</v>
      </c>
      <c r="AJ30" s="1866">
        <v>0.84767654078337773</v>
      </c>
    </row>
    <row r="31" spans="1:36" ht="10.5" customHeight="1">
      <c r="A31" s="103"/>
      <c r="B31" s="50"/>
      <c r="C31" s="121"/>
      <c r="D31" s="128"/>
      <c r="E31" s="475"/>
      <c r="F31" s="475" t="s">
        <v>16</v>
      </c>
      <c r="G31" s="475"/>
      <c r="H31" s="831"/>
      <c r="I31" s="51"/>
      <c r="J31" s="124"/>
      <c r="K31" s="124"/>
      <c r="L31" s="124"/>
      <c r="M31" s="911"/>
      <c r="N31" s="911"/>
      <c r="O31" s="911"/>
      <c r="P31" s="911"/>
      <c r="Q31" s="920">
        <v>16293.986000000001</v>
      </c>
      <c r="R31" s="920">
        <v>19339.837</v>
      </c>
      <c r="S31" s="920">
        <v>21226.78</v>
      </c>
      <c r="T31" s="1324">
        <v>18998.919999999998</v>
      </c>
      <c r="U31" s="920">
        <v>22286.197</v>
      </c>
      <c r="V31" s="920">
        <v>21263.126</v>
      </c>
      <c r="W31" s="920">
        <v>22768.492999999999</v>
      </c>
      <c r="X31" s="1324">
        <v>20745.466</v>
      </c>
      <c r="Y31" s="920">
        <v>20256.488000000001</v>
      </c>
      <c r="Z31" s="920">
        <v>22545.862000000001</v>
      </c>
      <c r="AA31" s="920">
        <v>24385.782999999999</v>
      </c>
      <c r="AB31" s="1324">
        <v>24755.458999999999</v>
      </c>
      <c r="AC31" s="920">
        <v>26668.312000000002</v>
      </c>
      <c r="AD31" s="920">
        <v>31383.588</v>
      </c>
      <c r="AE31" s="920">
        <v>33400.404999999999</v>
      </c>
      <c r="AF31" s="1324">
        <v>28429.602999999999</v>
      </c>
      <c r="AG31" s="920">
        <v>30963.551697703999</v>
      </c>
      <c r="AH31" s="1860">
        <v>30545.104487386001</v>
      </c>
      <c r="AI31" s="1865">
        <v>-1.353184343108127E-2</v>
      </c>
      <c r="AJ31" s="1865">
        <v>-2.6733367320927903E-2</v>
      </c>
    </row>
    <row r="32" spans="1:36" ht="10.5" customHeight="1">
      <c r="A32" s="103"/>
      <c r="B32" s="285"/>
      <c r="C32" s="127"/>
      <c r="D32" s="122"/>
      <c r="E32" s="475"/>
      <c r="F32" s="475"/>
      <c r="G32" s="475" t="s">
        <v>157</v>
      </c>
      <c r="H32" s="830"/>
      <c r="I32" s="51"/>
      <c r="J32" s="124"/>
      <c r="K32" s="124"/>
      <c r="L32" s="124"/>
      <c r="M32" s="911"/>
      <c r="N32" s="911"/>
      <c r="O32" s="911"/>
      <c r="P32" s="911"/>
      <c r="Q32" s="468">
        <v>6668.2070000000003</v>
      </c>
      <c r="R32" s="468">
        <v>6989.9233611219997</v>
      </c>
      <c r="S32" s="468">
        <v>7212.2349747050002</v>
      </c>
      <c r="T32" s="1325">
        <v>7422.6221510180003</v>
      </c>
      <c r="U32" s="468">
        <v>8108.6465419020005</v>
      </c>
      <c r="V32" s="468">
        <v>8834.2490255869998</v>
      </c>
      <c r="W32" s="468">
        <v>9175.6695016659996</v>
      </c>
      <c r="X32" s="1325">
        <v>9538.0992739339999</v>
      </c>
      <c r="Y32" s="468">
        <v>10137.699189322</v>
      </c>
      <c r="Z32" s="468">
        <v>10957.120907462999</v>
      </c>
      <c r="AA32" s="468">
        <v>11934.246698455001</v>
      </c>
      <c r="AB32" s="1325">
        <v>12692.665104037</v>
      </c>
      <c r="AC32" s="468">
        <v>13049.953113029</v>
      </c>
      <c r="AD32" s="468">
        <v>15122.985785344001</v>
      </c>
      <c r="AE32" s="468">
        <v>14996.746240167</v>
      </c>
      <c r="AF32" s="1325">
        <v>14316.668841320001</v>
      </c>
      <c r="AG32" s="468">
        <v>13650.411838558</v>
      </c>
      <c r="AH32" s="1861">
        <v>12624.892355471</v>
      </c>
      <c r="AI32" s="1866">
        <v>-7.5091575091575047E-2</v>
      </c>
      <c r="AJ32" s="1866">
        <v>-0.16517886662699199</v>
      </c>
    </row>
    <row r="33" spans="1:37" ht="10.5" customHeight="1">
      <c r="A33" s="103"/>
      <c r="B33" s="125"/>
      <c r="C33" s="127"/>
      <c r="D33" s="128"/>
      <c r="E33" s="831"/>
      <c r="F33" s="475"/>
      <c r="G33" s="475" t="s">
        <v>158</v>
      </c>
      <c r="H33" s="831"/>
      <c r="I33" s="128"/>
      <c r="J33" s="124"/>
      <c r="K33" s="124"/>
      <c r="L33" s="124"/>
      <c r="M33" s="911"/>
      <c r="N33" s="911"/>
      <c r="O33" s="911"/>
      <c r="P33" s="911"/>
      <c r="Q33" s="468">
        <v>7072.2939999999999</v>
      </c>
      <c r="R33" s="468">
        <v>8970.3535584609999</v>
      </c>
      <c r="S33" s="468">
        <v>10578.407453225</v>
      </c>
      <c r="T33" s="1325">
        <v>8601.3064224410009</v>
      </c>
      <c r="U33" s="468">
        <v>10442.628551348998</v>
      </c>
      <c r="V33" s="468">
        <v>8734.5933745949987</v>
      </c>
      <c r="W33" s="468">
        <v>7941.2358808290001</v>
      </c>
      <c r="X33" s="1325">
        <v>7573.331584732</v>
      </c>
      <c r="Y33" s="468">
        <v>6428.4447029929997</v>
      </c>
      <c r="Z33" s="468">
        <v>7754.9766671999996</v>
      </c>
      <c r="AA33" s="468">
        <v>8391.1938972629996</v>
      </c>
      <c r="AB33" s="1325">
        <v>8544.5836922340004</v>
      </c>
      <c r="AC33" s="468">
        <v>9393.1174865230005</v>
      </c>
      <c r="AD33" s="468">
        <v>11887.088496023</v>
      </c>
      <c r="AE33" s="468">
        <v>13955.883989159</v>
      </c>
      <c r="AF33" s="1325">
        <v>11160.711898796</v>
      </c>
      <c r="AG33" s="468">
        <v>12228.468450111</v>
      </c>
      <c r="AH33" s="1861">
        <v>13079.460863365999</v>
      </c>
      <c r="AI33" s="1866">
        <v>6.9594373568858447E-2</v>
      </c>
      <c r="AJ33" s="1866">
        <v>0.10027761420038694</v>
      </c>
    </row>
    <row r="34" spans="1:37" ht="10.5" customHeight="1">
      <c r="A34" s="103"/>
      <c r="B34" s="125"/>
      <c r="C34" s="127"/>
      <c r="D34" s="128"/>
      <c r="E34" s="832"/>
      <c r="F34" s="475" t="s">
        <v>52</v>
      </c>
      <c r="G34" s="475"/>
      <c r="H34" s="832"/>
      <c r="I34" s="108"/>
      <c r="J34" s="124"/>
      <c r="K34" s="124"/>
      <c r="L34" s="124"/>
      <c r="M34" s="911"/>
      <c r="N34" s="911"/>
      <c r="O34" s="911"/>
      <c r="P34" s="911"/>
      <c r="Q34" s="920">
        <v>28547.085999999999</v>
      </c>
      <c r="R34" s="920">
        <v>30647.687000000002</v>
      </c>
      <c r="S34" s="920">
        <v>31555.118999999999</v>
      </c>
      <c r="T34" s="1324">
        <v>30858.055</v>
      </c>
      <c r="U34" s="920">
        <v>32106.305</v>
      </c>
      <c r="V34" s="920">
        <v>31029.871999999999</v>
      </c>
      <c r="W34" s="920">
        <v>29964.791000000001</v>
      </c>
      <c r="X34" s="1324">
        <v>37479.358</v>
      </c>
      <c r="Y34" s="920">
        <v>39078.256999999998</v>
      </c>
      <c r="Z34" s="920">
        <v>40917.951999999997</v>
      </c>
      <c r="AA34" s="920">
        <v>42378.307000000001</v>
      </c>
      <c r="AB34" s="1324">
        <v>44653.864000000001</v>
      </c>
      <c r="AC34" s="920">
        <v>45208.828999999998</v>
      </c>
      <c r="AD34" s="920">
        <v>46817.33</v>
      </c>
      <c r="AE34" s="920">
        <v>48848.451000000001</v>
      </c>
      <c r="AF34" s="1324">
        <v>44198.485999999997</v>
      </c>
      <c r="AG34" s="920">
        <v>42206.757485039998</v>
      </c>
      <c r="AH34" s="1860">
        <v>42613.485371344999</v>
      </c>
      <c r="AI34" s="1865">
        <v>9.6192574691402744E-3</v>
      </c>
      <c r="AJ34" s="1865">
        <v>-8.9796441463570909E-2</v>
      </c>
    </row>
    <row r="35" spans="1:37" ht="10.5" customHeight="1">
      <c r="A35" s="103"/>
      <c r="B35" s="125"/>
      <c r="C35" s="121"/>
      <c r="D35" s="116"/>
      <c r="E35" s="831"/>
      <c r="F35" s="475"/>
      <c r="G35" s="475" t="s">
        <v>159</v>
      </c>
      <c r="H35" s="831"/>
      <c r="I35" s="51"/>
      <c r="J35" s="124"/>
      <c r="K35" s="124"/>
      <c r="L35" s="124"/>
      <c r="M35" s="911"/>
      <c r="N35" s="911"/>
      <c r="O35" s="911"/>
      <c r="P35" s="911"/>
      <c r="Q35" s="468">
        <v>23679.632000000001</v>
      </c>
      <c r="R35" s="468">
        <v>25184.502752290999</v>
      </c>
      <c r="S35" s="468">
        <v>26025.666828699999</v>
      </c>
      <c r="T35" s="1325">
        <v>25527.832812057</v>
      </c>
      <c r="U35" s="468">
        <v>26665.27856716</v>
      </c>
      <c r="V35" s="468">
        <v>25246.142961018999</v>
      </c>
      <c r="W35" s="468">
        <v>24789.721960003</v>
      </c>
      <c r="X35" s="1325">
        <v>32416.494181088998</v>
      </c>
      <c r="Y35" s="468">
        <v>33149.570231013</v>
      </c>
      <c r="Z35" s="468">
        <v>35723.868009831</v>
      </c>
      <c r="AA35" s="468">
        <v>37565.792547926998</v>
      </c>
      <c r="AB35" s="1325">
        <v>39742.026203631001</v>
      </c>
      <c r="AC35" s="468">
        <v>39377.643976640997</v>
      </c>
      <c r="AD35" s="468">
        <v>40468.062722588998</v>
      </c>
      <c r="AE35" s="468">
        <v>41678.916660440998</v>
      </c>
      <c r="AF35" s="1325">
        <v>37654.139559793999</v>
      </c>
      <c r="AG35" s="468">
        <v>34814.277410176001</v>
      </c>
      <c r="AH35" s="1861">
        <v>35132.187706452998</v>
      </c>
      <c r="AI35" s="1866">
        <v>9.1342563336589411E-3</v>
      </c>
      <c r="AJ35" s="1866">
        <v>-0.13185726994168234</v>
      </c>
    </row>
    <row r="36" spans="1:37" ht="10.5" customHeight="1">
      <c r="A36" s="130"/>
      <c r="B36" s="125"/>
      <c r="C36" s="127"/>
      <c r="D36" s="116"/>
      <c r="E36" s="831"/>
      <c r="F36" s="475"/>
      <c r="G36" s="475" t="s">
        <v>160</v>
      </c>
      <c r="H36" s="831"/>
      <c r="I36" s="51"/>
      <c r="J36" s="124"/>
      <c r="K36" s="124"/>
      <c r="L36" s="124"/>
      <c r="M36" s="911"/>
      <c r="N36" s="911"/>
      <c r="O36" s="911"/>
      <c r="P36" s="911"/>
      <c r="Q36" s="468">
        <v>3882.8069999999998</v>
      </c>
      <c r="R36" s="468">
        <v>4466.2734276390001</v>
      </c>
      <c r="S36" s="468">
        <v>4628.9989381600008</v>
      </c>
      <c r="T36" s="1325">
        <v>4389.8093084129996</v>
      </c>
      <c r="U36" s="468">
        <v>4535.5545857380002</v>
      </c>
      <c r="V36" s="468">
        <v>4561.3706576329996</v>
      </c>
      <c r="W36" s="468">
        <v>4028.8934956470002</v>
      </c>
      <c r="X36" s="1325">
        <v>4138.430587758</v>
      </c>
      <c r="Y36" s="468">
        <v>5092.9807782520002</v>
      </c>
      <c r="Z36" s="468">
        <v>4359.8613854069999</v>
      </c>
      <c r="AA36" s="468">
        <v>4052.3277381879998</v>
      </c>
      <c r="AB36" s="1325">
        <v>4001.431324868</v>
      </c>
      <c r="AC36" s="468">
        <v>4658.9201751290002</v>
      </c>
      <c r="AD36" s="468">
        <v>5224.4254242319994</v>
      </c>
      <c r="AE36" s="468">
        <v>5856.9762197770006</v>
      </c>
      <c r="AF36" s="1325">
        <v>5273.9463609659997</v>
      </c>
      <c r="AG36" s="468">
        <v>5771.6520806509998</v>
      </c>
      <c r="AH36" s="1861">
        <v>5856.9096157399999</v>
      </c>
      <c r="AI36" s="1866">
        <v>1.4726264726264704E-2</v>
      </c>
      <c r="AJ36" s="1866">
        <v>0.1211715160796325</v>
      </c>
    </row>
    <row r="37" spans="1:37" ht="10.5" customHeight="1">
      <c r="A37" s="103"/>
      <c r="B37" s="125"/>
      <c r="C37" s="127"/>
      <c r="D37" s="314"/>
      <c r="E37" s="833"/>
      <c r="F37" s="475" t="s">
        <v>19</v>
      </c>
      <c r="G37" s="475"/>
      <c r="H37" s="833"/>
      <c r="I37" s="51"/>
      <c r="J37" s="124"/>
      <c r="K37" s="124"/>
      <c r="L37" s="124"/>
      <c r="M37" s="911"/>
      <c r="N37" s="911"/>
      <c r="O37" s="911"/>
      <c r="P37" s="911"/>
      <c r="Q37" s="920">
        <v>27962.308000000001</v>
      </c>
      <c r="R37" s="920">
        <v>30459.438999999998</v>
      </c>
      <c r="S37" s="920">
        <v>31540.041000000001</v>
      </c>
      <c r="T37" s="1324">
        <v>21945.839</v>
      </c>
      <c r="U37" s="920">
        <v>31612.499</v>
      </c>
      <c r="V37" s="920">
        <v>25065.460999999999</v>
      </c>
      <c r="W37" s="920">
        <v>23307.901000000002</v>
      </c>
      <c r="X37" s="1324">
        <v>22653.069</v>
      </c>
      <c r="Y37" s="920">
        <v>30671.328000000001</v>
      </c>
      <c r="Z37" s="920">
        <v>27153.941999999999</v>
      </c>
      <c r="AA37" s="920">
        <v>31301.573</v>
      </c>
      <c r="AB37" s="1324">
        <v>31024.482</v>
      </c>
      <c r="AC37" s="920">
        <v>41033.932999999997</v>
      </c>
      <c r="AD37" s="920">
        <v>42015.373</v>
      </c>
      <c r="AE37" s="920">
        <v>56344.559000000001</v>
      </c>
      <c r="AF37" s="1324">
        <v>34113.756000000001</v>
      </c>
      <c r="AG37" s="920">
        <v>46383.302521357022</v>
      </c>
      <c r="AH37" s="1860">
        <v>43348.970966919966</v>
      </c>
      <c r="AI37" s="1865">
        <v>-6.5411896600047426E-2</v>
      </c>
      <c r="AJ37" s="1865">
        <v>3.1750565274306863E-2</v>
      </c>
    </row>
    <row r="38" spans="1:37" ht="10.5" customHeight="1">
      <c r="A38" s="103"/>
      <c r="B38" s="125"/>
      <c r="C38" s="127"/>
      <c r="D38" s="134"/>
      <c r="E38" s="833"/>
      <c r="F38" s="475"/>
      <c r="G38" s="475" t="s">
        <v>161</v>
      </c>
      <c r="H38" s="833"/>
      <c r="I38" s="51"/>
      <c r="J38" s="124"/>
      <c r="K38" s="124"/>
      <c r="L38" s="124"/>
      <c r="M38" s="911"/>
      <c r="N38" s="911"/>
      <c r="O38" s="911"/>
      <c r="P38" s="911"/>
      <c r="Q38" s="468">
        <v>395.20499999999998</v>
      </c>
      <c r="R38" s="468">
        <v>410.012</v>
      </c>
      <c r="S38" s="468">
        <v>401.24299999999999</v>
      </c>
      <c r="T38" s="1325">
        <v>443.98</v>
      </c>
      <c r="U38" s="468">
        <v>442.73599999999999</v>
      </c>
      <c r="V38" s="468">
        <v>551.38900000000001</v>
      </c>
      <c r="W38" s="468">
        <v>463.19799999999998</v>
      </c>
      <c r="X38" s="1325">
        <v>501.64299999999997</v>
      </c>
      <c r="Y38" s="468">
        <v>511.87400000000002</v>
      </c>
      <c r="Z38" s="468">
        <v>500.49700000000001</v>
      </c>
      <c r="AA38" s="468">
        <v>561.69200000000001</v>
      </c>
      <c r="AB38" s="1325">
        <v>576.13400000000001</v>
      </c>
      <c r="AC38" s="468">
        <v>578.31799999999998</v>
      </c>
      <c r="AD38" s="468">
        <v>547.27099999999996</v>
      </c>
      <c r="AE38" s="468">
        <v>534.04899999999998</v>
      </c>
      <c r="AF38" s="1325">
        <v>545.86500000000001</v>
      </c>
      <c r="AG38" s="468">
        <v>528.10147698599997</v>
      </c>
      <c r="AH38" s="1861">
        <v>609.31124381899997</v>
      </c>
      <c r="AI38" s="1866">
        <v>0.15340909090909083</v>
      </c>
      <c r="AJ38" s="1866">
        <v>0.11334552102376594</v>
      </c>
    </row>
    <row r="39" spans="1:37" ht="10.5" customHeight="1">
      <c r="A39" s="131"/>
      <c r="B39" s="125"/>
      <c r="C39" s="121"/>
      <c r="D39" s="314"/>
      <c r="E39" s="833"/>
      <c r="F39" s="475"/>
      <c r="G39" s="475" t="s">
        <v>162</v>
      </c>
      <c r="H39" s="833"/>
      <c r="I39" s="1095"/>
      <c r="J39" s="124"/>
      <c r="K39" s="124"/>
      <c r="L39" s="124"/>
      <c r="M39" s="911"/>
      <c r="N39" s="911"/>
      <c r="O39" s="911"/>
      <c r="P39" s="911"/>
      <c r="Q39" s="468">
        <v>37.826000000000001</v>
      </c>
      <c r="R39" s="468">
        <v>16.602</v>
      </c>
      <c r="S39" s="468">
        <v>7.8029999999999999</v>
      </c>
      <c r="T39" s="1325">
        <v>6.8369999999999997</v>
      </c>
      <c r="U39" s="468">
        <v>2.4609999999999999</v>
      </c>
      <c r="V39" s="468">
        <v>15.022</v>
      </c>
      <c r="W39" s="468">
        <v>23.039000000000001</v>
      </c>
      <c r="X39" s="1325">
        <v>64.769000000000005</v>
      </c>
      <c r="Y39" s="468">
        <v>52.59</v>
      </c>
      <c r="Z39" s="468">
        <v>44.045000000000002</v>
      </c>
      <c r="AA39" s="468">
        <v>21.666</v>
      </c>
      <c r="AB39" s="1325">
        <v>27.584</v>
      </c>
      <c r="AC39" s="468">
        <v>74.634</v>
      </c>
      <c r="AD39" s="468">
        <v>116.065</v>
      </c>
      <c r="AE39" s="468">
        <v>208.64099999999999</v>
      </c>
      <c r="AF39" s="1325">
        <v>202.911</v>
      </c>
      <c r="AG39" s="468">
        <v>175.36160741</v>
      </c>
      <c r="AH39" s="1861">
        <v>216.68019139099999</v>
      </c>
      <c r="AI39" s="1866">
        <v>0.24</v>
      </c>
      <c r="AJ39" s="1866">
        <v>0.8706896551724137</v>
      </c>
    </row>
    <row r="40" spans="1:37" ht="10.5" customHeight="1">
      <c r="A40" s="131"/>
      <c r="B40" s="131"/>
      <c r="C40" s="127"/>
      <c r="D40" s="315"/>
      <c r="E40" s="833"/>
      <c r="F40" s="475"/>
      <c r="G40" s="1242" t="s">
        <v>548</v>
      </c>
      <c r="H40" s="833"/>
      <c r="I40" s="51"/>
      <c r="J40" s="124"/>
      <c r="K40" s="124"/>
      <c r="L40" s="124"/>
      <c r="M40" s="911"/>
      <c r="N40" s="911"/>
      <c r="O40" s="911"/>
      <c r="P40" s="911"/>
      <c r="Q40" s="468">
        <v>0</v>
      </c>
      <c r="R40" s="468">
        <v>0</v>
      </c>
      <c r="S40" s="468">
        <v>0</v>
      </c>
      <c r="T40" s="1325">
        <v>0</v>
      </c>
      <c r="U40" s="468">
        <v>0</v>
      </c>
      <c r="V40" s="468">
        <v>0</v>
      </c>
      <c r="W40" s="468">
        <v>0</v>
      </c>
      <c r="X40" s="1325">
        <v>0</v>
      </c>
      <c r="Y40" s="468">
        <v>0</v>
      </c>
      <c r="Z40" s="468">
        <v>0</v>
      </c>
      <c r="AA40" s="468">
        <v>0</v>
      </c>
      <c r="AB40" s="1325">
        <v>0</v>
      </c>
      <c r="AC40" s="468">
        <v>0</v>
      </c>
      <c r="AD40" s="468">
        <v>0</v>
      </c>
      <c r="AE40" s="468">
        <v>0</v>
      </c>
      <c r="AF40" s="1325">
        <v>0</v>
      </c>
      <c r="AG40" s="468">
        <v>0</v>
      </c>
      <c r="AH40" s="1861">
        <v>0</v>
      </c>
      <c r="AI40" s="1867" t="s">
        <v>862</v>
      </c>
      <c r="AJ40" s="1867" t="s">
        <v>862</v>
      </c>
    </row>
    <row r="41" spans="1:37" s="1001" customFormat="1" ht="10.5" customHeight="1" thickBot="1">
      <c r="A41" s="131"/>
      <c r="B41" s="131"/>
      <c r="C41" s="158"/>
      <c r="D41" s="315"/>
      <c r="E41" s="827" t="s">
        <v>163</v>
      </c>
      <c r="F41" s="828"/>
      <c r="G41" s="828"/>
      <c r="H41" s="829"/>
      <c r="I41" s="118"/>
      <c r="J41" s="119"/>
      <c r="K41" s="119"/>
      <c r="L41" s="119"/>
      <c r="M41" s="910"/>
      <c r="N41" s="910"/>
      <c r="O41" s="910"/>
      <c r="P41" s="910"/>
      <c r="Q41" s="840">
        <v>22201.742999999999</v>
      </c>
      <c r="R41" s="840">
        <v>22837.8</v>
      </c>
      <c r="S41" s="840">
        <v>24281.324000000001</v>
      </c>
      <c r="T41" s="1323">
        <v>25492.331999999999</v>
      </c>
      <c r="U41" s="840">
        <v>25804.991999999998</v>
      </c>
      <c r="V41" s="840">
        <v>25751.687999999998</v>
      </c>
      <c r="W41" s="840">
        <v>26208.75</v>
      </c>
      <c r="X41" s="1323">
        <v>26725.845000000001</v>
      </c>
      <c r="Y41" s="840">
        <v>27178.33</v>
      </c>
      <c r="Z41" s="840">
        <v>28160.173999999999</v>
      </c>
      <c r="AA41" s="840">
        <v>28314.771000000001</v>
      </c>
      <c r="AB41" s="1323">
        <v>28850.195</v>
      </c>
      <c r="AC41" s="840">
        <v>29301.311000000002</v>
      </c>
      <c r="AD41" s="840">
        <v>29506.047999999999</v>
      </c>
      <c r="AE41" s="840">
        <v>31128.414000000001</v>
      </c>
      <c r="AF41" s="1323">
        <v>31627.342000000001</v>
      </c>
      <c r="AG41" s="840">
        <v>32603.612823772</v>
      </c>
      <c r="AH41" s="1859">
        <v>32690.840399253</v>
      </c>
      <c r="AI41" s="1864">
        <v>2.6683842473316233E-3</v>
      </c>
      <c r="AJ41" s="1864">
        <v>0.10794414695316212</v>
      </c>
      <c r="AK41" s="1658"/>
    </row>
    <row r="42" spans="1:37" ht="10.5" customHeight="1" thickTop="1">
      <c r="A42" s="131"/>
      <c r="B42" s="131"/>
      <c r="C42" s="127"/>
      <c r="D42" s="314"/>
      <c r="E42" s="830"/>
      <c r="F42" s="475" t="s">
        <v>164</v>
      </c>
      <c r="G42" s="475"/>
      <c r="H42" s="833"/>
      <c r="I42" s="122"/>
      <c r="J42" s="124"/>
      <c r="K42" s="124"/>
      <c r="L42" s="124"/>
      <c r="M42" s="911"/>
      <c r="N42" s="911"/>
      <c r="O42" s="911"/>
      <c r="P42" s="911"/>
      <c r="Q42" s="468">
        <v>3400.8209999999999</v>
      </c>
      <c r="R42" s="468">
        <v>3400.8220000000001</v>
      </c>
      <c r="S42" s="468">
        <v>3611.3380000000002</v>
      </c>
      <c r="T42" s="1325">
        <v>3611.3380000000002</v>
      </c>
      <c r="U42" s="468">
        <v>3611.3380000000002</v>
      </c>
      <c r="V42" s="468">
        <v>3611.3380000000002</v>
      </c>
      <c r="W42" s="468">
        <v>3611.3380000000002</v>
      </c>
      <c r="X42" s="1325">
        <v>3611.3380000000002</v>
      </c>
      <c r="Y42" s="468">
        <v>3611.3380000000002</v>
      </c>
      <c r="Z42" s="468">
        <v>3611.3380000000002</v>
      </c>
      <c r="AA42" s="468">
        <v>3640.3029999999999</v>
      </c>
      <c r="AB42" s="1325">
        <v>3640.3029999999999</v>
      </c>
      <c r="AC42" s="468">
        <v>3640.3029999999999</v>
      </c>
      <c r="AD42" s="468">
        <v>3640.3029999999999</v>
      </c>
      <c r="AE42" s="468">
        <v>3640.3029999999999</v>
      </c>
      <c r="AF42" s="1325">
        <v>3640.3029999999999</v>
      </c>
      <c r="AG42" s="468">
        <v>3640.302745</v>
      </c>
      <c r="AH42" s="1861">
        <v>3640.302745</v>
      </c>
      <c r="AI42" s="1866">
        <v>0</v>
      </c>
      <c r="AJ42" s="1866">
        <v>0</v>
      </c>
    </row>
    <row r="43" spans="1:37" ht="10.5" customHeight="1">
      <c r="A43" s="131"/>
      <c r="B43" s="131"/>
      <c r="C43" s="127"/>
      <c r="D43" s="314"/>
      <c r="E43" s="834"/>
      <c r="F43" s="475" t="s">
        <v>165</v>
      </c>
      <c r="G43" s="475"/>
      <c r="H43" s="833"/>
      <c r="I43" s="51"/>
      <c r="J43" s="124"/>
      <c r="K43" s="124"/>
      <c r="L43" s="124"/>
      <c r="M43" s="911"/>
      <c r="N43" s="911"/>
      <c r="O43" s="911"/>
      <c r="P43" s="911"/>
      <c r="Q43" s="468">
        <v>0</v>
      </c>
      <c r="R43" s="468">
        <v>0</v>
      </c>
      <c r="S43" s="468">
        <v>498.78300000000002</v>
      </c>
      <c r="T43" s="1325">
        <v>997.54399999999998</v>
      </c>
      <c r="U43" s="468">
        <v>1396.636</v>
      </c>
      <c r="V43" s="468">
        <v>1695.8209999999999</v>
      </c>
      <c r="W43" s="468">
        <v>1695.8209999999999</v>
      </c>
      <c r="X43" s="1325">
        <v>1895.366</v>
      </c>
      <c r="Y43" s="468">
        <v>1895.366</v>
      </c>
      <c r="Z43" s="468">
        <v>2094.8180000000002</v>
      </c>
      <c r="AA43" s="468">
        <v>2094.8180000000002</v>
      </c>
      <c r="AB43" s="1325">
        <v>2294.3809999999999</v>
      </c>
      <c r="AC43" s="468">
        <v>2593.7440000000001</v>
      </c>
      <c r="AD43" s="468">
        <v>2593.7440000000001</v>
      </c>
      <c r="AE43" s="468">
        <v>2892.989</v>
      </c>
      <c r="AF43" s="1325">
        <v>3112.4490000000001</v>
      </c>
      <c r="AG43" s="468">
        <v>3411.676289</v>
      </c>
      <c r="AH43" s="1861">
        <v>3411.676289</v>
      </c>
      <c r="AI43" s="1867">
        <v>0</v>
      </c>
      <c r="AJ43" s="1867">
        <v>0.31534309946029304</v>
      </c>
    </row>
    <row r="44" spans="1:37" ht="10.5" customHeight="1">
      <c r="A44" s="131"/>
      <c r="B44" s="131"/>
      <c r="C44" s="121"/>
      <c r="D44" s="129"/>
      <c r="E44" s="834"/>
      <c r="F44" s="475" t="s">
        <v>417</v>
      </c>
      <c r="G44" s="475"/>
      <c r="H44" s="833"/>
      <c r="I44" s="128"/>
      <c r="J44" s="124"/>
      <c r="K44" s="124"/>
      <c r="L44" s="124"/>
      <c r="M44" s="911"/>
      <c r="N44" s="911"/>
      <c r="O44" s="911"/>
      <c r="P44" s="911"/>
      <c r="Q44" s="468">
        <v>311.86</v>
      </c>
      <c r="R44" s="468">
        <v>311.863</v>
      </c>
      <c r="S44" s="468">
        <v>618.60900000000004</v>
      </c>
      <c r="T44" s="1325">
        <v>626.29499999999996</v>
      </c>
      <c r="U44" s="468">
        <v>627.78899999999999</v>
      </c>
      <c r="V44" s="468">
        <v>627.625</v>
      </c>
      <c r="W44" s="468">
        <v>627.49599999999998</v>
      </c>
      <c r="X44" s="1325">
        <v>626.11099999999999</v>
      </c>
      <c r="Y44" s="468">
        <v>626.11400000000003</v>
      </c>
      <c r="Z44" s="468">
        <v>631.36800000000005</v>
      </c>
      <c r="AA44" s="468">
        <v>680.70600000000002</v>
      </c>
      <c r="AB44" s="1325">
        <v>682.38499999999999</v>
      </c>
      <c r="AC44" s="468">
        <v>682.38499999999999</v>
      </c>
      <c r="AD44" s="468">
        <v>682.38499999999999</v>
      </c>
      <c r="AE44" s="468">
        <v>682.38499999999999</v>
      </c>
      <c r="AF44" s="1325">
        <v>682.38499999999999</v>
      </c>
      <c r="AG44" s="468">
        <v>680.51675792699996</v>
      </c>
      <c r="AH44" s="1861">
        <v>685.42651879499999</v>
      </c>
      <c r="AI44" s="1866">
        <v>5.8737151248164921E-3</v>
      </c>
      <c r="AJ44" s="1866">
        <v>4.3988269794721369E-3</v>
      </c>
    </row>
    <row r="45" spans="1:37" ht="10.5" customHeight="1">
      <c r="A45" s="131"/>
      <c r="B45" s="131"/>
      <c r="C45" s="127"/>
      <c r="D45" s="314"/>
      <c r="E45" s="834"/>
      <c r="F45" s="475" t="s">
        <v>166</v>
      </c>
      <c r="G45" s="475"/>
      <c r="H45" s="830"/>
      <c r="I45" s="108"/>
      <c r="J45" s="124"/>
      <c r="K45" s="124"/>
      <c r="L45" s="124"/>
      <c r="M45" s="911"/>
      <c r="N45" s="911"/>
      <c r="O45" s="911"/>
      <c r="P45" s="911"/>
      <c r="Q45" s="850">
        <v>-2130.9180000000001</v>
      </c>
      <c r="R45" s="850">
        <v>-2108.9059999999999</v>
      </c>
      <c r="S45" s="850">
        <v>-2206.134</v>
      </c>
      <c r="T45" s="1327">
        <v>-2249.3220000000001</v>
      </c>
      <c r="U45" s="850">
        <v>-2333.6410000000001</v>
      </c>
      <c r="V45" s="850">
        <v>-2285.79</v>
      </c>
      <c r="W45" s="850">
        <v>-2297.529</v>
      </c>
      <c r="X45" s="1327">
        <v>-2347.4720000000002</v>
      </c>
      <c r="Y45" s="850">
        <v>-2247.3629999999998</v>
      </c>
      <c r="Z45" s="850">
        <v>-2176.7289999999998</v>
      </c>
      <c r="AA45" s="850">
        <v>-2118.9290000000001</v>
      </c>
      <c r="AB45" s="1327">
        <v>-2167.614</v>
      </c>
      <c r="AC45" s="850">
        <v>-2272.6619999999998</v>
      </c>
      <c r="AD45" s="850">
        <v>-2430.652</v>
      </c>
      <c r="AE45" s="850">
        <v>-2261.3879999999999</v>
      </c>
      <c r="AF45" s="1327">
        <v>-2423.3919999999998</v>
      </c>
      <c r="AG45" s="850">
        <v>-1932.4982837180032</v>
      </c>
      <c r="AH45" s="1862">
        <v>-1944.8531264549965</v>
      </c>
      <c r="AI45" s="1866">
        <v>6.7287784679088691E-3</v>
      </c>
      <c r="AJ45" s="1866">
        <v>-0.19991772932949403</v>
      </c>
    </row>
    <row r="46" spans="1:37" ht="10.5" customHeight="1">
      <c r="A46" s="131"/>
      <c r="B46" s="131"/>
      <c r="C46" s="127"/>
      <c r="D46" s="314"/>
      <c r="E46" s="475"/>
      <c r="F46" s="475" t="s">
        <v>430</v>
      </c>
      <c r="G46" s="475"/>
      <c r="H46" s="830"/>
      <c r="I46" s="51"/>
      <c r="J46" s="108"/>
      <c r="K46" s="108"/>
      <c r="L46" s="108"/>
      <c r="M46" s="912"/>
      <c r="N46" s="912"/>
      <c r="O46" s="912"/>
      <c r="P46" s="911"/>
      <c r="Q46" s="468">
        <v>17228.45</v>
      </c>
      <c r="R46" s="468">
        <v>17838.982</v>
      </c>
      <c r="S46" s="468">
        <v>18322.07</v>
      </c>
      <c r="T46" s="1325">
        <v>18524.514999999999</v>
      </c>
      <c r="U46" s="468">
        <v>18521.992999999999</v>
      </c>
      <c r="V46" s="468">
        <v>18652.199000000001</v>
      </c>
      <c r="W46" s="468">
        <v>19116.037</v>
      </c>
      <c r="X46" s="1325">
        <v>19268.264999999999</v>
      </c>
      <c r="Y46" s="468">
        <v>19627.438999999998</v>
      </c>
      <c r="Z46" s="468">
        <v>20398.356</v>
      </c>
      <c r="AA46" s="468">
        <v>21019.041000000001</v>
      </c>
      <c r="AB46" s="1325">
        <v>21392.563999999998</v>
      </c>
      <c r="AC46" s="468">
        <v>21639.489000000001</v>
      </c>
      <c r="AD46" s="468">
        <v>22540.312999999998</v>
      </c>
      <c r="AE46" s="468">
        <v>23298.284</v>
      </c>
      <c r="AF46" s="1325">
        <v>23750.151999999998</v>
      </c>
      <c r="AG46" s="468">
        <v>23859.669627664</v>
      </c>
      <c r="AH46" s="1861">
        <v>24451.884509291998</v>
      </c>
      <c r="AI46" s="1866">
        <v>2.4811399832355363E-2</v>
      </c>
      <c r="AJ46" s="1866">
        <v>8.4826974267968147E-2</v>
      </c>
    </row>
    <row r="47" spans="1:37" ht="10.5" customHeight="1">
      <c r="A47" s="103"/>
      <c r="B47" s="131"/>
      <c r="C47" s="127"/>
      <c r="D47" s="134"/>
      <c r="E47" s="475"/>
      <c r="F47" s="1" t="s">
        <v>441</v>
      </c>
      <c r="G47" s="1"/>
      <c r="H47" s="830"/>
      <c r="I47" s="51"/>
      <c r="J47" s="108"/>
      <c r="K47" s="108"/>
      <c r="L47" s="108"/>
      <c r="M47" s="912"/>
      <c r="N47" s="912"/>
      <c r="O47" s="912"/>
      <c r="P47" s="911"/>
      <c r="Q47" s="468">
        <v>3391.53</v>
      </c>
      <c r="R47" s="468">
        <v>3395.0390000000002</v>
      </c>
      <c r="S47" s="468">
        <v>3436.6579999999999</v>
      </c>
      <c r="T47" s="1325">
        <v>3981.962</v>
      </c>
      <c r="U47" s="468">
        <v>3980.877</v>
      </c>
      <c r="V47" s="468">
        <v>3450.4949999999999</v>
      </c>
      <c r="W47" s="468">
        <v>3455.587</v>
      </c>
      <c r="X47" s="1325">
        <v>3672.2370000000001</v>
      </c>
      <c r="Y47" s="468">
        <v>3665.4360000000001</v>
      </c>
      <c r="Z47" s="468">
        <v>3601.0230000000001</v>
      </c>
      <c r="AA47" s="468">
        <v>2998.8319999999999</v>
      </c>
      <c r="AB47" s="1325">
        <v>3008.1759999999999</v>
      </c>
      <c r="AC47" s="468">
        <v>3018.0520000000001</v>
      </c>
      <c r="AD47" s="468">
        <v>2479.9549999999999</v>
      </c>
      <c r="AE47" s="468">
        <v>2875.8409999999999</v>
      </c>
      <c r="AF47" s="1325">
        <v>2865.4450000000002</v>
      </c>
      <c r="AG47" s="468">
        <v>2943.9456878989999</v>
      </c>
      <c r="AH47" s="1861">
        <v>2446.4034636209999</v>
      </c>
      <c r="AI47" s="1866">
        <v>-0.16915760869565222</v>
      </c>
      <c r="AJ47" s="1866">
        <v>-1.3709677419354804E-2</v>
      </c>
    </row>
    <row r="48" spans="1:37" ht="10.5" customHeight="1" thickBot="1">
      <c r="A48" s="103"/>
      <c r="B48" s="131"/>
      <c r="C48" s="127"/>
      <c r="D48" s="134"/>
      <c r="E48" s="836" t="s">
        <v>168</v>
      </c>
      <c r="F48" s="837"/>
      <c r="G48" s="837"/>
      <c r="H48" s="838"/>
      <c r="I48" s="132"/>
      <c r="J48" s="133"/>
      <c r="K48" s="133"/>
      <c r="L48" s="133"/>
      <c r="M48" s="913"/>
      <c r="N48" s="913"/>
      <c r="O48" s="913"/>
      <c r="P48" s="913"/>
      <c r="Q48" s="925">
        <v>345148.60399999999</v>
      </c>
      <c r="R48" s="925">
        <v>359402.19399999996</v>
      </c>
      <c r="S48" s="1302">
        <v>370584.2</v>
      </c>
      <c r="T48" s="1328">
        <v>361980.72399999999</v>
      </c>
      <c r="U48" s="1302">
        <v>378214.14799999999</v>
      </c>
      <c r="V48" s="1302">
        <v>380077.37599999999</v>
      </c>
      <c r="W48" s="1302">
        <v>380838.91100000002</v>
      </c>
      <c r="X48" s="1328">
        <v>399081.01699999999</v>
      </c>
      <c r="Y48" s="1302">
        <v>416104.38400000002</v>
      </c>
      <c r="Z48" s="1302">
        <v>421270.60600000003</v>
      </c>
      <c r="AA48" s="1302">
        <v>438184.91</v>
      </c>
      <c r="AB48" s="1328">
        <v>447183.87099999998</v>
      </c>
      <c r="AC48" s="1302">
        <v>465704.30599999998</v>
      </c>
      <c r="AD48" s="1302">
        <v>484945.69</v>
      </c>
      <c r="AE48" s="1302">
        <v>502068.93400000001</v>
      </c>
      <c r="AF48" s="1328">
        <v>480474.39600000001</v>
      </c>
      <c r="AG48" s="1302">
        <v>478079.25482430903</v>
      </c>
      <c r="AH48" s="1863">
        <v>482911.61850300402</v>
      </c>
      <c r="AI48" s="1868">
        <v>1.0109207892419425E-2</v>
      </c>
      <c r="AJ48" s="1868">
        <v>-4.1942814251483274E-3</v>
      </c>
    </row>
    <row r="49" spans="1:37" ht="10.5" customHeight="1">
      <c r="A49" s="103"/>
      <c r="B49" s="131"/>
      <c r="D49" s="135"/>
      <c r="E49" s="1224"/>
      <c r="F49" s="1225"/>
      <c r="G49" s="1225"/>
      <c r="H49" s="835"/>
      <c r="I49" s="134"/>
      <c r="J49" s="465"/>
      <c r="K49" s="465"/>
      <c r="L49" s="465"/>
      <c r="M49" s="465"/>
      <c r="N49" s="465"/>
      <c r="O49" s="465"/>
      <c r="P49" s="465"/>
      <c r="Q49" s="1175"/>
      <c r="R49" s="1175"/>
      <c r="S49" s="1175"/>
      <c r="T49" s="1175"/>
      <c r="U49" s="1175"/>
      <c r="V49" s="1175"/>
      <c r="W49" s="1175"/>
      <c r="X49" s="1175"/>
      <c r="Y49" s="1175"/>
      <c r="Z49" s="1729"/>
      <c r="AA49" s="1729"/>
      <c r="AB49" s="1729"/>
      <c r="AC49" s="1729"/>
      <c r="AD49" s="1729"/>
      <c r="AE49" s="1729"/>
      <c r="AF49" s="1729"/>
      <c r="AG49" s="1729"/>
      <c r="AH49" s="1729"/>
      <c r="AI49" s="1226"/>
      <c r="AJ49" s="376">
        <v>6</v>
      </c>
    </row>
    <row r="50" spans="1:37" s="1001" customFormat="1" ht="5.0999999999999996" customHeight="1">
      <c r="A50" s="456"/>
      <c r="B50" s="457"/>
      <c r="C50" s="458"/>
      <c r="D50" s="459"/>
      <c r="E50" s="458"/>
      <c r="F50" s="458"/>
      <c r="G50" s="458"/>
      <c r="H50" s="460"/>
      <c r="I50" s="1017"/>
      <c r="J50" s="1017"/>
      <c r="K50" s="1017"/>
      <c r="L50" s="1017"/>
      <c r="M50" s="1017"/>
      <c r="N50" s="1017"/>
      <c r="O50" s="1017"/>
      <c r="P50" s="1017"/>
      <c r="Q50" s="1017"/>
      <c r="R50" s="1017"/>
      <c r="S50" s="1017"/>
      <c r="T50" s="1017"/>
      <c r="U50" s="1017"/>
      <c r="V50" s="1017"/>
      <c r="W50" s="1017"/>
      <c r="X50" s="1017"/>
      <c r="Y50" s="1017"/>
      <c r="Z50" s="1017"/>
      <c r="AA50" s="1017"/>
      <c r="AB50" s="1017"/>
      <c r="AC50" s="1017"/>
      <c r="AD50" s="1017"/>
      <c r="AE50" s="1017"/>
      <c r="AF50" s="1017"/>
      <c r="AG50" s="1017"/>
      <c r="AH50" s="1017"/>
      <c r="AI50" s="1017"/>
      <c r="AJ50" s="1017"/>
      <c r="AK50" s="1658"/>
    </row>
    <row r="51" spans="1:37" s="1001" customFormat="1" ht="20.100000000000001" customHeight="1">
      <c r="A51" s="509"/>
      <c r="B51" s="510"/>
      <c r="C51" s="462"/>
      <c r="D51" s="463"/>
      <c r="E51" s="462"/>
      <c r="F51" s="462"/>
      <c r="G51" s="462"/>
      <c r="H51" s="464"/>
      <c r="I51" s="1122" t="s">
        <v>59</v>
      </c>
      <c r="J51" s="1122" t="s">
        <v>63</v>
      </c>
      <c r="K51" s="1122" t="s">
        <v>65</v>
      </c>
      <c r="L51" s="1122" t="s">
        <v>80</v>
      </c>
      <c r="M51" s="1122" t="s">
        <v>98</v>
      </c>
      <c r="N51" s="1122" t="s">
        <v>97</v>
      </c>
      <c r="O51" s="1122" t="s">
        <v>103</v>
      </c>
      <c r="P51" s="1122" t="s">
        <v>114</v>
      </c>
      <c r="Q51" s="1122" t="s">
        <v>326</v>
      </c>
      <c r="R51" s="1122" t="s">
        <v>448</v>
      </c>
      <c r="S51" s="1122" t="s">
        <v>526</v>
      </c>
      <c r="T51" s="1122" t="str">
        <f>T4</f>
        <v>FY2019</v>
      </c>
      <c r="U51" s="1122" t="str">
        <f>U4</f>
        <v xml:space="preserve"> FY2020 1Q</v>
      </c>
      <c r="V51" s="1122" t="str">
        <f>V4</f>
        <v xml:space="preserve"> FY2020 2Q</v>
      </c>
      <c r="W51" s="1122" t="str">
        <f>W4</f>
        <v xml:space="preserve"> FY2020 3Q</v>
      </c>
      <c r="X51" s="1122" t="s">
        <v>660</v>
      </c>
      <c r="Y51" s="1122" t="s">
        <v>758</v>
      </c>
      <c r="Z51" s="1122" t="str">
        <f>Z4</f>
        <v xml:space="preserve"> FY2021 2Q</v>
      </c>
      <c r="AA51" s="1122" t="s">
        <v>773</v>
      </c>
      <c r="AB51" s="1122" t="s">
        <v>787</v>
      </c>
      <c r="AC51" s="1122" t="s">
        <v>794</v>
      </c>
      <c r="AD51" s="1122" t="s">
        <v>802</v>
      </c>
      <c r="AE51" s="1122" t="s">
        <v>921</v>
      </c>
      <c r="AF51" s="1122" t="s">
        <v>922</v>
      </c>
      <c r="AG51" s="1122" t="s">
        <v>923</v>
      </c>
      <c r="AH51" s="1122" t="s">
        <v>924</v>
      </c>
      <c r="AI51" s="1172" t="s">
        <v>105</v>
      </c>
      <c r="AJ51" s="1172" t="s">
        <v>106</v>
      </c>
      <c r="AK51" s="1658"/>
    </row>
    <row r="52" spans="1:37" s="458" customFormat="1" ht="5.0999999999999996" customHeight="1">
      <c r="A52" s="155"/>
      <c r="B52" s="1229"/>
      <c r="C52" s="1002"/>
      <c r="D52" s="106"/>
      <c r="E52" s="1002"/>
      <c r="F52" s="1002"/>
      <c r="G52" s="1002"/>
      <c r="H52" s="111"/>
      <c r="I52" s="1119"/>
      <c r="J52" s="1119"/>
      <c r="K52" s="1119"/>
      <c r="L52" s="1119"/>
      <c r="M52" s="1119"/>
      <c r="N52" s="1119"/>
      <c r="O52" s="1119"/>
      <c r="P52" s="1119"/>
      <c r="Q52" s="1119"/>
      <c r="R52" s="1119"/>
      <c r="S52" s="1119"/>
      <c r="T52" s="1119"/>
      <c r="U52" s="1119"/>
      <c r="V52" s="1119"/>
      <c r="W52" s="1119"/>
      <c r="X52" s="1119"/>
      <c r="Y52" s="1119"/>
      <c r="Z52" s="1119"/>
      <c r="AA52" s="1119"/>
      <c r="AB52" s="1119"/>
      <c r="AC52" s="1119"/>
      <c r="AD52" s="1119"/>
      <c r="AE52" s="1119"/>
      <c r="AF52" s="1119"/>
      <c r="AG52" s="1119"/>
      <c r="AH52" s="1119"/>
      <c r="AI52" s="322"/>
      <c r="AJ52" s="322"/>
      <c r="AK52" s="1659"/>
    </row>
    <row r="53" spans="1:37" s="462" customFormat="1" ht="20.100000000000001" customHeight="1">
      <c r="A53" s="76" t="s">
        <v>36</v>
      </c>
      <c r="B53" s="77"/>
      <c r="C53" s="110"/>
      <c r="D53" s="469" t="s">
        <v>484</v>
      </c>
      <c r="E53" s="137"/>
      <c r="F53" s="137"/>
      <c r="G53" s="137"/>
      <c r="H53" s="128"/>
      <c r="I53" s="51"/>
      <c r="J53" s="111"/>
      <c r="K53" s="111"/>
      <c r="L53" s="111"/>
      <c r="M53" s="111"/>
      <c r="N53" s="111"/>
      <c r="O53" s="111"/>
      <c r="P53" s="111"/>
      <c r="Q53" s="111"/>
      <c r="R53" s="111"/>
      <c r="S53" s="111"/>
      <c r="T53" s="111"/>
      <c r="U53" s="111"/>
      <c r="V53" s="111"/>
      <c r="W53" s="111"/>
      <c r="X53" s="111"/>
      <c r="Y53" s="111"/>
      <c r="Z53" s="111"/>
      <c r="AA53" s="111"/>
      <c r="AB53" s="111"/>
      <c r="AC53" s="111"/>
      <c r="AD53" s="111"/>
      <c r="AE53" s="111"/>
      <c r="AF53" s="111"/>
      <c r="AG53" s="111"/>
      <c r="AH53" s="111"/>
      <c r="AI53" s="1927" t="s">
        <v>277</v>
      </c>
      <c r="AJ53" s="1927"/>
      <c r="AK53" s="1660"/>
    </row>
    <row r="54" spans="1:37" s="1002" customFormat="1" ht="9" customHeight="1" thickBot="1">
      <c r="A54" s="78"/>
      <c r="B54" s="79"/>
      <c r="C54" s="108"/>
      <c r="D54" s="841"/>
      <c r="E54" s="828" t="s">
        <v>138</v>
      </c>
      <c r="F54" s="828"/>
      <c r="G54" s="828"/>
      <c r="H54" s="829"/>
      <c r="I54" s="829"/>
      <c r="J54" s="839"/>
      <c r="K54" s="839"/>
      <c r="L54" s="839"/>
      <c r="M54" s="840">
        <v>325795.90299999999</v>
      </c>
      <c r="N54" s="840">
        <v>326561.33000000007</v>
      </c>
      <c r="O54" s="840">
        <v>329802.27900000004</v>
      </c>
      <c r="P54" s="1323">
        <v>340447.18300000002</v>
      </c>
      <c r="Q54" s="840">
        <v>345062.712</v>
      </c>
      <c r="R54" s="840">
        <v>359318.93599999999</v>
      </c>
      <c r="S54" s="840">
        <v>357221.04</v>
      </c>
      <c r="T54" s="1323">
        <v>348181.658</v>
      </c>
      <c r="U54" s="840">
        <v>364364.49400000001</v>
      </c>
      <c r="V54" s="840">
        <v>365351.99699999997</v>
      </c>
      <c r="W54" s="840">
        <v>365537.82</v>
      </c>
      <c r="X54" s="1323">
        <v>374310.41499999998</v>
      </c>
      <c r="Y54" s="840">
        <v>389831.63699999999</v>
      </c>
      <c r="Z54" s="840">
        <v>393520.65299999999</v>
      </c>
      <c r="AA54" s="840">
        <v>408422.79200000002</v>
      </c>
      <c r="AB54" s="1323">
        <v>415976.62699999998</v>
      </c>
      <c r="AC54" s="840">
        <v>432118.83100000001</v>
      </c>
      <c r="AD54" s="840">
        <v>448831.125</v>
      </c>
      <c r="AE54" s="840">
        <v>465056.36200000002</v>
      </c>
      <c r="AF54" s="1323">
        <v>443340.97899999999</v>
      </c>
      <c r="AG54" s="840">
        <v>441112.87879714702</v>
      </c>
      <c r="AH54" s="1859">
        <v>445294.20041491202</v>
      </c>
      <c r="AI54" s="1864">
        <v>9.4782969443203413E-3</v>
      </c>
      <c r="AJ54" s="1864">
        <v>-7.8804717142978431E-3</v>
      </c>
      <c r="AK54" s="1661"/>
    </row>
    <row r="55" spans="1:37" s="110" customFormat="1" ht="11.1" customHeight="1" thickTop="1">
      <c r="A55" s="519" t="s">
        <v>345</v>
      </c>
      <c r="B55" s="521"/>
      <c r="C55" s="138"/>
      <c r="D55" s="844"/>
      <c r="E55" s="475"/>
      <c r="F55" s="1" t="s">
        <v>139</v>
      </c>
      <c r="G55" s="1"/>
      <c r="H55" s="830"/>
      <c r="I55" s="842"/>
      <c r="J55" s="843"/>
      <c r="K55" s="843"/>
      <c r="L55" s="843"/>
      <c r="M55" s="920">
        <v>5738.0020000000004</v>
      </c>
      <c r="N55" s="920">
        <v>5920.5680000000002</v>
      </c>
      <c r="O55" s="920">
        <v>6004.5039999999999</v>
      </c>
      <c r="P55" s="1324">
        <v>6712.6229999999996</v>
      </c>
      <c r="Q55" s="920">
        <v>4963.2420000000002</v>
      </c>
      <c r="R55" s="920">
        <v>6597.8329999999996</v>
      </c>
      <c r="S55" s="920">
        <v>7808.71</v>
      </c>
      <c r="T55" s="1324">
        <v>6162.0290000000005</v>
      </c>
      <c r="U55" s="920">
        <v>23478.883188992</v>
      </c>
      <c r="V55" s="920">
        <v>19032.69127879</v>
      </c>
      <c r="W55" s="920">
        <v>19014.095088811002</v>
      </c>
      <c r="X55" s="1324">
        <v>16718.695400434</v>
      </c>
      <c r="Y55" s="920">
        <v>27233.01360975</v>
      </c>
      <c r="Z55" s="920">
        <v>27494.336737324</v>
      </c>
      <c r="AA55" s="920">
        <v>23433.478183999003</v>
      </c>
      <c r="AB55" s="1324">
        <v>19912.544000000002</v>
      </c>
      <c r="AC55" s="920">
        <v>29500.640807103999</v>
      </c>
      <c r="AD55" s="920">
        <v>34399.635129514005</v>
      </c>
      <c r="AE55" s="920">
        <v>29266.253978682002</v>
      </c>
      <c r="AF55" s="1324">
        <v>32418.294999999998</v>
      </c>
      <c r="AG55" s="920">
        <v>29451.893979621</v>
      </c>
      <c r="AH55" s="1860">
        <v>20167.915759271</v>
      </c>
      <c r="AI55" s="1865">
        <v>-0.31522477251120462</v>
      </c>
      <c r="AJ55" s="1865">
        <v>-0.41372093023255818</v>
      </c>
      <c r="AK55" s="1661"/>
    </row>
    <row r="56" spans="1:37" s="110" customFormat="1" ht="10.5" customHeight="1">
      <c r="A56" s="80"/>
      <c r="B56" s="522" t="s">
        <v>346</v>
      </c>
      <c r="C56" s="138"/>
      <c r="D56" s="844"/>
      <c r="E56" s="475"/>
      <c r="F56" s="475" t="s">
        <v>140</v>
      </c>
      <c r="G56" s="475"/>
      <c r="H56" s="831"/>
      <c r="I56" s="831"/>
      <c r="J56" s="843"/>
      <c r="K56" s="843"/>
      <c r="L56" s="843"/>
      <c r="M56" s="920">
        <v>37664.294000000002</v>
      </c>
      <c r="N56" s="920">
        <v>38687.440999999999</v>
      </c>
      <c r="O56" s="920">
        <v>41010.031999999999</v>
      </c>
      <c r="P56" s="1324">
        <v>47122.165000000001</v>
      </c>
      <c r="Q56" s="920">
        <v>47614.206999999995</v>
      </c>
      <c r="R56" s="920">
        <v>52231.196000000004</v>
      </c>
      <c r="S56" s="920">
        <v>55513</v>
      </c>
      <c r="T56" s="1324">
        <v>54621.803</v>
      </c>
      <c r="U56" s="920">
        <v>57993.192000000003</v>
      </c>
      <c r="V56" s="920">
        <v>56572.118000000002</v>
      </c>
      <c r="W56" s="920">
        <v>56271.735000000001</v>
      </c>
      <c r="X56" s="1324">
        <v>59375.93</v>
      </c>
      <c r="Y56" s="920">
        <v>57981.351000000002</v>
      </c>
      <c r="Z56" s="920">
        <v>56508.324999999997</v>
      </c>
      <c r="AA56" s="920">
        <v>63502.097000000002</v>
      </c>
      <c r="AB56" s="1324">
        <v>68061.673999999999</v>
      </c>
      <c r="AC56" s="920">
        <v>72700.910999999993</v>
      </c>
      <c r="AD56" s="920">
        <v>75252.293000000005</v>
      </c>
      <c r="AE56" s="920">
        <v>88713.21</v>
      </c>
      <c r="AF56" s="1324">
        <v>79758.350999999995</v>
      </c>
      <c r="AG56" s="920">
        <v>80586.846722026996</v>
      </c>
      <c r="AH56" s="1860">
        <v>80853.167564456002</v>
      </c>
      <c r="AI56" s="1865">
        <v>3.3007805229130494E-3</v>
      </c>
      <c r="AJ56" s="1865">
        <v>7.4429915483973819E-2</v>
      </c>
      <c r="AK56" s="1661"/>
    </row>
    <row r="57" spans="1:37" ht="10.5" customHeight="1">
      <c r="A57" s="80"/>
      <c r="B57" s="522" t="s">
        <v>347</v>
      </c>
      <c r="C57" s="138"/>
      <c r="D57" s="844"/>
      <c r="E57" s="475"/>
      <c r="F57" s="475"/>
      <c r="G57" s="475" t="s">
        <v>141</v>
      </c>
      <c r="H57" s="831"/>
      <c r="I57" s="831"/>
      <c r="J57" s="843"/>
      <c r="K57" s="843"/>
      <c r="L57" s="843"/>
      <c r="M57" s="468">
        <v>7576.2960000000003</v>
      </c>
      <c r="N57" s="468">
        <v>6340.7039999999997</v>
      </c>
      <c r="O57" s="468">
        <v>5720.8109999999997</v>
      </c>
      <c r="P57" s="1325">
        <v>6126.183</v>
      </c>
      <c r="Q57" s="468">
        <v>6412.4629999999997</v>
      </c>
      <c r="R57" s="468">
        <v>6240.134</v>
      </c>
      <c r="S57" s="468">
        <v>7868.7449999999999</v>
      </c>
      <c r="T57" s="1325">
        <v>6672.5569999999998</v>
      </c>
      <c r="U57" s="468">
        <v>9922.1540000000005</v>
      </c>
      <c r="V57" s="468">
        <v>8409.9609999999993</v>
      </c>
      <c r="W57" s="468">
        <v>8815.11</v>
      </c>
      <c r="X57" s="1325">
        <v>12402.45</v>
      </c>
      <c r="Y57" s="468">
        <v>10980.659</v>
      </c>
      <c r="Z57" s="468">
        <v>10574.643</v>
      </c>
      <c r="AA57" s="468">
        <v>13895.753000000001</v>
      </c>
      <c r="AB57" s="1325">
        <v>11933.349</v>
      </c>
      <c r="AC57" s="468">
        <v>14101.531000000001</v>
      </c>
      <c r="AD57" s="468">
        <v>18891.902999999998</v>
      </c>
      <c r="AE57" s="468">
        <v>29023.23</v>
      </c>
      <c r="AF57" s="1325">
        <v>18489.573</v>
      </c>
      <c r="AG57" s="468">
        <v>19638.26866225</v>
      </c>
      <c r="AH57" s="1861">
        <v>20081.645181716001</v>
      </c>
      <c r="AI57" s="1866">
        <v>2.2609227008860477E-2</v>
      </c>
      <c r="AJ57" s="1866">
        <v>6.2989625238196068E-2</v>
      </c>
    </row>
    <row r="58" spans="1:37" ht="10.5" customHeight="1">
      <c r="A58" s="520"/>
      <c r="B58" s="717" t="s">
        <v>348</v>
      </c>
      <c r="C58" s="138"/>
      <c r="D58" s="844"/>
      <c r="E58" s="475"/>
      <c r="F58" s="475"/>
      <c r="G58" s="475" t="s">
        <v>142</v>
      </c>
      <c r="H58" s="830"/>
      <c r="I58" s="830"/>
      <c r="J58" s="843"/>
      <c r="K58" s="843"/>
      <c r="L58" s="843"/>
      <c r="M58" s="468">
        <v>13256.656000000001</v>
      </c>
      <c r="N58" s="468">
        <v>14644.608</v>
      </c>
      <c r="O58" s="468">
        <v>16167.617</v>
      </c>
      <c r="P58" s="1325">
        <v>18063.422999999999</v>
      </c>
      <c r="Q58" s="468">
        <v>19810.708999999999</v>
      </c>
      <c r="R58" s="468">
        <v>25497.615000000002</v>
      </c>
      <c r="S58" s="468">
        <v>27465.742999999999</v>
      </c>
      <c r="T58" s="1325">
        <v>27628.706999999999</v>
      </c>
      <c r="U58" s="468">
        <v>28054.006000000001</v>
      </c>
      <c r="V58" s="468">
        <v>29551.555</v>
      </c>
      <c r="W58" s="468">
        <v>29566.703000000001</v>
      </c>
      <c r="X58" s="1325">
        <v>29952.641</v>
      </c>
      <c r="Y58" s="468">
        <v>30725.494999999999</v>
      </c>
      <c r="Z58" s="468">
        <v>30208.440999999999</v>
      </c>
      <c r="AA58" s="468">
        <v>32841.326000000001</v>
      </c>
      <c r="AB58" s="1325">
        <v>39042.050999999999</v>
      </c>
      <c r="AC58" s="468">
        <v>40311.892</v>
      </c>
      <c r="AD58" s="468">
        <v>36217.214999999997</v>
      </c>
      <c r="AE58" s="468">
        <v>34552.625999999997</v>
      </c>
      <c r="AF58" s="1325">
        <v>33000.262000000002</v>
      </c>
      <c r="AG58" s="468">
        <v>33664.053163812001</v>
      </c>
      <c r="AH58" s="1861">
        <v>34821.902133737</v>
      </c>
      <c r="AI58" s="1866">
        <v>3.4398764258555037E-2</v>
      </c>
      <c r="AJ58" s="1866">
        <v>-3.8517823121738459E-2</v>
      </c>
    </row>
    <row r="59" spans="1:37" ht="10.5" customHeight="1">
      <c r="A59" s="520"/>
      <c r="B59" s="1870" t="s">
        <v>841</v>
      </c>
      <c r="C59" s="138"/>
      <c r="D59" s="844"/>
      <c r="E59" s="831"/>
      <c r="F59" s="475"/>
      <c r="G59" s="475" t="s">
        <v>143</v>
      </c>
      <c r="H59" s="831"/>
      <c r="I59" s="831"/>
      <c r="J59" s="843"/>
      <c r="K59" s="843"/>
      <c r="L59" s="843"/>
      <c r="M59" s="468">
        <v>16831.342000000001</v>
      </c>
      <c r="N59" s="468">
        <v>17702.129000000001</v>
      </c>
      <c r="O59" s="468">
        <v>19121.603999999999</v>
      </c>
      <c r="P59" s="1325">
        <v>22932.559000000001</v>
      </c>
      <c r="Q59" s="468">
        <v>21391.035</v>
      </c>
      <c r="R59" s="468">
        <v>20493.447</v>
      </c>
      <c r="S59" s="468">
        <v>20178.511999999999</v>
      </c>
      <c r="T59" s="1325">
        <v>20320.539000000001</v>
      </c>
      <c r="U59" s="468">
        <v>20017.031999999999</v>
      </c>
      <c r="V59" s="468">
        <v>18610.601999999999</v>
      </c>
      <c r="W59" s="468">
        <v>17889.921999999999</v>
      </c>
      <c r="X59" s="1325">
        <v>17020.839</v>
      </c>
      <c r="Y59" s="468">
        <v>16275.197</v>
      </c>
      <c r="Z59" s="468">
        <v>15725.241</v>
      </c>
      <c r="AA59" s="468">
        <v>16765.018</v>
      </c>
      <c r="AB59" s="1325">
        <v>17086.274000000001</v>
      </c>
      <c r="AC59" s="468">
        <v>18287.488000000001</v>
      </c>
      <c r="AD59" s="468">
        <v>20143.174999999999</v>
      </c>
      <c r="AE59" s="468">
        <v>25137.353999999999</v>
      </c>
      <c r="AF59" s="1325">
        <v>28268.516</v>
      </c>
      <c r="AG59" s="468">
        <v>27284.524895965002</v>
      </c>
      <c r="AH59" s="1861">
        <v>25949.620249003001</v>
      </c>
      <c r="AI59" s="1866">
        <v>-4.8927982407916404E-2</v>
      </c>
      <c r="AJ59" s="1866">
        <v>0.28828873554088275</v>
      </c>
    </row>
    <row r="60" spans="1:37" ht="10.5" customHeight="1">
      <c r="A60" s="520"/>
      <c r="B60" s="522" t="s">
        <v>350</v>
      </c>
      <c r="C60" s="138"/>
      <c r="D60" s="844"/>
      <c r="E60" s="832"/>
      <c r="F60" s="1928" t="s">
        <v>274</v>
      </c>
      <c r="G60" s="1928"/>
      <c r="H60" s="1928"/>
      <c r="I60" s="832"/>
      <c r="J60" s="843"/>
      <c r="K60" s="843"/>
      <c r="L60" s="843"/>
      <c r="M60" s="920">
        <v>278109.10600000003</v>
      </c>
      <c r="N60" s="920">
        <v>277720.00300000003</v>
      </c>
      <c r="O60" s="920">
        <v>278684.897</v>
      </c>
      <c r="P60" s="1324">
        <v>282448.315</v>
      </c>
      <c r="Q60" s="920">
        <v>287749.14299999998</v>
      </c>
      <c r="R60" s="920">
        <v>283754.28899999999</v>
      </c>
      <c r="S60" s="920">
        <v>288973.26</v>
      </c>
      <c r="T60" s="1324">
        <v>282201.10200000001</v>
      </c>
      <c r="U60" s="920">
        <v>277455.031811008</v>
      </c>
      <c r="V60" s="920">
        <v>284329.28972121002</v>
      </c>
      <c r="W60" s="920">
        <v>284623.62391118903</v>
      </c>
      <c r="X60" s="1324">
        <v>293022.52159956598</v>
      </c>
      <c r="Y60" s="920">
        <v>299464.21939025004</v>
      </c>
      <c r="Z60" s="920">
        <v>304484.85026267602</v>
      </c>
      <c r="AA60" s="920">
        <v>316258.08181600098</v>
      </c>
      <c r="AB60" s="1324">
        <v>323017.41100000002</v>
      </c>
      <c r="AC60" s="920">
        <v>324942.44919289602</v>
      </c>
      <c r="AD60" s="920">
        <v>334138.71687048604</v>
      </c>
      <c r="AE60" s="920">
        <v>341726.58602131804</v>
      </c>
      <c r="AF60" s="1324">
        <v>325919.59899999999</v>
      </c>
      <c r="AG60" s="920">
        <v>325961.11652498198</v>
      </c>
      <c r="AH60" s="1860">
        <v>338884.73597923998</v>
      </c>
      <c r="AI60" s="1865">
        <v>3.9648915054254941E-2</v>
      </c>
      <c r="AJ60" s="1865">
        <v>1.4203669730261881E-2</v>
      </c>
    </row>
    <row r="61" spans="1:37" ht="10.5" customHeight="1">
      <c r="A61" s="520"/>
      <c r="B61" s="522" t="s">
        <v>351</v>
      </c>
      <c r="C61" s="138"/>
      <c r="D61" s="844"/>
      <c r="E61" s="831"/>
      <c r="F61" s="475"/>
      <c r="G61" s="475" t="s">
        <v>144</v>
      </c>
      <c r="H61" s="831"/>
      <c r="I61" s="831"/>
      <c r="J61" s="843"/>
      <c r="K61" s="843"/>
      <c r="L61" s="843"/>
      <c r="M61" s="468">
        <v>203406.25700000001</v>
      </c>
      <c r="N61" s="468">
        <v>205110.67800000001</v>
      </c>
      <c r="O61" s="468">
        <v>206709.47099999999</v>
      </c>
      <c r="P61" s="1325">
        <v>210701.421</v>
      </c>
      <c r="Q61" s="468">
        <v>213819.15531516101</v>
      </c>
      <c r="R61" s="468">
        <v>216321.84699872899</v>
      </c>
      <c r="S61" s="468">
        <v>222476.21556130901</v>
      </c>
      <c r="T61" s="1325">
        <v>219910.120956845</v>
      </c>
      <c r="U61" s="468">
        <v>223292.03122548701</v>
      </c>
      <c r="V61" s="468">
        <v>230003.696051409</v>
      </c>
      <c r="W61" s="468">
        <v>234563.50609875598</v>
      </c>
      <c r="X61" s="1325">
        <v>241355.51911179998</v>
      </c>
      <c r="Y61" s="468">
        <v>247853.72073462702</v>
      </c>
      <c r="Z61" s="468">
        <v>251518.864000781</v>
      </c>
      <c r="AA61" s="468">
        <v>258140.390449959</v>
      </c>
      <c r="AB61" s="1325">
        <v>262234.74606268399</v>
      </c>
      <c r="AC61" s="468">
        <v>264242.82881305902</v>
      </c>
      <c r="AD61" s="468">
        <v>267615.75813478499</v>
      </c>
      <c r="AE61" s="468">
        <v>269304.44029041496</v>
      </c>
      <c r="AF61" s="1325">
        <v>268812.96138066897</v>
      </c>
      <c r="AG61" s="468">
        <v>266225.243209637</v>
      </c>
      <c r="AH61" s="1861">
        <v>268487.80385349598</v>
      </c>
      <c r="AI61" s="1866">
        <v>8.50032866935857E-3</v>
      </c>
      <c r="AJ61" s="1866">
        <v>3.258400095659475E-3</v>
      </c>
    </row>
    <row r="62" spans="1:37" ht="10.5" customHeight="1">
      <c r="A62" s="520"/>
      <c r="B62" s="522" t="s">
        <v>352</v>
      </c>
      <c r="C62" s="138"/>
      <c r="D62" s="844"/>
      <c r="E62" s="831"/>
      <c r="F62" s="475"/>
      <c r="G62" s="475" t="s">
        <v>145</v>
      </c>
      <c r="H62" s="831"/>
      <c r="I62" s="831"/>
      <c r="J62" s="843"/>
      <c r="K62" s="843"/>
      <c r="L62" s="843"/>
      <c r="M62" s="468">
        <v>13782.661</v>
      </c>
      <c r="N62" s="468">
        <v>14731.165999999999</v>
      </c>
      <c r="O62" s="468">
        <v>14978.082</v>
      </c>
      <c r="P62" s="1325">
        <v>15238.631694647</v>
      </c>
      <c r="Q62" s="468">
        <v>16110.944651591</v>
      </c>
      <c r="R62" s="468">
        <v>18016.333476000997</v>
      </c>
      <c r="S62" s="468">
        <v>18859.056626242</v>
      </c>
      <c r="T62" s="1325">
        <v>18514.026981759998</v>
      </c>
      <c r="U62" s="468">
        <v>20056.476597495999</v>
      </c>
      <c r="V62" s="468">
        <v>19886.831286921999</v>
      </c>
      <c r="W62" s="468">
        <v>20892.912367790999</v>
      </c>
      <c r="X62" s="1325">
        <v>20023.334118996001</v>
      </c>
      <c r="Y62" s="468">
        <v>20683.900583230999</v>
      </c>
      <c r="Z62" s="468">
        <v>21851.797022725001</v>
      </c>
      <c r="AA62" s="468">
        <v>23877.406888759</v>
      </c>
      <c r="AB62" s="1325">
        <v>24510.128119634999</v>
      </c>
      <c r="AC62" s="468">
        <v>26071.274471845001</v>
      </c>
      <c r="AD62" s="468">
        <v>27914.654986666003</v>
      </c>
      <c r="AE62" s="468">
        <v>31558.985659901002</v>
      </c>
      <c r="AF62" s="1325">
        <v>26984.799390654</v>
      </c>
      <c r="AG62" s="468">
        <v>27967.968798311998</v>
      </c>
      <c r="AH62" s="1861">
        <v>28110.721355934002</v>
      </c>
      <c r="AI62" s="1866">
        <v>5.11298627002299E-3</v>
      </c>
      <c r="AJ62" s="1866">
        <v>7.021314705355497E-3</v>
      </c>
    </row>
    <row r="63" spans="1:37" ht="10.5" customHeight="1">
      <c r="A63" s="520"/>
      <c r="B63" s="522" t="s">
        <v>353</v>
      </c>
      <c r="C63" s="138"/>
      <c r="D63" s="844"/>
      <c r="E63" s="833"/>
      <c r="F63" s="475"/>
      <c r="G63" s="475" t="s">
        <v>18</v>
      </c>
      <c r="H63" s="833"/>
      <c r="I63" s="833"/>
      <c r="J63" s="843"/>
      <c r="K63" s="843"/>
      <c r="L63" s="843"/>
      <c r="M63" s="468">
        <v>6801.509</v>
      </c>
      <c r="N63" s="468">
        <v>6830.3739999999998</v>
      </c>
      <c r="O63" s="468">
        <v>7576.9790000000003</v>
      </c>
      <c r="P63" s="1325">
        <v>7874.4570212420003</v>
      </c>
      <c r="Q63" s="468">
        <v>6521.611287832</v>
      </c>
      <c r="R63" s="468">
        <v>6350.8499165190005</v>
      </c>
      <c r="S63" s="468">
        <v>6907.0227355260004</v>
      </c>
      <c r="T63" s="1325">
        <v>4772.0925406209999</v>
      </c>
      <c r="U63" s="468">
        <v>5901.2347516569998</v>
      </c>
      <c r="V63" s="468">
        <v>4862.5238999330004</v>
      </c>
      <c r="W63" s="468">
        <v>6590.7267187850002</v>
      </c>
      <c r="X63" s="1325">
        <v>5763.4265564810003</v>
      </c>
      <c r="Y63" s="468">
        <v>5139.1721250360006</v>
      </c>
      <c r="Z63" s="468">
        <v>4993.9644301919998</v>
      </c>
      <c r="AA63" s="468">
        <v>6345.0768997189998</v>
      </c>
      <c r="AB63" s="1325">
        <v>5310.0802571740005</v>
      </c>
      <c r="AC63" s="468">
        <v>5904.04247657</v>
      </c>
      <c r="AD63" s="468">
        <v>5802.2639301210002</v>
      </c>
      <c r="AE63" s="468">
        <v>5999.0513601620005</v>
      </c>
      <c r="AF63" s="1325">
        <v>3650.7915984679998</v>
      </c>
      <c r="AG63" s="468">
        <v>5431.7168814719998</v>
      </c>
      <c r="AH63" s="1861">
        <v>4532.1272425320003</v>
      </c>
      <c r="AI63" s="1866">
        <v>-0.16568483063328421</v>
      </c>
      <c r="AJ63" s="1866">
        <v>-0.21889003791795936</v>
      </c>
    </row>
    <row r="64" spans="1:37" ht="10.5" customHeight="1">
      <c r="A64" s="520"/>
      <c r="B64" s="522" t="s">
        <v>354</v>
      </c>
      <c r="C64" s="138"/>
      <c r="D64" s="844"/>
      <c r="E64" s="833"/>
      <c r="F64" s="475"/>
      <c r="G64" s="475" t="s">
        <v>146</v>
      </c>
      <c r="H64" s="833"/>
      <c r="I64" s="833"/>
      <c r="J64" s="843"/>
      <c r="K64" s="843"/>
      <c r="L64" s="843"/>
      <c r="M64" s="468">
        <v>7271.4949999999999</v>
      </c>
      <c r="N64" s="468">
        <v>7570.2809999999999</v>
      </c>
      <c r="O64" s="468">
        <v>7506.5590000000002</v>
      </c>
      <c r="P64" s="1325">
        <v>8051.384</v>
      </c>
      <c r="Q64" s="468">
        <v>7951.402</v>
      </c>
      <c r="R64" s="468">
        <v>6.2469724060000003</v>
      </c>
      <c r="S64" s="468">
        <v>6.9419549479999993</v>
      </c>
      <c r="T64" s="1325">
        <v>7.2752084009999995</v>
      </c>
      <c r="U64" s="468">
        <v>6.1956381450000002</v>
      </c>
      <c r="V64" s="468">
        <v>5.8182190079999998</v>
      </c>
      <c r="W64" s="468">
        <v>6.0532923920000004</v>
      </c>
      <c r="X64" s="1325">
        <v>6.08840688</v>
      </c>
      <c r="Y64" s="468">
        <v>5.9080855809999999</v>
      </c>
      <c r="Z64" s="468">
        <v>5.8801298800000001</v>
      </c>
      <c r="AA64" s="468">
        <v>6.2346509779999995</v>
      </c>
      <c r="AB64" s="1325">
        <v>7.1217246550000004</v>
      </c>
      <c r="AC64" s="468">
        <v>6.863399963</v>
      </c>
      <c r="AD64" s="468">
        <v>8.1379862080000009</v>
      </c>
      <c r="AE64" s="468">
        <v>9.4263590730000004</v>
      </c>
      <c r="AF64" s="1325">
        <v>8.531518707</v>
      </c>
      <c r="AG64" s="468">
        <v>8.6721857969999991</v>
      </c>
      <c r="AH64" s="1861">
        <v>8.8183053670000007</v>
      </c>
      <c r="AI64" s="1866">
        <v>0</v>
      </c>
      <c r="AJ64" s="1866">
        <v>0.125</v>
      </c>
    </row>
    <row r="65" spans="1:36" ht="10.5" customHeight="1">
      <c r="A65" s="520"/>
      <c r="B65" s="522" t="s">
        <v>355</v>
      </c>
      <c r="C65" s="138"/>
      <c r="D65" s="844"/>
      <c r="E65" s="833"/>
      <c r="F65" s="475"/>
      <c r="G65" s="475" t="s">
        <v>147</v>
      </c>
      <c r="H65" s="833"/>
      <c r="I65" s="833"/>
      <c r="J65" s="843"/>
      <c r="K65" s="843"/>
      <c r="L65" s="843"/>
      <c r="M65" s="468">
        <v>46847.184000000016</v>
      </c>
      <c r="N65" s="468">
        <v>43477.504000000015</v>
      </c>
      <c r="O65" s="468">
        <v>41913.806000000004</v>
      </c>
      <c r="P65" s="1325">
        <v>40218.466364284999</v>
      </c>
      <c r="Q65" s="468">
        <v>43346.029745415966</v>
      </c>
      <c r="R65" s="468">
        <v>43059.011636345014</v>
      </c>
      <c r="S65" s="468">
        <v>40724.023121974991</v>
      </c>
      <c r="T65" s="1325">
        <v>38997.586312373023</v>
      </c>
      <c r="U65" s="468">
        <v>28199.093598222978</v>
      </c>
      <c r="V65" s="468">
        <v>29570.420263937998</v>
      </c>
      <c r="W65" s="468">
        <v>22570.425433465032</v>
      </c>
      <c r="X65" s="1325">
        <v>25874.153405408997</v>
      </c>
      <c r="Y65" s="468">
        <v>25781.517861775017</v>
      </c>
      <c r="Z65" s="468">
        <v>26114.344679097998</v>
      </c>
      <c r="AA65" s="468">
        <v>27888.972926585986</v>
      </c>
      <c r="AB65" s="1325">
        <v>30955.334835852002</v>
      </c>
      <c r="AC65" s="468">
        <v>28717.440031459006</v>
      </c>
      <c r="AD65" s="468">
        <v>32797.901832706026</v>
      </c>
      <c r="AE65" s="468">
        <v>34854.682351767035</v>
      </c>
      <c r="AF65" s="1325">
        <v>26462.515111501998</v>
      </c>
      <c r="AG65" s="468">
        <v>26327.515449764</v>
      </c>
      <c r="AH65" s="1861">
        <v>37745.265221911002</v>
      </c>
      <c r="AI65" s="1866">
        <v>0.4336447888179884</v>
      </c>
      <c r="AJ65" s="1866">
        <v>0.15083236782730647</v>
      </c>
    </row>
    <row r="66" spans="1:36" ht="10.5" customHeight="1">
      <c r="A66" s="80"/>
      <c r="B66" s="522" t="s">
        <v>356</v>
      </c>
      <c r="C66" s="138"/>
      <c r="D66" s="844"/>
      <c r="E66" s="833"/>
      <c r="F66" s="475" t="s">
        <v>148</v>
      </c>
      <c r="G66" s="475"/>
      <c r="H66" s="833"/>
      <c r="I66" s="833"/>
      <c r="J66" s="843"/>
      <c r="K66" s="843"/>
      <c r="L66" s="843"/>
      <c r="M66" s="920">
        <v>414.48599999999999</v>
      </c>
      <c r="N66" s="920">
        <v>412.94</v>
      </c>
      <c r="O66" s="920">
        <v>341.60300000000001</v>
      </c>
      <c r="P66" s="1324">
        <v>361.42700000000002</v>
      </c>
      <c r="Q66" s="920">
        <v>347.19200000000001</v>
      </c>
      <c r="R66" s="920">
        <v>351.60899999999998</v>
      </c>
      <c r="S66" s="920">
        <v>365.34</v>
      </c>
      <c r="T66" s="1324">
        <v>786.73</v>
      </c>
      <c r="U66" s="920">
        <v>803.952</v>
      </c>
      <c r="V66" s="920">
        <v>892.19799999999998</v>
      </c>
      <c r="W66" s="920">
        <v>1024.5619999999999</v>
      </c>
      <c r="X66" s="1324">
        <v>748.77</v>
      </c>
      <c r="Y66" s="920">
        <v>733.774</v>
      </c>
      <c r="Z66" s="920">
        <v>766.64800000000002</v>
      </c>
      <c r="AA66" s="920">
        <v>821.57</v>
      </c>
      <c r="AB66" s="1324">
        <v>858.70600000000002</v>
      </c>
      <c r="AC66" s="920">
        <v>830.41399999999999</v>
      </c>
      <c r="AD66" s="920">
        <v>851.51400000000001</v>
      </c>
      <c r="AE66" s="920">
        <v>889.98599999999999</v>
      </c>
      <c r="AF66" s="1324">
        <v>917.58100000000002</v>
      </c>
      <c r="AG66" s="920">
        <v>908.637079664</v>
      </c>
      <c r="AH66" s="1860">
        <v>977.693911533</v>
      </c>
      <c r="AI66" s="1865">
        <v>7.5907590759075827E-2</v>
      </c>
      <c r="AJ66" s="1865">
        <v>0.147887323943662</v>
      </c>
    </row>
    <row r="67" spans="1:36" ht="10.5" customHeight="1">
      <c r="A67" s="520"/>
      <c r="B67" s="522" t="s">
        <v>357</v>
      </c>
      <c r="C67" s="138"/>
      <c r="D67" s="844"/>
      <c r="E67" s="830"/>
      <c r="F67" s="475" t="s">
        <v>149</v>
      </c>
      <c r="G67" s="475"/>
      <c r="H67" s="833"/>
      <c r="I67" s="830"/>
      <c r="J67" s="843"/>
      <c r="K67" s="843"/>
      <c r="L67" s="843"/>
      <c r="M67" s="920">
        <v>3870.0149999999999</v>
      </c>
      <c r="N67" s="920">
        <v>3820.3780000000002</v>
      </c>
      <c r="O67" s="920">
        <v>3761.2429999999999</v>
      </c>
      <c r="P67" s="1324">
        <v>3802.6529999999998</v>
      </c>
      <c r="Q67" s="920">
        <v>4388.9279999999999</v>
      </c>
      <c r="R67" s="920">
        <v>16384.008999999998</v>
      </c>
      <c r="S67" s="920">
        <v>4560.7299999999996</v>
      </c>
      <c r="T67" s="1324">
        <v>4409.9939999999997</v>
      </c>
      <c r="U67" s="920">
        <v>4633.4350000000004</v>
      </c>
      <c r="V67" s="920">
        <v>4525.7</v>
      </c>
      <c r="W67" s="920">
        <v>4603.8040000000001</v>
      </c>
      <c r="X67" s="1324">
        <v>4444.4979999999996</v>
      </c>
      <c r="Y67" s="920">
        <v>4419.2790000000005</v>
      </c>
      <c r="Z67" s="920">
        <v>4266.4930000000004</v>
      </c>
      <c r="AA67" s="920">
        <v>4407.5649999999996</v>
      </c>
      <c r="AB67" s="1324">
        <v>4126.2920000000004</v>
      </c>
      <c r="AC67" s="920">
        <v>4144.4160000000002</v>
      </c>
      <c r="AD67" s="920">
        <v>4188.9660000000003</v>
      </c>
      <c r="AE67" s="920">
        <v>4460.326</v>
      </c>
      <c r="AF67" s="1324">
        <v>4327.1530000000002</v>
      </c>
      <c r="AG67" s="920">
        <v>4204.384490853</v>
      </c>
      <c r="AH67" s="1860">
        <v>4410.6872004119996</v>
      </c>
      <c r="AI67" s="1865">
        <v>4.9238820171265463E-2</v>
      </c>
      <c r="AJ67" s="1865">
        <v>5.299594175220812E-2</v>
      </c>
    </row>
    <row r="68" spans="1:36" ht="10.5" customHeight="1">
      <c r="A68" s="520"/>
      <c r="B68" s="522" t="s">
        <v>358</v>
      </c>
      <c r="C68" s="138"/>
      <c r="D68" s="845"/>
      <c r="E68" s="830"/>
      <c r="F68" s="475"/>
      <c r="G68" s="475" t="s">
        <v>150</v>
      </c>
      <c r="H68" s="833"/>
      <c r="I68" s="830"/>
      <c r="J68" s="843"/>
      <c r="K68" s="843"/>
      <c r="L68" s="843"/>
      <c r="M68" s="468">
        <v>2455.6779999999999</v>
      </c>
      <c r="N68" s="468">
        <v>2450.7539999999999</v>
      </c>
      <c r="O68" s="468">
        <v>2438.2809999999999</v>
      </c>
      <c r="P68" s="1325">
        <v>2441.1410000000001</v>
      </c>
      <c r="Q68" s="468">
        <v>2850.7579999999998</v>
      </c>
      <c r="R68" s="468">
        <v>2903.1350000000002</v>
      </c>
      <c r="S68" s="468">
        <v>2915.319</v>
      </c>
      <c r="T68" s="1325">
        <v>2939.2759999999998</v>
      </c>
      <c r="U68" s="468">
        <v>2966.1689999999999</v>
      </c>
      <c r="V68" s="468">
        <v>2896.8229999999999</v>
      </c>
      <c r="W68" s="468">
        <v>2910.7640000000001</v>
      </c>
      <c r="X68" s="1325">
        <v>2908.46</v>
      </c>
      <c r="Y68" s="468">
        <v>2895.462</v>
      </c>
      <c r="Z68" s="468">
        <v>2811.1039999999998</v>
      </c>
      <c r="AA68" s="468">
        <v>2800.4409999999998</v>
      </c>
      <c r="AB68" s="1325">
        <v>2761.71</v>
      </c>
      <c r="AC68" s="468">
        <v>2728.9229999999998</v>
      </c>
      <c r="AD68" s="468">
        <v>2728.3879999999999</v>
      </c>
      <c r="AE68" s="468">
        <v>2721.9690000000001</v>
      </c>
      <c r="AF68" s="1325">
        <v>2700.817</v>
      </c>
      <c r="AG68" s="468">
        <v>2700.433166714</v>
      </c>
      <c r="AH68" s="1861">
        <v>2684.2045241269998</v>
      </c>
      <c r="AI68" s="1866">
        <v>-5.9259259259258901E-3</v>
      </c>
      <c r="AJ68" s="1866">
        <v>-1.6129032258064502E-2</v>
      </c>
    </row>
    <row r="69" spans="1:36" ht="10.5" customHeight="1">
      <c r="A69" s="520"/>
      <c r="B69" s="522" t="s">
        <v>359</v>
      </c>
      <c r="C69" s="138"/>
      <c r="D69" s="846"/>
      <c r="E69" s="834"/>
      <c r="F69" s="475"/>
      <c r="G69" s="475" t="s">
        <v>151</v>
      </c>
      <c r="H69" s="833"/>
      <c r="I69" s="831"/>
      <c r="J69" s="843"/>
      <c r="K69" s="843"/>
      <c r="L69" s="843"/>
      <c r="M69" s="468">
        <v>538.95600000000002</v>
      </c>
      <c r="N69" s="468">
        <v>653.51400000000001</v>
      </c>
      <c r="O69" s="468">
        <v>620.84900000000005</v>
      </c>
      <c r="P69" s="1325">
        <v>587.255</v>
      </c>
      <c r="Q69" s="468">
        <v>635.24599999999998</v>
      </c>
      <c r="R69" s="468">
        <v>591.327</v>
      </c>
      <c r="S69" s="468">
        <v>588.58299999999997</v>
      </c>
      <c r="T69" s="1325">
        <v>552.03</v>
      </c>
      <c r="U69" s="468">
        <v>532.12300000000005</v>
      </c>
      <c r="V69" s="468">
        <v>527.26099999999997</v>
      </c>
      <c r="W69" s="468">
        <v>504.22300000000001</v>
      </c>
      <c r="X69" s="1325">
        <v>482.26799999999997</v>
      </c>
      <c r="Y69" s="468">
        <v>477.51600000000002</v>
      </c>
      <c r="Z69" s="468">
        <v>461.20800000000003</v>
      </c>
      <c r="AA69" s="468">
        <v>464.46100000000001</v>
      </c>
      <c r="AB69" s="1325">
        <v>464.887</v>
      </c>
      <c r="AC69" s="468">
        <v>465.16</v>
      </c>
      <c r="AD69" s="468">
        <v>458.38499999999999</v>
      </c>
      <c r="AE69" s="468">
        <v>468.96600000000001</v>
      </c>
      <c r="AF69" s="1325">
        <v>438.48399999999998</v>
      </c>
      <c r="AG69" s="468">
        <v>478.35231231199998</v>
      </c>
      <c r="AH69" s="1861">
        <v>499.92825536399999</v>
      </c>
      <c r="AI69" s="1866">
        <v>4.6025104602510414E-2</v>
      </c>
      <c r="AJ69" s="1866">
        <v>9.1703056768559055E-2</v>
      </c>
    </row>
    <row r="70" spans="1:36" ht="10.5" customHeight="1">
      <c r="A70" s="520"/>
      <c r="B70" s="522" t="s">
        <v>360</v>
      </c>
      <c r="C70" s="138"/>
      <c r="D70" s="845"/>
      <c r="E70" s="834"/>
      <c r="F70" s="833"/>
      <c r="G70" s="475" t="s">
        <v>152</v>
      </c>
      <c r="H70" s="833"/>
      <c r="I70" s="831"/>
      <c r="J70" s="843"/>
      <c r="K70" s="843"/>
      <c r="L70" s="843"/>
      <c r="M70" s="468">
        <v>39.271999999999998</v>
      </c>
      <c r="N70" s="468">
        <v>12.395</v>
      </c>
      <c r="O70" s="468">
        <v>13.715999999999999</v>
      </c>
      <c r="P70" s="1325">
        <v>35.503</v>
      </c>
      <c r="Q70" s="468">
        <v>79.869</v>
      </c>
      <c r="R70" s="468">
        <v>110</v>
      </c>
      <c r="S70" s="468">
        <v>144.09299999999999</v>
      </c>
      <c r="T70" s="1325">
        <v>111.764</v>
      </c>
      <c r="U70" s="468">
        <v>230.00700000000001</v>
      </c>
      <c r="V70" s="468">
        <v>229.02600000000001</v>
      </c>
      <c r="W70" s="468">
        <v>217.22499999999999</v>
      </c>
      <c r="X70" s="1325">
        <v>174.82</v>
      </c>
      <c r="Y70" s="468">
        <v>149.41800000000001</v>
      </c>
      <c r="Z70" s="468">
        <v>129.56200000000001</v>
      </c>
      <c r="AA70" s="468">
        <v>128.13900000000001</v>
      </c>
      <c r="AB70" s="1325">
        <v>95.102999999999994</v>
      </c>
      <c r="AC70" s="468">
        <v>41.13</v>
      </c>
      <c r="AD70" s="468">
        <v>3.9510000000000001</v>
      </c>
      <c r="AE70" s="468">
        <v>0</v>
      </c>
      <c r="AF70" s="1325">
        <v>0</v>
      </c>
      <c r="AG70" s="468">
        <v>0</v>
      </c>
      <c r="AH70" s="1861">
        <v>0</v>
      </c>
      <c r="AI70" s="1867" t="s">
        <v>872</v>
      </c>
      <c r="AJ70" s="1867" t="s">
        <v>872</v>
      </c>
    </row>
    <row r="71" spans="1:36" ht="10.5" customHeight="1">
      <c r="A71" s="520"/>
      <c r="B71" s="522" t="s">
        <v>361</v>
      </c>
      <c r="C71" s="138"/>
      <c r="D71" s="847"/>
      <c r="E71" s="834"/>
      <c r="F71" s="833"/>
      <c r="G71" s="1242" t="s">
        <v>547</v>
      </c>
      <c r="H71" s="833"/>
      <c r="I71" s="831"/>
      <c r="J71" s="843"/>
      <c r="K71" s="843"/>
      <c r="L71" s="843"/>
      <c r="M71" s="1213">
        <v>54.576000000000001</v>
      </c>
      <c r="N71" s="1213">
        <v>18.704999999999998</v>
      </c>
      <c r="O71" s="1213">
        <v>6.7649999999999997</v>
      </c>
      <c r="P71" s="1326">
        <v>93.501999999999995</v>
      </c>
      <c r="Q71" s="1213">
        <v>15.911</v>
      </c>
      <c r="R71" s="1213">
        <v>12182.272999999999</v>
      </c>
      <c r="S71" s="1213">
        <v>0.14699999999999999</v>
      </c>
      <c r="T71" s="1326">
        <v>9.5000000000000001E-2</v>
      </c>
      <c r="U71" s="1213">
        <v>0</v>
      </c>
      <c r="V71" s="468">
        <v>0</v>
      </c>
      <c r="W71" s="468">
        <v>50.411000000000001</v>
      </c>
      <c r="X71" s="1325">
        <v>50.411000000000001</v>
      </c>
      <c r="Y71" s="468">
        <v>50.158999999999999</v>
      </c>
      <c r="Z71" s="468">
        <v>28.896000000000001</v>
      </c>
      <c r="AA71" s="468">
        <v>13.859</v>
      </c>
      <c r="AB71" s="1325">
        <v>20.372</v>
      </c>
      <c r="AC71" s="468">
        <v>11.227</v>
      </c>
      <c r="AD71" s="468">
        <v>2.427</v>
      </c>
      <c r="AE71" s="468">
        <v>13.692</v>
      </c>
      <c r="AF71" s="1325">
        <v>9.5890000000000004</v>
      </c>
      <c r="AG71" s="468">
        <v>9.5891468710000005</v>
      </c>
      <c r="AH71" s="1861">
        <v>13.512377456999999</v>
      </c>
      <c r="AI71" s="1866">
        <v>0.39999999999999991</v>
      </c>
      <c r="AJ71" s="1866">
        <v>6</v>
      </c>
    </row>
    <row r="72" spans="1:36" ht="10.5" customHeight="1">
      <c r="A72" s="520"/>
      <c r="B72" s="1586" t="s">
        <v>701</v>
      </c>
      <c r="C72" s="138"/>
      <c r="D72" s="845"/>
      <c r="E72" s="834"/>
      <c r="F72" s="835"/>
      <c r="G72" s="1242" t="s">
        <v>147</v>
      </c>
      <c r="H72" s="835"/>
      <c r="I72" s="833"/>
      <c r="J72" s="843"/>
      <c r="K72" s="843"/>
      <c r="L72" s="843"/>
      <c r="M72" s="1213">
        <v>781.53300000000002</v>
      </c>
      <c r="N72" s="1213">
        <v>685.01000000000022</v>
      </c>
      <c r="O72" s="1213">
        <v>681.63199999999983</v>
      </c>
      <c r="P72" s="1326">
        <v>645.25199999999995</v>
      </c>
      <c r="Q72" s="1213">
        <v>807.14400000000012</v>
      </c>
      <c r="R72" s="1213">
        <v>597.274</v>
      </c>
      <c r="S72" s="1213">
        <v>912.58799999999997</v>
      </c>
      <c r="T72" s="1326">
        <v>806.82899999999995</v>
      </c>
      <c r="U72" s="1213">
        <v>905.13599999999997</v>
      </c>
      <c r="V72" s="468">
        <v>872.59</v>
      </c>
      <c r="W72" s="468">
        <v>921.18100000000004</v>
      </c>
      <c r="X72" s="1325">
        <v>828.53899999999999</v>
      </c>
      <c r="Y72" s="468">
        <v>846.72400000000005</v>
      </c>
      <c r="Z72" s="468">
        <v>835.72299999999996</v>
      </c>
      <c r="AA72" s="468">
        <v>1000.665</v>
      </c>
      <c r="AB72" s="1325">
        <v>784.22</v>
      </c>
      <c r="AC72" s="468">
        <v>897.976</v>
      </c>
      <c r="AD72" s="468">
        <v>995.81500000000005</v>
      </c>
      <c r="AE72" s="468">
        <v>1255.6990000000001</v>
      </c>
      <c r="AF72" s="1325">
        <v>1178.2629999999999</v>
      </c>
      <c r="AG72" s="468">
        <v>1016.009864956</v>
      </c>
      <c r="AH72" s="1861">
        <v>1213.042043464</v>
      </c>
      <c r="AI72" s="1866">
        <v>0.19389763779527569</v>
      </c>
      <c r="AJ72" s="1866">
        <v>0.21787148594377514</v>
      </c>
    </row>
    <row r="73" spans="1:36" ht="10.5" customHeight="1" thickBot="1">
      <c r="A73" s="520"/>
      <c r="B73" s="1586" t="s">
        <v>702</v>
      </c>
      <c r="C73" s="138"/>
      <c r="D73" s="847"/>
      <c r="E73" s="828" t="s">
        <v>128</v>
      </c>
      <c r="F73" s="828"/>
      <c r="G73" s="828"/>
      <c r="H73" s="829"/>
      <c r="I73" s="829"/>
      <c r="J73" s="839"/>
      <c r="K73" s="839"/>
      <c r="L73" s="839"/>
      <c r="M73" s="840">
        <v>305255.91800000001</v>
      </c>
      <c r="N73" s="840">
        <v>305564.71899999998</v>
      </c>
      <c r="O73" s="840">
        <v>307889.74000000005</v>
      </c>
      <c r="P73" s="1323">
        <v>318494.13900000002</v>
      </c>
      <c r="Q73" s="840">
        <v>322946.93599999999</v>
      </c>
      <c r="R73" s="840">
        <v>337223.79399999999</v>
      </c>
      <c r="S73" s="840">
        <v>335164.75099999999</v>
      </c>
      <c r="T73" s="1323">
        <v>325526.56800000003</v>
      </c>
      <c r="U73" s="840">
        <v>341999.337</v>
      </c>
      <c r="V73" s="840">
        <v>342347.34</v>
      </c>
      <c r="W73" s="840">
        <v>342117.152</v>
      </c>
      <c r="X73" s="1323">
        <v>350790.15899999999</v>
      </c>
      <c r="Y73" s="840">
        <v>366382.90899999999</v>
      </c>
      <c r="Z73" s="840">
        <v>369318.15299999999</v>
      </c>
      <c r="AA73" s="840">
        <v>384051.54599999997</v>
      </c>
      <c r="AB73" s="1323">
        <v>391315.10800000001</v>
      </c>
      <c r="AC73" s="840">
        <v>408066.36300000001</v>
      </c>
      <c r="AD73" s="840">
        <v>424705.34499999997</v>
      </c>
      <c r="AE73" s="840">
        <v>439614.72499999998</v>
      </c>
      <c r="AF73" s="1323">
        <v>417583.79300000001</v>
      </c>
      <c r="AG73" s="840">
        <v>415507.69747877697</v>
      </c>
      <c r="AH73" s="1859">
        <v>419597.51472794701</v>
      </c>
      <c r="AI73" s="1864">
        <v>9.8433724501092446E-3</v>
      </c>
      <c r="AJ73" s="1864">
        <v>-1.2024817226074624E-2</v>
      </c>
    </row>
    <row r="74" spans="1:36" ht="10.5" customHeight="1" thickTop="1">
      <c r="A74" s="78"/>
      <c r="B74" s="522" t="s">
        <v>483</v>
      </c>
      <c r="C74" s="138"/>
      <c r="D74" s="845"/>
      <c r="E74" s="475"/>
      <c r="F74" s="1" t="s">
        <v>153</v>
      </c>
      <c r="G74" s="1"/>
      <c r="H74" s="830"/>
      <c r="I74" s="475"/>
      <c r="J74" s="843"/>
      <c r="K74" s="843"/>
      <c r="L74" s="843"/>
      <c r="M74" s="920">
        <v>237497.139</v>
      </c>
      <c r="N74" s="920">
        <v>237900.166</v>
      </c>
      <c r="O74" s="920">
        <v>237359.05900000001</v>
      </c>
      <c r="P74" s="1324">
        <v>248690.93900000001</v>
      </c>
      <c r="Q74" s="920">
        <v>250221.21799999999</v>
      </c>
      <c r="R74" s="920">
        <v>254856.489</v>
      </c>
      <c r="S74" s="920">
        <v>260374.90599999999</v>
      </c>
      <c r="T74" s="1324">
        <v>263643.96399999998</v>
      </c>
      <c r="U74" s="920">
        <v>266711.54399999999</v>
      </c>
      <c r="V74" s="920">
        <v>275399.033</v>
      </c>
      <c r="W74" s="920">
        <v>277053.45699999999</v>
      </c>
      <c r="X74" s="1324">
        <v>288511.01</v>
      </c>
      <c r="Y74" s="920">
        <v>296130.10700000002</v>
      </c>
      <c r="Z74" s="920">
        <v>299520.21899999998</v>
      </c>
      <c r="AA74" s="920">
        <v>308648.96500000003</v>
      </c>
      <c r="AB74" s="1324">
        <v>314778.57400000002</v>
      </c>
      <c r="AC74" s="920">
        <v>320902.201</v>
      </c>
      <c r="AD74" s="920">
        <v>332119.28100000002</v>
      </c>
      <c r="AE74" s="920">
        <v>329338.59499999997</v>
      </c>
      <c r="AF74" s="1324">
        <v>338923.83199999999</v>
      </c>
      <c r="AG74" s="920">
        <v>324274.04340162699</v>
      </c>
      <c r="AH74" s="1860">
        <v>331657.16775535903</v>
      </c>
      <c r="AI74" s="1865">
        <v>2.2767782800964698E-2</v>
      </c>
      <c r="AJ74" s="1865">
        <v>-1.3910676594834914E-3</v>
      </c>
    </row>
    <row r="75" spans="1:36" ht="10.5" customHeight="1">
      <c r="A75" s="78"/>
      <c r="B75" s="522" t="s">
        <v>362</v>
      </c>
      <c r="C75" s="138"/>
      <c r="D75" s="845"/>
      <c r="E75" s="475"/>
      <c r="F75" s="475"/>
      <c r="G75" s="475" t="s">
        <v>154</v>
      </c>
      <c r="H75" s="830"/>
      <c r="I75" s="475"/>
      <c r="J75" s="843"/>
      <c r="K75" s="843"/>
      <c r="L75" s="843"/>
      <c r="M75" s="468">
        <v>208340.59400000001</v>
      </c>
      <c r="N75" s="468">
        <v>209540.06400000001</v>
      </c>
      <c r="O75" s="468">
        <v>207965.603</v>
      </c>
      <c r="P75" s="1325">
        <v>216568.27465450999</v>
      </c>
      <c r="Q75" s="468">
        <v>218025.08250136499</v>
      </c>
      <c r="R75" s="468">
        <v>223793.64867272601</v>
      </c>
      <c r="S75" s="468">
        <v>231496.64307156901</v>
      </c>
      <c r="T75" s="1325">
        <v>235536.658097715</v>
      </c>
      <c r="U75" s="468">
        <v>236352.86463996299</v>
      </c>
      <c r="V75" s="468">
        <v>242114.51506207901</v>
      </c>
      <c r="W75" s="468">
        <v>243767.638646451</v>
      </c>
      <c r="X75" s="1325">
        <v>256044.56269428399</v>
      </c>
      <c r="Y75" s="468">
        <v>260779.434356268</v>
      </c>
      <c r="Z75" s="468">
        <v>263437.92445727898</v>
      </c>
      <c r="AA75" s="468">
        <v>269867.853991493</v>
      </c>
      <c r="AB75" s="1325">
        <v>273587.06161110598</v>
      </c>
      <c r="AC75" s="468">
        <v>275487.03910737997</v>
      </c>
      <c r="AD75" s="468">
        <v>282428.12220121198</v>
      </c>
      <c r="AE75" s="468">
        <v>278316.044129032</v>
      </c>
      <c r="AF75" s="1325">
        <v>287498.79855631205</v>
      </c>
      <c r="AG75" s="468">
        <v>273246.080350239</v>
      </c>
      <c r="AH75" s="1861">
        <v>275420.93161422497</v>
      </c>
      <c r="AI75" s="1866">
        <v>7.9598603456225714E-3</v>
      </c>
      <c r="AJ75" s="1866">
        <v>-2.4809863044740643E-2</v>
      </c>
    </row>
    <row r="76" spans="1:36" ht="10.5" customHeight="1">
      <c r="A76" s="78"/>
      <c r="B76" s="50"/>
      <c r="C76" s="138"/>
      <c r="D76" s="835"/>
      <c r="E76" s="475"/>
      <c r="F76" s="475"/>
      <c r="G76" s="475" t="s">
        <v>155</v>
      </c>
      <c r="H76" s="831"/>
      <c r="I76" s="475"/>
      <c r="J76" s="843"/>
      <c r="K76" s="843"/>
      <c r="L76" s="843"/>
      <c r="M76" s="468">
        <v>23286.054</v>
      </c>
      <c r="N76" s="468">
        <v>21950.041000000001</v>
      </c>
      <c r="O76" s="468">
        <v>22934.15</v>
      </c>
      <c r="P76" s="1325">
        <v>23626.234236109001</v>
      </c>
      <c r="Q76" s="468">
        <v>23349.496655606999</v>
      </c>
      <c r="R76" s="468">
        <v>24787.292665141002</v>
      </c>
      <c r="S76" s="468">
        <v>26125.337532391997</v>
      </c>
      <c r="T76" s="1325">
        <v>27141.775970881001</v>
      </c>
      <c r="U76" s="468">
        <v>29188.414996915002</v>
      </c>
      <c r="V76" s="468">
        <v>31481.812827730999</v>
      </c>
      <c r="W76" s="468">
        <v>31751.139474061001</v>
      </c>
      <c r="X76" s="1325">
        <v>30406.302790076999</v>
      </c>
      <c r="Y76" s="468">
        <v>32382.565928769</v>
      </c>
      <c r="Z76" s="468">
        <v>33176.086054069005</v>
      </c>
      <c r="AA76" s="468">
        <v>36078.213309979998</v>
      </c>
      <c r="AB76" s="1325">
        <v>37641.915319651001</v>
      </c>
      <c r="AC76" s="468">
        <v>40723.905276906</v>
      </c>
      <c r="AD76" s="468">
        <v>42568.915259173002</v>
      </c>
      <c r="AE76" s="468">
        <v>46284.415650775998</v>
      </c>
      <c r="AF76" s="1325">
        <v>46261.495728000998</v>
      </c>
      <c r="AG76" s="468">
        <v>42665.529093992001</v>
      </c>
      <c r="AH76" s="1861">
        <v>43075.370449413</v>
      </c>
      <c r="AI76" s="1866">
        <v>9.5860872826138976E-3</v>
      </c>
      <c r="AJ76" s="1866">
        <v>1.1886584133994127E-2</v>
      </c>
    </row>
    <row r="77" spans="1:36" ht="10.5" customHeight="1">
      <c r="A77" s="125"/>
      <c r="B77" s="50"/>
      <c r="D77" s="848"/>
      <c r="E77" s="475"/>
      <c r="F77" s="475"/>
      <c r="G77" s="475" t="s">
        <v>156</v>
      </c>
      <c r="H77" s="831"/>
      <c r="I77" s="475"/>
      <c r="J77" s="843"/>
      <c r="K77" s="843"/>
      <c r="L77" s="843"/>
      <c r="M77" s="468">
        <v>4227.241</v>
      </c>
      <c r="N77" s="468">
        <v>4552.8249999999998</v>
      </c>
      <c r="O77" s="468">
        <v>4574.4110000000001</v>
      </c>
      <c r="P77" s="1325">
        <v>6443.4191150399993</v>
      </c>
      <c r="Q77" s="468">
        <v>6663.2438571330003</v>
      </c>
      <c r="R77" s="468">
        <v>6281.942403778</v>
      </c>
      <c r="S77" s="468">
        <v>2757.2065852599999</v>
      </c>
      <c r="T77" s="1325">
        <v>967.74559165799997</v>
      </c>
      <c r="U77" s="468">
        <v>1171.1894503450001</v>
      </c>
      <c r="V77" s="468">
        <v>1802.8703971720001</v>
      </c>
      <c r="W77" s="468">
        <v>1534.7033237350001</v>
      </c>
      <c r="X77" s="1325">
        <v>2060.211771236</v>
      </c>
      <c r="Y77" s="468">
        <v>2968.2228982400002</v>
      </c>
      <c r="Z77" s="468">
        <v>2906.5122983470001</v>
      </c>
      <c r="AA77" s="468">
        <v>2703.440221892</v>
      </c>
      <c r="AB77" s="1325">
        <v>3550.142625253</v>
      </c>
      <c r="AC77" s="468">
        <v>4691.7100448620004</v>
      </c>
      <c r="AD77" s="468">
        <v>7122.743255112</v>
      </c>
      <c r="AE77" s="468">
        <v>4738.5905771170001</v>
      </c>
      <c r="AF77" s="1325">
        <v>5163.8118787049998</v>
      </c>
      <c r="AG77" s="468">
        <v>8362.7191812429992</v>
      </c>
      <c r="AH77" s="1861">
        <v>13161.135112635</v>
      </c>
      <c r="AI77" s="1866">
        <v>0.57371756546693775</v>
      </c>
      <c r="AJ77" s="1866">
        <v>0.84767654078337773</v>
      </c>
    </row>
    <row r="78" spans="1:36" ht="10.5" customHeight="1">
      <c r="A78" s="103"/>
      <c r="B78" s="50"/>
      <c r="C78" s="116"/>
      <c r="D78" s="841"/>
      <c r="E78" s="475"/>
      <c r="F78" s="475" t="s">
        <v>16</v>
      </c>
      <c r="G78" s="475"/>
      <c r="H78" s="831"/>
      <c r="I78" s="475"/>
      <c r="J78" s="843"/>
      <c r="K78" s="843"/>
      <c r="L78" s="843"/>
      <c r="M78" s="920">
        <v>13935.114</v>
      </c>
      <c r="N78" s="920">
        <v>15899.599</v>
      </c>
      <c r="O78" s="920">
        <v>15862.477000000001</v>
      </c>
      <c r="P78" s="1324">
        <v>16202.986000000001</v>
      </c>
      <c r="Q78" s="920">
        <v>16255.939</v>
      </c>
      <c r="R78" s="920">
        <v>19339.837</v>
      </c>
      <c r="S78" s="920">
        <v>21027.977999999999</v>
      </c>
      <c r="T78" s="1324">
        <v>18575.565999999999</v>
      </c>
      <c r="U78" s="920">
        <v>21476.397000000001</v>
      </c>
      <c r="V78" s="920">
        <v>20595.526000000002</v>
      </c>
      <c r="W78" s="920">
        <v>22220.692999999999</v>
      </c>
      <c r="X78" s="1324">
        <v>19900.256000000001</v>
      </c>
      <c r="Y78" s="920">
        <v>19343.413</v>
      </c>
      <c r="Z78" s="920">
        <v>21069.373</v>
      </c>
      <c r="AA78" s="920">
        <v>21946.251</v>
      </c>
      <c r="AB78" s="1324">
        <v>21376.880000000001</v>
      </c>
      <c r="AC78" s="920">
        <v>22939.125</v>
      </c>
      <c r="AD78" s="920">
        <v>25777.428</v>
      </c>
      <c r="AE78" s="920">
        <v>27817.071</v>
      </c>
      <c r="AF78" s="1324">
        <v>23028.205999999998</v>
      </c>
      <c r="AG78" s="920">
        <v>25210.656125032001</v>
      </c>
      <c r="AH78" s="1860">
        <v>25391.118864109001</v>
      </c>
      <c r="AI78" s="1865">
        <v>7.1397405894253474E-3</v>
      </c>
      <c r="AJ78" s="1865">
        <v>-1.4974589750552769E-2</v>
      </c>
    </row>
    <row r="79" spans="1:36" ht="10.5" customHeight="1">
      <c r="A79" s="103"/>
      <c r="B79" s="285"/>
      <c r="C79" s="116"/>
      <c r="D79" s="841"/>
      <c r="E79" s="475"/>
      <c r="F79" s="475"/>
      <c r="G79" s="475" t="s">
        <v>157</v>
      </c>
      <c r="H79" s="830"/>
      <c r="I79" s="475"/>
      <c r="J79" s="843"/>
      <c r="K79" s="843"/>
      <c r="L79" s="843"/>
      <c r="M79" s="468">
        <v>6477.25</v>
      </c>
      <c r="N79" s="468">
        <v>6617.9179999999997</v>
      </c>
      <c r="O79" s="468">
        <v>6754.2250000000004</v>
      </c>
      <c r="P79" s="1325">
        <v>6468.2902143419997</v>
      </c>
      <c r="Q79" s="468">
        <v>6668.2069886059999</v>
      </c>
      <c r="R79" s="468">
        <v>6989.9233611219997</v>
      </c>
      <c r="S79" s="468">
        <v>7212.2349747050002</v>
      </c>
      <c r="T79" s="1325">
        <v>7422.6221510180003</v>
      </c>
      <c r="U79" s="468">
        <v>7898.6465419020005</v>
      </c>
      <c r="V79" s="468">
        <v>8624.2490255869998</v>
      </c>
      <c r="W79" s="468">
        <v>9100.6695016659996</v>
      </c>
      <c r="X79" s="1325">
        <v>9179.199845784</v>
      </c>
      <c r="Y79" s="468">
        <v>9794.9342552630005</v>
      </c>
      <c r="Z79" s="468">
        <v>10141.433645259</v>
      </c>
      <c r="AA79" s="468">
        <v>10151.854195744001</v>
      </c>
      <c r="AB79" s="1325">
        <v>9945.1294574960011</v>
      </c>
      <c r="AC79" s="468">
        <v>9885.2905982749999</v>
      </c>
      <c r="AD79" s="468">
        <v>10229.898501476999</v>
      </c>
      <c r="AE79" s="468">
        <v>10035.683396300999</v>
      </c>
      <c r="AF79" s="1325">
        <v>9622.1252745430011</v>
      </c>
      <c r="AG79" s="468">
        <v>8729.0422667460007</v>
      </c>
      <c r="AH79" s="1861">
        <v>8324.7167235270008</v>
      </c>
      <c r="AI79" s="1866">
        <v>-4.6282506587237981E-2</v>
      </c>
      <c r="AJ79" s="1866">
        <v>-0.1862170087976539</v>
      </c>
    </row>
    <row r="80" spans="1:36" ht="10.5" customHeight="1">
      <c r="A80" s="103"/>
      <c r="B80" s="125"/>
      <c r="C80" s="116"/>
      <c r="D80" s="841"/>
      <c r="E80" s="831"/>
      <c r="F80" s="475"/>
      <c r="G80" s="475" t="s">
        <v>158</v>
      </c>
      <c r="H80" s="831"/>
      <c r="I80" s="831"/>
      <c r="J80" s="843"/>
      <c r="K80" s="843"/>
      <c r="L80" s="843"/>
      <c r="M80" s="468">
        <v>5894.2049999999999</v>
      </c>
      <c r="N80" s="468">
        <v>7182.027</v>
      </c>
      <c r="O80" s="468">
        <v>6923.6379999999999</v>
      </c>
      <c r="P80" s="1325">
        <v>7342.3160663339995</v>
      </c>
      <c r="Q80" s="468">
        <v>7072.2942754320002</v>
      </c>
      <c r="R80" s="468">
        <v>8970.3535584609999</v>
      </c>
      <c r="S80" s="468">
        <v>10578.407453225</v>
      </c>
      <c r="T80" s="1325">
        <v>8601.3064224410009</v>
      </c>
      <c r="U80" s="468">
        <v>10442.628551348998</v>
      </c>
      <c r="V80" s="468">
        <v>8734.5933745949987</v>
      </c>
      <c r="W80" s="468">
        <v>7941.2358808290001</v>
      </c>
      <c r="X80" s="1325">
        <v>7545.9208247320003</v>
      </c>
      <c r="Y80" s="468">
        <v>6401.7341229929998</v>
      </c>
      <c r="Z80" s="468">
        <v>7728.4015472000001</v>
      </c>
      <c r="AA80" s="468">
        <v>8362.9072254229995</v>
      </c>
      <c r="AB80" s="1325">
        <v>8517.6231645539992</v>
      </c>
      <c r="AC80" s="468">
        <v>9367.3062465229996</v>
      </c>
      <c r="AD80" s="468">
        <v>11862.480796022999</v>
      </c>
      <c r="AE80" s="468">
        <v>13902.946658305</v>
      </c>
      <c r="AF80" s="1325">
        <v>11112.357941890999</v>
      </c>
      <c r="AG80" s="468">
        <v>12107.242449251</v>
      </c>
      <c r="AH80" s="1861">
        <v>12956.150872033</v>
      </c>
      <c r="AI80" s="1866">
        <v>7.0124721235648835E-2</v>
      </c>
      <c r="AJ80" s="1866">
        <v>9.2227280391165012E-2</v>
      </c>
    </row>
    <row r="81" spans="1:37" ht="10.5" customHeight="1">
      <c r="A81" s="103"/>
      <c r="B81" s="125"/>
      <c r="C81" s="116"/>
      <c r="D81" s="841"/>
      <c r="E81" s="832"/>
      <c r="F81" s="475" t="s">
        <v>276</v>
      </c>
      <c r="G81" s="475"/>
      <c r="H81" s="832"/>
      <c r="I81" s="832"/>
      <c r="J81" s="843"/>
      <c r="K81" s="843"/>
      <c r="L81" s="843"/>
      <c r="M81" s="920">
        <v>27091.625</v>
      </c>
      <c r="N81" s="920">
        <v>26752.724999999999</v>
      </c>
      <c r="O81" s="920">
        <v>28102.679</v>
      </c>
      <c r="P81" s="1324">
        <v>28725.862000000001</v>
      </c>
      <c r="Q81" s="920">
        <v>28547.085999999999</v>
      </c>
      <c r="R81" s="920">
        <v>23438.386999999999</v>
      </c>
      <c r="S81" s="920">
        <v>23827.304</v>
      </c>
      <c r="T81" s="1324">
        <v>22834.407999999999</v>
      </c>
      <c r="U81" s="920">
        <v>24072.296999999999</v>
      </c>
      <c r="V81" s="920">
        <v>22700.864000000001</v>
      </c>
      <c r="W81" s="920">
        <v>21469.526000000002</v>
      </c>
      <c r="X81" s="1324">
        <v>21866.767</v>
      </c>
      <c r="Y81" s="920">
        <v>22709.548999999999</v>
      </c>
      <c r="Z81" s="920">
        <v>23798.562000000002</v>
      </c>
      <c r="AA81" s="920">
        <v>24589.912</v>
      </c>
      <c r="AB81" s="1324">
        <v>26478.289000000001</v>
      </c>
      <c r="AC81" s="920">
        <v>26484.81</v>
      </c>
      <c r="AD81" s="920">
        <v>27246.085999999999</v>
      </c>
      <c r="AE81" s="920">
        <v>28783.383999999998</v>
      </c>
      <c r="AF81" s="1324">
        <v>24639.433000000001</v>
      </c>
      <c r="AG81" s="920">
        <v>23249.852627556</v>
      </c>
      <c r="AH81" s="1860">
        <v>22339.977093783</v>
      </c>
      <c r="AI81" s="1865">
        <v>-3.91397849462366E-2</v>
      </c>
      <c r="AJ81" s="1865">
        <v>-0.18006312853262862</v>
      </c>
    </row>
    <row r="82" spans="1:37" ht="10.5" customHeight="1">
      <c r="A82" s="103"/>
      <c r="B82" s="125"/>
      <c r="C82" s="116"/>
      <c r="D82" s="841"/>
      <c r="E82" s="831"/>
      <c r="F82" s="475"/>
      <c r="G82" s="475" t="s">
        <v>159</v>
      </c>
      <c r="H82" s="831"/>
      <c r="I82" s="475"/>
      <c r="J82" s="843"/>
      <c r="K82" s="843"/>
      <c r="L82" s="843"/>
      <c r="M82" s="468">
        <v>22940.731</v>
      </c>
      <c r="N82" s="468">
        <v>22319.834999999999</v>
      </c>
      <c r="O82" s="468">
        <v>23332.98</v>
      </c>
      <c r="P82" s="1325">
        <v>24076.519259665001</v>
      </c>
      <c r="Q82" s="468">
        <v>23679.632095388999</v>
      </c>
      <c r="R82" s="468">
        <v>18967.957539027</v>
      </c>
      <c r="S82" s="468">
        <v>19290.191982817003</v>
      </c>
      <c r="T82" s="1325">
        <v>18533.014412273998</v>
      </c>
      <c r="U82" s="468">
        <v>19630.350813328001</v>
      </c>
      <c r="V82" s="468">
        <v>18231.358342930002</v>
      </c>
      <c r="W82" s="468">
        <v>17530.330921181998</v>
      </c>
      <c r="X82" s="1325">
        <v>17919.814520538999</v>
      </c>
      <c r="Y82" s="468">
        <v>18041.545831338</v>
      </c>
      <c r="Z82" s="468">
        <v>19772.044990492999</v>
      </c>
      <c r="AA82" s="468">
        <v>20982.194901732</v>
      </c>
      <c r="AB82" s="1325">
        <v>22921.797539290001</v>
      </c>
      <c r="AC82" s="468">
        <v>22280.542328187999</v>
      </c>
      <c r="AD82" s="468">
        <v>22507.611863758</v>
      </c>
      <c r="AE82" s="468">
        <v>23466.381797531998</v>
      </c>
      <c r="AF82" s="1325">
        <v>19841.912256087999</v>
      </c>
      <c r="AG82" s="468">
        <v>17968.595494539</v>
      </c>
      <c r="AH82" s="1861">
        <v>16976.982737607999</v>
      </c>
      <c r="AI82" s="1866">
        <v>-5.5206188435639181E-2</v>
      </c>
      <c r="AJ82" s="1866">
        <v>-0.24573484983117111</v>
      </c>
    </row>
    <row r="83" spans="1:37" ht="10.5" customHeight="1">
      <c r="A83" s="130"/>
      <c r="B83" s="125"/>
      <c r="C83" s="116"/>
      <c r="D83" s="841"/>
      <c r="E83" s="831"/>
      <c r="F83" s="475"/>
      <c r="G83" s="475" t="s">
        <v>160</v>
      </c>
      <c r="H83" s="831"/>
      <c r="I83" s="475"/>
      <c r="J83" s="843"/>
      <c r="K83" s="843"/>
      <c r="L83" s="843"/>
      <c r="M83" s="468">
        <v>3595.799</v>
      </c>
      <c r="N83" s="468">
        <v>3760.2080000000001</v>
      </c>
      <c r="O83" s="468">
        <v>4101.9840000000004</v>
      </c>
      <c r="P83" s="1325">
        <v>3678.2018310480003</v>
      </c>
      <c r="Q83" s="468">
        <v>3882.8068852470001</v>
      </c>
      <c r="R83" s="468">
        <v>4466.2734276390001</v>
      </c>
      <c r="S83" s="468">
        <v>4532.9556119540002</v>
      </c>
      <c r="T83" s="1325">
        <v>4297.2372491570004</v>
      </c>
      <c r="U83" s="468">
        <v>4437.7898875410001</v>
      </c>
      <c r="V83" s="468">
        <v>4465.3493196869995</v>
      </c>
      <c r="W83" s="468">
        <v>3935.0394221920001</v>
      </c>
      <c r="X83" s="1325">
        <v>3942.9467813829997</v>
      </c>
      <c r="Y83" s="468">
        <v>4663.9975652989997</v>
      </c>
      <c r="Z83" s="468">
        <v>4022.5111655609999</v>
      </c>
      <c r="AA83" s="468">
        <v>3603.7112090629998</v>
      </c>
      <c r="AB83" s="1325">
        <v>3552.4855415360003</v>
      </c>
      <c r="AC83" s="468">
        <v>4200.2613125580001</v>
      </c>
      <c r="AD83" s="468">
        <v>4734.4683554290004</v>
      </c>
      <c r="AE83" s="468">
        <v>5312.9958168989997</v>
      </c>
      <c r="AF83" s="1325">
        <v>4793.5145970799995</v>
      </c>
      <c r="AG83" s="468">
        <v>5277.251133017</v>
      </c>
      <c r="AH83" s="1861">
        <v>5358.9883561750003</v>
      </c>
      <c r="AI83" s="1866">
        <v>1.5539132082622809E-2</v>
      </c>
      <c r="AJ83" s="1866">
        <v>0.13202365863962817</v>
      </c>
    </row>
    <row r="84" spans="1:37" ht="10.5" customHeight="1">
      <c r="A84" s="103"/>
      <c r="B84" s="125"/>
      <c r="C84" s="116"/>
      <c r="D84" s="841"/>
      <c r="E84" s="833"/>
      <c r="F84" s="475" t="s">
        <v>19</v>
      </c>
      <c r="G84" s="475"/>
      <c r="H84" s="833"/>
      <c r="I84" s="475"/>
      <c r="J84" s="843"/>
      <c r="K84" s="843"/>
      <c r="L84" s="843"/>
      <c r="M84" s="920">
        <v>26732.04</v>
      </c>
      <c r="N84" s="920">
        <v>25012.228999999999</v>
      </c>
      <c r="O84" s="920">
        <v>26565.525000000001</v>
      </c>
      <c r="P84" s="1324">
        <v>24874.351999999999</v>
      </c>
      <c r="Q84" s="920">
        <v>27922.692999999999</v>
      </c>
      <c r="R84" s="920">
        <v>39589.080999999998</v>
      </c>
      <c r="S84" s="920">
        <v>29934.562999999998</v>
      </c>
      <c r="T84" s="1324">
        <v>20472.63</v>
      </c>
      <c r="U84" s="920">
        <v>29739.098999999998</v>
      </c>
      <c r="V84" s="920">
        <v>23651.917000000001</v>
      </c>
      <c r="W84" s="920">
        <v>21373.475999999999</v>
      </c>
      <c r="X84" s="1324">
        <v>20512.126</v>
      </c>
      <c r="Y84" s="920">
        <v>28199.84</v>
      </c>
      <c r="Z84" s="920">
        <v>24929.999</v>
      </c>
      <c r="AA84" s="920">
        <v>28866.418000000001</v>
      </c>
      <c r="AB84" s="1324">
        <v>28681.365000000002</v>
      </c>
      <c r="AC84" s="920">
        <v>37740.226999999999</v>
      </c>
      <c r="AD84" s="920">
        <v>39562.550000000003</v>
      </c>
      <c r="AE84" s="920">
        <v>53675.675000000003</v>
      </c>
      <c r="AF84" s="1324">
        <v>30992.322</v>
      </c>
      <c r="AG84" s="920">
        <v>42773.145324562</v>
      </c>
      <c r="AH84" s="1860">
        <v>40209.251014695998</v>
      </c>
      <c r="AI84" s="1865">
        <v>-5.9944357421737982E-2</v>
      </c>
      <c r="AJ84" s="1865">
        <v>1.6328387634911401E-2</v>
      </c>
    </row>
    <row r="85" spans="1:37" ht="10.5" customHeight="1">
      <c r="A85" s="103"/>
      <c r="B85" s="125"/>
      <c r="C85" s="116"/>
      <c r="D85" s="841"/>
      <c r="E85" s="833"/>
      <c r="F85" s="475"/>
      <c r="G85" s="475" t="s">
        <v>161</v>
      </c>
      <c r="H85" s="833"/>
      <c r="I85" s="475"/>
      <c r="J85" s="843"/>
      <c r="K85" s="843"/>
      <c r="L85" s="843"/>
      <c r="M85" s="468">
        <v>452.71300000000002</v>
      </c>
      <c r="N85" s="468">
        <v>386.37400000000002</v>
      </c>
      <c r="O85" s="468">
        <v>385.34300000000002</v>
      </c>
      <c r="P85" s="1325">
        <v>389.86200000000002</v>
      </c>
      <c r="Q85" s="468">
        <v>393.71800000000002</v>
      </c>
      <c r="R85" s="468">
        <v>344.95</v>
      </c>
      <c r="S85" s="468">
        <v>293.74</v>
      </c>
      <c r="T85" s="1325">
        <v>379.197</v>
      </c>
      <c r="U85" s="468">
        <v>376.37599999999998</v>
      </c>
      <c r="V85" s="468">
        <v>485.15199999999999</v>
      </c>
      <c r="W85" s="468">
        <v>394.50400000000002</v>
      </c>
      <c r="X85" s="1325">
        <v>419.56</v>
      </c>
      <c r="Y85" s="468">
        <v>431.11</v>
      </c>
      <c r="Z85" s="468">
        <v>420.44200000000001</v>
      </c>
      <c r="AA85" s="468">
        <v>479.51400000000001</v>
      </c>
      <c r="AB85" s="1325">
        <v>494.82</v>
      </c>
      <c r="AC85" s="468">
        <v>495.17500000000001</v>
      </c>
      <c r="AD85" s="468">
        <v>463.99099999999999</v>
      </c>
      <c r="AE85" s="468">
        <v>456.267</v>
      </c>
      <c r="AF85" s="1325">
        <v>466.524</v>
      </c>
      <c r="AG85" s="468">
        <v>449.41332938199997</v>
      </c>
      <c r="AH85" s="1861">
        <v>530.669560606</v>
      </c>
      <c r="AI85" s="1866">
        <v>0.18262806236080187</v>
      </c>
      <c r="AJ85" s="1866">
        <v>0.1443965517241379</v>
      </c>
    </row>
    <row r="86" spans="1:37" ht="10.5" customHeight="1">
      <c r="A86" s="131"/>
      <c r="B86" s="125"/>
      <c r="C86" s="116"/>
      <c r="D86" s="841"/>
      <c r="E86" s="833"/>
      <c r="F86" s="475"/>
      <c r="G86" s="475" t="s">
        <v>162</v>
      </c>
      <c r="H86" s="833"/>
      <c r="I86" s="475"/>
      <c r="J86" s="843"/>
      <c r="K86" s="843"/>
      <c r="L86" s="843"/>
      <c r="M86" s="468">
        <v>87.335999999999999</v>
      </c>
      <c r="N86" s="468">
        <v>67.504999999999995</v>
      </c>
      <c r="O86" s="468">
        <v>74.106999999999999</v>
      </c>
      <c r="P86" s="1325">
        <v>51.408000000000001</v>
      </c>
      <c r="Q86" s="468">
        <v>37.755000000000003</v>
      </c>
      <c r="R86" s="468">
        <v>0.154</v>
      </c>
      <c r="S86" s="468">
        <v>4.6120000000000001</v>
      </c>
      <c r="T86" s="1325">
        <v>4.2999999999999997E-2</v>
      </c>
      <c r="U86" s="468">
        <v>0.33100000000000002</v>
      </c>
      <c r="V86" s="468">
        <v>5.7000000000000002E-2</v>
      </c>
      <c r="W86" s="468">
        <v>0</v>
      </c>
      <c r="X86" s="1325">
        <v>2.8000000000000001E-2</v>
      </c>
      <c r="Y86" s="468">
        <v>14.21</v>
      </c>
      <c r="Z86" s="468">
        <v>10.590999999999999</v>
      </c>
      <c r="AA86" s="468">
        <v>12.856999999999999</v>
      </c>
      <c r="AB86" s="1325">
        <v>20.286999999999999</v>
      </c>
      <c r="AC86" s="468">
        <v>74.634</v>
      </c>
      <c r="AD86" s="468">
        <v>116.065</v>
      </c>
      <c r="AE86" s="468">
        <v>208.64099999999999</v>
      </c>
      <c r="AF86" s="1325">
        <v>193.83099999999999</v>
      </c>
      <c r="AG86" s="468">
        <v>175.04265348300001</v>
      </c>
      <c r="AH86" s="1861">
        <v>216.680191393</v>
      </c>
      <c r="AI86" s="1866">
        <v>0.24</v>
      </c>
      <c r="AJ86" s="1866">
        <v>0.8706896551724137</v>
      </c>
    </row>
    <row r="87" spans="1:37" ht="10.5" customHeight="1">
      <c r="A87" s="131"/>
      <c r="B87" s="131"/>
      <c r="C87" s="116"/>
      <c r="D87" s="841"/>
      <c r="E87" s="833"/>
      <c r="F87" s="475"/>
      <c r="G87" s="1242" t="s">
        <v>548</v>
      </c>
      <c r="H87" s="833"/>
      <c r="I87" s="475"/>
      <c r="J87" s="843"/>
      <c r="K87" s="843"/>
      <c r="L87" s="843"/>
      <c r="M87" s="1213" t="s">
        <v>383</v>
      </c>
      <c r="N87" s="1213" t="s">
        <v>383</v>
      </c>
      <c r="O87" s="1213" t="s">
        <v>383</v>
      </c>
      <c r="P87" s="1326">
        <v>0</v>
      </c>
      <c r="Q87" s="1213" t="s">
        <v>383</v>
      </c>
      <c r="R87" s="1213">
        <v>10143.325999999999</v>
      </c>
      <c r="S87" s="1213">
        <v>0</v>
      </c>
      <c r="T87" s="1326">
        <v>0</v>
      </c>
      <c r="U87" s="1213">
        <v>0</v>
      </c>
      <c r="V87" s="468">
        <v>0</v>
      </c>
      <c r="W87" s="468">
        <v>0</v>
      </c>
      <c r="X87" s="1325">
        <v>0</v>
      </c>
      <c r="Y87" s="468">
        <v>0</v>
      </c>
      <c r="Z87" s="468">
        <v>0</v>
      </c>
      <c r="AA87" s="468">
        <v>0</v>
      </c>
      <c r="AB87" s="1325">
        <v>0</v>
      </c>
      <c r="AC87" s="468">
        <v>0</v>
      </c>
      <c r="AD87" s="468">
        <v>0</v>
      </c>
      <c r="AE87" s="468">
        <v>0</v>
      </c>
      <c r="AF87" s="1325">
        <v>0</v>
      </c>
      <c r="AG87" s="468">
        <v>0</v>
      </c>
      <c r="AH87" s="1861">
        <v>0</v>
      </c>
      <c r="AI87" s="1867" t="s">
        <v>862</v>
      </c>
      <c r="AJ87" s="1867" t="s">
        <v>862</v>
      </c>
    </row>
    <row r="88" spans="1:37" ht="10.5" customHeight="1" thickBot="1">
      <c r="A88" s="131"/>
      <c r="B88" s="131"/>
      <c r="C88" s="116"/>
      <c r="D88" s="841"/>
      <c r="E88" s="828" t="s">
        <v>163</v>
      </c>
      <c r="F88" s="828"/>
      <c r="G88" s="828"/>
      <c r="H88" s="829"/>
      <c r="I88" s="829"/>
      <c r="J88" s="839"/>
      <c r="K88" s="839"/>
      <c r="L88" s="839"/>
      <c r="M88" s="840">
        <v>20539.985000000001</v>
      </c>
      <c r="N88" s="840">
        <v>20996.612000000001</v>
      </c>
      <c r="O88" s="840">
        <v>21912.539000000001</v>
      </c>
      <c r="P88" s="1323">
        <v>21953.044000000002</v>
      </c>
      <c r="Q88" s="840">
        <v>22115.776000000002</v>
      </c>
      <c r="R88" s="840">
        <v>22095.142</v>
      </c>
      <c r="S88" s="840">
        <v>22056.289000000001</v>
      </c>
      <c r="T88" s="1323">
        <v>22655.09</v>
      </c>
      <c r="U88" s="840">
        <v>22365.155999999999</v>
      </c>
      <c r="V88" s="840">
        <v>23004.656999999999</v>
      </c>
      <c r="W88" s="840">
        <v>23420.668000000001</v>
      </c>
      <c r="X88" s="1323">
        <v>23520.256000000001</v>
      </c>
      <c r="Y88" s="840">
        <v>23448.727999999999</v>
      </c>
      <c r="Z88" s="840">
        <v>24202.5</v>
      </c>
      <c r="AA88" s="840">
        <v>24371.245999999999</v>
      </c>
      <c r="AB88" s="1323">
        <v>24661.519</v>
      </c>
      <c r="AC88" s="840">
        <v>24052.468000000001</v>
      </c>
      <c r="AD88" s="840">
        <v>24125.78</v>
      </c>
      <c r="AE88" s="840">
        <v>25441.636999999999</v>
      </c>
      <c r="AF88" s="1323">
        <v>25757.186000000002</v>
      </c>
      <c r="AG88" s="840">
        <v>25605.18131837</v>
      </c>
      <c r="AH88" s="1859">
        <v>25696.685686965</v>
      </c>
      <c r="AI88" s="1864">
        <v>3.593048232767071E-3</v>
      </c>
      <c r="AJ88" s="1864">
        <v>6.511647185608882E-2</v>
      </c>
    </row>
    <row r="89" spans="1:37" ht="10.5" customHeight="1" thickTop="1">
      <c r="A89" s="131"/>
      <c r="B89" s="131"/>
      <c r="C89" s="116"/>
      <c r="D89" s="841"/>
      <c r="E89" s="830"/>
      <c r="F89" s="475" t="s">
        <v>164</v>
      </c>
      <c r="G89" s="475"/>
      <c r="H89" s="833"/>
      <c r="I89" s="830"/>
      <c r="J89" s="843"/>
      <c r="K89" s="843"/>
      <c r="L89" s="843"/>
      <c r="M89" s="468">
        <v>3381.3919999999998</v>
      </c>
      <c r="N89" s="468">
        <v>3381.3919999999998</v>
      </c>
      <c r="O89" s="468">
        <v>3381.3919999999998</v>
      </c>
      <c r="P89" s="1325">
        <v>3381.3919999999998</v>
      </c>
      <c r="Q89" s="468">
        <v>3381.3919999999998</v>
      </c>
      <c r="R89" s="468">
        <v>3381.3919999999998</v>
      </c>
      <c r="S89" s="468">
        <v>3381.3919999999998</v>
      </c>
      <c r="T89" s="1325">
        <v>3381.3919999999998</v>
      </c>
      <c r="U89" s="468">
        <v>3381.3919999999998</v>
      </c>
      <c r="V89" s="468">
        <v>3581.3919999999998</v>
      </c>
      <c r="W89" s="468">
        <v>3581.3919999999998</v>
      </c>
      <c r="X89" s="1325">
        <v>3581.3919999999998</v>
      </c>
      <c r="Y89" s="468">
        <v>3581.3919999999998</v>
      </c>
      <c r="Z89" s="468">
        <v>3581.3919999999998</v>
      </c>
      <c r="AA89" s="468">
        <v>3581.3919999999998</v>
      </c>
      <c r="AB89" s="1325">
        <v>3581.3919999999998</v>
      </c>
      <c r="AC89" s="468">
        <v>3581.3919999999998</v>
      </c>
      <c r="AD89" s="468">
        <v>3581.3919999999998</v>
      </c>
      <c r="AE89" s="468">
        <v>3581.3919999999998</v>
      </c>
      <c r="AF89" s="1325">
        <v>3581.3919999999998</v>
      </c>
      <c r="AG89" s="468">
        <v>3581.3918549999999</v>
      </c>
      <c r="AH89" s="1861">
        <v>3581.3918549999999</v>
      </c>
      <c r="AI89" s="1866">
        <v>0</v>
      </c>
      <c r="AJ89" s="1866">
        <v>0</v>
      </c>
    </row>
    <row r="90" spans="1:37" ht="10.5" customHeight="1">
      <c r="A90" s="131"/>
      <c r="B90" s="131"/>
      <c r="C90" s="116"/>
      <c r="D90" s="841"/>
      <c r="E90" s="834"/>
      <c r="F90" s="475" t="s">
        <v>165</v>
      </c>
      <c r="G90" s="475"/>
      <c r="H90" s="833"/>
      <c r="I90" s="475"/>
      <c r="J90" s="843"/>
      <c r="K90" s="843"/>
      <c r="L90" s="843"/>
      <c r="M90" s="468">
        <v>3017.8879999999999</v>
      </c>
      <c r="N90" s="468">
        <v>2763.2559999999999</v>
      </c>
      <c r="O90" s="468">
        <v>3161.9630000000002</v>
      </c>
      <c r="P90" s="1325">
        <v>3161.9630000000002</v>
      </c>
      <c r="Q90" s="468">
        <v>3161.9630000000002</v>
      </c>
      <c r="R90" s="468">
        <v>3161.9630000000002</v>
      </c>
      <c r="S90" s="468">
        <v>3161.9630000000002</v>
      </c>
      <c r="T90" s="1325">
        <v>3660.8139999999999</v>
      </c>
      <c r="U90" s="468">
        <v>3660.8139999999999</v>
      </c>
      <c r="V90" s="468">
        <v>3105.07</v>
      </c>
      <c r="W90" s="468">
        <v>3105.07</v>
      </c>
      <c r="X90" s="1325">
        <v>3105.07</v>
      </c>
      <c r="Y90" s="468">
        <v>3105.07</v>
      </c>
      <c r="Z90" s="468">
        <v>3105.07</v>
      </c>
      <c r="AA90" s="468">
        <v>2555.1660000000002</v>
      </c>
      <c r="AB90" s="1325">
        <v>2555.1660000000002</v>
      </c>
      <c r="AC90" s="468">
        <v>2555.1660000000002</v>
      </c>
      <c r="AD90" s="468">
        <v>1995.6010000000001</v>
      </c>
      <c r="AE90" s="468">
        <v>2344.8159999999998</v>
      </c>
      <c r="AF90" s="1325">
        <v>2344.8159999999998</v>
      </c>
      <c r="AG90" s="468">
        <v>2344.816181525</v>
      </c>
      <c r="AH90" s="1861">
        <v>1845.5288815250001</v>
      </c>
      <c r="AI90" s="1866">
        <v>-0.21279317697228139</v>
      </c>
      <c r="AJ90" s="1866">
        <v>-7.5150300601202424E-2</v>
      </c>
    </row>
    <row r="91" spans="1:37" ht="10.5" customHeight="1">
      <c r="A91" s="131"/>
      <c r="B91" s="131"/>
      <c r="D91" s="849"/>
      <c r="E91" s="834"/>
      <c r="F91" s="475" t="s">
        <v>418</v>
      </c>
      <c r="G91" s="475"/>
      <c r="H91" s="833"/>
      <c r="I91" s="831"/>
      <c r="J91" s="843"/>
      <c r="K91" s="843"/>
      <c r="L91" s="843"/>
      <c r="M91" s="468">
        <v>285.88299999999998</v>
      </c>
      <c r="N91" s="468">
        <v>285.88600000000002</v>
      </c>
      <c r="O91" s="468">
        <v>286.541</v>
      </c>
      <c r="P91" s="1325">
        <v>285.88900000000001</v>
      </c>
      <c r="Q91" s="468">
        <v>285.98500000000001</v>
      </c>
      <c r="R91" s="468">
        <v>285.988</v>
      </c>
      <c r="S91" s="468">
        <v>286.30500000000001</v>
      </c>
      <c r="T91" s="1325">
        <v>287.48</v>
      </c>
      <c r="U91" s="468">
        <v>288.97399999999999</v>
      </c>
      <c r="V91" s="468">
        <v>1087.6980000000001</v>
      </c>
      <c r="W91" s="468">
        <v>1087.568</v>
      </c>
      <c r="X91" s="1325">
        <v>1086.8119999999999</v>
      </c>
      <c r="Y91" s="468">
        <v>1086.8150000000001</v>
      </c>
      <c r="Z91" s="468">
        <v>1086.837</v>
      </c>
      <c r="AA91" s="468">
        <v>1094.5150000000001</v>
      </c>
      <c r="AB91" s="1325">
        <v>1096.194</v>
      </c>
      <c r="AC91" s="468">
        <v>1096.194</v>
      </c>
      <c r="AD91" s="468">
        <v>1096.194</v>
      </c>
      <c r="AE91" s="468">
        <v>1096.194</v>
      </c>
      <c r="AF91" s="1325">
        <v>1096.194</v>
      </c>
      <c r="AG91" s="468">
        <v>1096.1942295260001</v>
      </c>
      <c r="AH91" s="1861">
        <v>1096.1942295260001</v>
      </c>
      <c r="AI91" s="1866">
        <v>0</v>
      </c>
      <c r="AJ91" s="1866">
        <v>0</v>
      </c>
    </row>
    <row r="92" spans="1:37" ht="10.5" customHeight="1">
      <c r="A92" s="131"/>
      <c r="B92" s="131"/>
      <c r="D92" s="841"/>
      <c r="E92" s="834"/>
      <c r="F92" s="475" t="s">
        <v>166</v>
      </c>
      <c r="G92" s="475"/>
      <c r="H92" s="830"/>
      <c r="I92" s="832"/>
      <c r="J92" s="843"/>
      <c r="K92" s="843"/>
      <c r="L92" s="843"/>
      <c r="M92" s="850">
        <v>-2149.4849999999997</v>
      </c>
      <c r="N92" s="850">
        <v>-2113.7979999999998</v>
      </c>
      <c r="O92" s="850">
        <v>-2158.2220000000002</v>
      </c>
      <c r="P92" s="1327">
        <v>-2213.9699999999998</v>
      </c>
      <c r="Q92" s="850">
        <v>-2106.6790000000001</v>
      </c>
      <c r="R92" s="850">
        <v>-2082.5830000000001</v>
      </c>
      <c r="S92" s="850">
        <v>-2018.2929999999999</v>
      </c>
      <c r="T92" s="1327">
        <v>-2120.5970000000002</v>
      </c>
      <c r="U92" s="850">
        <v>-2194.886</v>
      </c>
      <c r="V92" s="850">
        <v>-2126.0479999999998</v>
      </c>
      <c r="W92" s="850">
        <v>-2155.067</v>
      </c>
      <c r="X92" s="1327">
        <v>-2212.2779999999998</v>
      </c>
      <c r="Y92" s="850">
        <v>-2135.5479999999998</v>
      </c>
      <c r="Z92" s="850">
        <v>-2064.3690000000001</v>
      </c>
      <c r="AA92" s="850">
        <v>-2003.4659999999999</v>
      </c>
      <c r="AB92" s="1327">
        <v>-2061.0970000000002</v>
      </c>
      <c r="AC92" s="850">
        <v>-2171.0039999999999</v>
      </c>
      <c r="AD92" s="850">
        <v>-2334.92</v>
      </c>
      <c r="AE92" s="850">
        <v>-2176.3449999999998</v>
      </c>
      <c r="AF92" s="1327">
        <v>-2324.3209999999999</v>
      </c>
      <c r="AG92" s="850">
        <v>-1895.959228767</v>
      </c>
      <c r="AH92" s="1862">
        <v>-1884.047149496</v>
      </c>
      <c r="AI92" s="1866">
        <v>-6.3291139240506666E-3</v>
      </c>
      <c r="AJ92" s="1866">
        <v>-0.19314775160599573</v>
      </c>
    </row>
    <row r="93" spans="1:37" ht="10.5" customHeight="1">
      <c r="A93" s="103"/>
      <c r="B93" s="131"/>
      <c r="D93" s="841"/>
      <c r="E93" s="475"/>
      <c r="F93" s="475" t="s">
        <v>430</v>
      </c>
      <c r="G93" s="475"/>
      <c r="H93" s="830"/>
      <c r="I93" s="475"/>
      <c r="J93" s="832"/>
      <c r="K93" s="832"/>
      <c r="L93" s="832"/>
      <c r="M93" s="468">
        <v>15805.938</v>
      </c>
      <c r="N93" s="468">
        <v>16473.453000000001</v>
      </c>
      <c r="O93" s="468">
        <v>17031.990000000002</v>
      </c>
      <c r="P93" s="1325">
        <v>17124.656999999999</v>
      </c>
      <c r="Q93" s="468">
        <v>17169.691999999999</v>
      </c>
      <c r="R93" s="468">
        <v>17115.266</v>
      </c>
      <c r="S93" s="468">
        <v>17144.118999999999</v>
      </c>
      <c r="T93" s="1325">
        <v>17345.985000000001</v>
      </c>
      <c r="U93" s="468">
        <v>17137.704000000002</v>
      </c>
      <c r="V93" s="468">
        <v>17250.955000000002</v>
      </c>
      <c r="W93" s="468">
        <v>17700.978999999999</v>
      </c>
      <c r="X93" s="1325">
        <v>17861.857</v>
      </c>
      <c r="Y93" s="468">
        <v>17710.435000000001</v>
      </c>
      <c r="Z93" s="468">
        <v>18391.717000000001</v>
      </c>
      <c r="AA93" s="468">
        <v>19038.313999999998</v>
      </c>
      <c r="AB93" s="1325">
        <v>19383.228999999999</v>
      </c>
      <c r="AC93" s="468">
        <v>18881.510999999999</v>
      </c>
      <c r="AD93" s="468">
        <v>19673.11</v>
      </c>
      <c r="AE93" s="468">
        <v>20466.161</v>
      </c>
      <c r="AF93" s="1325">
        <v>20948.168000000001</v>
      </c>
      <c r="AG93" s="468">
        <v>20356.945011222</v>
      </c>
      <c r="AH93" s="1861">
        <v>20931.857158526</v>
      </c>
      <c r="AI93" s="1866">
        <v>2.8245812251314062E-2</v>
      </c>
      <c r="AJ93" s="1866">
        <v>6.3996340161642795E-2</v>
      </c>
    </row>
    <row r="94" spans="1:37" ht="10.5" customHeight="1">
      <c r="A94" s="103"/>
      <c r="B94" s="131"/>
      <c r="D94" s="841"/>
      <c r="E94" s="475"/>
      <c r="F94" s="1" t="s">
        <v>441</v>
      </c>
      <c r="G94" s="1"/>
      <c r="H94" s="830"/>
      <c r="I94" s="475"/>
      <c r="J94" s="832"/>
      <c r="K94" s="832"/>
      <c r="L94" s="832"/>
      <c r="M94" s="468">
        <v>198.369</v>
      </c>
      <c r="N94" s="468">
        <v>206.423</v>
      </c>
      <c r="O94" s="468">
        <v>208.875</v>
      </c>
      <c r="P94" s="1325">
        <v>213.113</v>
      </c>
      <c r="Q94" s="468">
        <v>223.423</v>
      </c>
      <c r="R94" s="468">
        <v>233.11600000000001</v>
      </c>
      <c r="S94" s="468">
        <v>100.803</v>
      </c>
      <c r="T94" s="1325">
        <v>100.01600000000001</v>
      </c>
      <c r="U94" s="468">
        <v>91.158000000000001</v>
      </c>
      <c r="V94" s="468">
        <v>105.59</v>
      </c>
      <c r="W94" s="468">
        <v>100.726</v>
      </c>
      <c r="X94" s="1325">
        <v>97.403000000000006</v>
      </c>
      <c r="Y94" s="468">
        <v>100.56399999999999</v>
      </c>
      <c r="Z94" s="468">
        <v>101.85299999999999</v>
      </c>
      <c r="AA94" s="468">
        <v>105.325</v>
      </c>
      <c r="AB94" s="1325">
        <v>106.63500000000001</v>
      </c>
      <c r="AC94" s="468">
        <v>109.209</v>
      </c>
      <c r="AD94" s="468">
        <v>114.40300000000001</v>
      </c>
      <c r="AE94" s="468">
        <v>129.41900000000001</v>
      </c>
      <c r="AF94" s="1325">
        <v>110.937</v>
      </c>
      <c r="AG94" s="468">
        <v>121.793269864</v>
      </c>
      <c r="AH94" s="1861">
        <v>125.760711884</v>
      </c>
      <c r="AI94" s="1866">
        <v>3.2786885245901676E-2</v>
      </c>
      <c r="AJ94" s="1866">
        <v>0.10526315789473695</v>
      </c>
    </row>
    <row r="95" spans="1:37" ht="10.5" customHeight="1" thickBot="1">
      <c r="A95" s="103"/>
      <c r="B95" s="131"/>
      <c r="D95" s="841"/>
      <c r="E95" s="836" t="s">
        <v>168</v>
      </c>
      <c r="F95" s="837"/>
      <c r="G95" s="837"/>
      <c r="H95" s="838"/>
      <c r="I95" s="132"/>
      <c r="J95" s="133"/>
      <c r="K95" s="133"/>
      <c r="L95" s="133"/>
      <c r="M95" s="925">
        <v>325795.90299999999</v>
      </c>
      <c r="N95" s="925">
        <v>326561.33100000001</v>
      </c>
      <c r="O95" s="1302">
        <v>329802.27900000004</v>
      </c>
      <c r="P95" s="1328">
        <v>340447.18300000002</v>
      </c>
      <c r="Q95" s="925">
        <v>345062.712</v>
      </c>
      <c r="R95" s="925">
        <v>359318.93599999999</v>
      </c>
      <c r="S95" s="1302">
        <v>357221.04</v>
      </c>
      <c r="T95" s="1328">
        <v>348181.658</v>
      </c>
      <c r="U95" s="1302">
        <v>364364.49300000002</v>
      </c>
      <c r="V95" s="1302">
        <v>365351.99699999997</v>
      </c>
      <c r="W95" s="1302">
        <v>365537.82</v>
      </c>
      <c r="X95" s="1328">
        <v>374310.41499999998</v>
      </c>
      <c r="Y95" s="1302">
        <v>389831.63699999999</v>
      </c>
      <c r="Z95" s="1302">
        <v>393520.65299999999</v>
      </c>
      <c r="AA95" s="1302">
        <v>408422.79200000002</v>
      </c>
      <c r="AB95" s="1328">
        <v>415976.62699999998</v>
      </c>
      <c r="AC95" s="1302">
        <v>432118.83100000001</v>
      </c>
      <c r="AD95" s="1302">
        <v>448831.125</v>
      </c>
      <c r="AE95" s="1302">
        <v>465056.36200000002</v>
      </c>
      <c r="AF95" s="1328">
        <v>443340.97899999999</v>
      </c>
      <c r="AG95" s="1302">
        <v>441112.87879714702</v>
      </c>
      <c r="AH95" s="1863">
        <v>445294.20041491202</v>
      </c>
      <c r="AI95" s="1868">
        <v>9.4782969443203413E-3</v>
      </c>
      <c r="AJ95" s="1868">
        <v>-7.8804717142978431E-3</v>
      </c>
      <c r="AK95" s="1662"/>
    </row>
    <row r="96" spans="1:37" ht="10.5" customHeight="1">
      <c r="A96" s="103"/>
      <c r="B96" s="131"/>
      <c r="E96" s="384" t="s">
        <v>577</v>
      </c>
      <c r="F96" s="1225"/>
      <c r="G96" s="1225"/>
      <c r="H96" s="835"/>
      <c r="I96" s="134"/>
      <c r="J96" s="465"/>
      <c r="K96" s="465"/>
      <c r="L96" s="465"/>
      <c r="M96" s="1227"/>
      <c r="N96" s="1227"/>
      <c r="O96" s="1227"/>
      <c r="P96" s="1227"/>
      <c r="Q96" s="1175"/>
      <c r="R96" s="1175"/>
      <c r="S96" s="1175"/>
      <c r="T96" s="1175"/>
      <c r="U96" s="1175"/>
      <c r="V96" s="1175"/>
      <c r="W96" s="1175"/>
      <c r="X96" s="1175"/>
      <c r="Y96" s="1175"/>
      <c r="Z96" s="1175"/>
      <c r="AA96" s="1175"/>
      <c r="AB96" s="1175"/>
      <c r="AC96" s="1175"/>
      <c r="AD96" s="1175"/>
      <c r="AE96" s="1175"/>
      <c r="AF96" s="1175"/>
      <c r="AG96" s="1175"/>
      <c r="AH96" s="1175"/>
      <c r="AI96" s="1226"/>
      <c r="AJ96" s="1226"/>
    </row>
    <row r="97" spans="1:37" ht="10.5" customHeight="1">
      <c r="A97" s="103"/>
      <c r="B97" s="131"/>
      <c r="E97" s="1224"/>
      <c r="F97" s="1225"/>
      <c r="G97" s="1225"/>
      <c r="H97" s="835"/>
      <c r="I97" s="134"/>
      <c r="J97" s="465"/>
      <c r="K97" s="465"/>
      <c r="L97" s="465"/>
      <c r="M97" s="1227"/>
      <c r="N97" s="1227"/>
      <c r="O97" s="1227"/>
      <c r="P97" s="1227"/>
      <c r="Q97" s="1175"/>
      <c r="R97" s="1175"/>
      <c r="S97" s="1175"/>
      <c r="T97" s="1175"/>
      <c r="U97" s="1175"/>
      <c r="V97" s="1175"/>
      <c r="W97" s="1175"/>
      <c r="X97" s="1175"/>
      <c r="Y97" s="1175"/>
      <c r="Z97" s="1175"/>
      <c r="AA97" s="1175"/>
      <c r="AB97" s="1175"/>
      <c r="AC97" s="1175"/>
      <c r="AD97" s="1175"/>
      <c r="AE97" s="1175"/>
      <c r="AF97" s="1175"/>
      <c r="AG97" s="1175"/>
      <c r="AH97" s="1175"/>
      <c r="AI97" s="1226"/>
      <c r="AJ97" s="855">
        <v>7</v>
      </c>
    </row>
    <row r="98" spans="1:37" s="1001" customFormat="1" ht="10.5" customHeight="1">
      <c r="A98" s="103"/>
      <c r="B98" s="131"/>
      <c r="C98" s="108"/>
      <c r="D98" s="108"/>
      <c r="E98" s="108"/>
      <c r="F98" s="108"/>
      <c r="G98" s="108"/>
      <c r="H98" s="139"/>
      <c r="I98" s="139"/>
      <c r="J98" s="139"/>
      <c r="K98" s="139"/>
      <c r="L98" s="139"/>
      <c r="M98" s="139"/>
      <c r="N98" s="139"/>
      <c r="O98" s="139"/>
      <c r="P98" s="139"/>
      <c r="Q98" s="139"/>
      <c r="R98" s="139"/>
      <c r="S98" s="139"/>
      <c r="T98" s="1005"/>
      <c r="U98" s="1005"/>
      <c r="V98" s="1005"/>
      <c r="W98" s="1005"/>
      <c r="X98" s="1005"/>
      <c r="Y98" s="1005"/>
      <c r="Z98" s="111"/>
      <c r="AA98" s="1005"/>
      <c r="AB98" s="1005"/>
      <c r="AC98" s="1005"/>
      <c r="AD98" s="1005"/>
      <c r="AE98" s="1005"/>
      <c r="AF98" s="1005"/>
      <c r="AG98" s="1005"/>
      <c r="AH98" s="1005"/>
      <c r="AI98" s="139"/>
      <c r="AJ98" s="139"/>
      <c r="AK98" s="1658"/>
    </row>
    <row r="99" spans="1:37" s="1001" customFormat="1" ht="10.5" customHeight="1">
      <c r="A99" s="103"/>
      <c r="B99" s="131"/>
      <c r="C99" s="108"/>
      <c r="D99" s="108"/>
      <c r="E99" s="108"/>
      <c r="F99" s="108"/>
      <c r="G99" s="108"/>
      <c r="H99" s="139"/>
      <c r="I99" s="139"/>
      <c r="J99" s="139"/>
      <c r="K99" s="139"/>
      <c r="L99" s="139"/>
      <c r="M99" s="139"/>
      <c r="N99" s="139"/>
      <c r="O99" s="139"/>
      <c r="P99" s="139"/>
      <c r="Q99" s="1925">
        <f t="shared" ref="Q99:AG99" si="0">+Q54*10</f>
        <v>3450627.12</v>
      </c>
      <c r="R99" s="1925">
        <f t="shared" si="0"/>
        <v>3593189.36</v>
      </c>
      <c r="S99" s="1925">
        <f t="shared" si="0"/>
        <v>3572210.4</v>
      </c>
      <c r="T99" s="1925">
        <f t="shared" si="0"/>
        <v>3481816.58</v>
      </c>
      <c r="U99" s="1925">
        <f t="shared" si="0"/>
        <v>3643644.94</v>
      </c>
      <c r="V99" s="1925">
        <f t="shared" si="0"/>
        <v>3653519.9699999997</v>
      </c>
      <c r="W99" s="1925">
        <f t="shared" si="0"/>
        <v>3655378.2</v>
      </c>
      <c r="X99" s="1925">
        <f t="shared" si="0"/>
        <v>3743104.15</v>
      </c>
      <c r="Y99" s="1925">
        <f t="shared" si="0"/>
        <v>3898316.37</v>
      </c>
      <c r="Z99" s="1925">
        <f t="shared" si="0"/>
        <v>3935206.53</v>
      </c>
      <c r="AA99" s="1925">
        <f t="shared" si="0"/>
        <v>4084227.92</v>
      </c>
      <c r="AB99" s="1925">
        <f t="shared" si="0"/>
        <v>4159766.2699999996</v>
      </c>
      <c r="AC99" s="1925">
        <f t="shared" si="0"/>
        <v>4321188.3100000005</v>
      </c>
      <c r="AD99" s="1925">
        <f t="shared" si="0"/>
        <v>4488311.25</v>
      </c>
      <c r="AE99" s="1925">
        <f t="shared" si="0"/>
        <v>4650563.62</v>
      </c>
      <c r="AF99" s="1925">
        <f t="shared" si="0"/>
        <v>4433409.79</v>
      </c>
      <c r="AG99" s="1925">
        <f t="shared" si="0"/>
        <v>4411128.7879714705</v>
      </c>
      <c r="AH99" s="1925">
        <f>+AH54*10</f>
        <v>4452942.0041491203</v>
      </c>
      <c r="AI99" s="139"/>
      <c r="AJ99" s="139"/>
      <c r="AK99" s="1658"/>
    </row>
    <row r="100" spans="1:37" ht="14.1" customHeight="1">
      <c r="A100" s="103"/>
      <c r="B100" s="125"/>
      <c r="Q100" s="1925">
        <f t="shared" ref="Q100:AG100" si="1">+Q75*10</f>
        <v>2180250.8250136496</v>
      </c>
      <c r="R100" s="1925">
        <f t="shared" si="1"/>
        <v>2237936.4867272601</v>
      </c>
      <c r="S100" s="1925">
        <f t="shared" si="1"/>
        <v>2314966.4307156899</v>
      </c>
      <c r="T100" s="1925">
        <f t="shared" si="1"/>
        <v>2355366.5809771502</v>
      </c>
      <c r="U100" s="1925">
        <f t="shared" si="1"/>
        <v>2363528.6463996298</v>
      </c>
      <c r="V100" s="1925">
        <f t="shared" si="1"/>
        <v>2421145.1506207902</v>
      </c>
      <c r="W100" s="1925">
        <f t="shared" si="1"/>
        <v>2437676.3864645101</v>
      </c>
      <c r="X100" s="1925">
        <f t="shared" si="1"/>
        <v>2560445.6269428399</v>
      </c>
      <c r="Y100" s="1925">
        <f t="shared" si="1"/>
        <v>2607794.3435626798</v>
      </c>
      <c r="Z100" s="1925">
        <f t="shared" si="1"/>
        <v>2634379.2445727899</v>
      </c>
      <c r="AA100" s="1925">
        <f t="shared" si="1"/>
        <v>2698678.5399149302</v>
      </c>
      <c r="AB100" s="1925">
        <f t="shared" si="1"/>
        <v>2735870.6161110597</v>
      </c>
      <c r="AC100" s="1925">
        <f t="shared" si="1"/>
        <v>2754870.3910737997</v>
      </c>
      <c r="AD100" s="1925">
        <f t="shared" si="1"/>
        <v>2824281.2220121198</v>
      </c>
      <c r="AE100" s="1925">
        <f t="shared" si="1"/>
        <v>2783160.4412903199</v>
      </c>
      <c r="AF100" s="1925">
        <f t="shared" si="1"/>
        <v>2874987.9855631203</v>
      </c>
      <c r="AG100" s="1925">
        <f t="shared" si="1"/>
        <v>2732460.8035023902</v>
      </c>
      <c r="AH100" s="1925">
        <f>+AH75*10</f>
        <v>2754209.3161422499</v>
      </c>
    </row>
    <row r="101" spans="1:37" ht="9.9499999999999993" customHeight="1">
      <c r="A101" s="103"/>
      <c r="B101" s="125"/>
    </row>
    <row r="102" spans="1:37" ht="9.9499999999999993" customHeight="1">
      <c r="A102" s="103"/>
      <c r="B102" s="125"/>
    </row>
    <row r="103" spans="1:37" ht="9.9499999999999993" customHeight="1">
      <c r="A103" s="103"/>
      <c r="B103" s="125"/>
    </row>
    <row r="104" spans="1:37" ht="9.9499999999999993" customHeight="1">
      <c r="A104" s="103"/>
      <c r="B104" s="125"/>
    </row>
    <row r="105" spans="1:37" ht="9.9499999999999993" customHeight="1">
      <c r="A105" s="103"/>
      <c r="B105" s="125"/>
    </row>
    <row r="106" spans="1:37" ht="9.9499999999999993" customHeight="1">
      <c r="A106" s="103"/>
      <c r="B106" s="125"/>
    </row>
    <row r="107" spans="1:37" ht="9.9499999999999993" customHeight="1">
      <c r="A107" s="103"/>
      <c r="B107" s="125"/>
    </row>
    <row r="108" spans="1:37" ht="9.9499999999999993" customHeight="1">
      <c r="A108" s="103"/>
      <c r="B108" s="125"/>
    </row>
    <row r="109" spans="1:37" ht="9.9499999999999993" customHeight="1">
      <c r="A109" s="103"/>
      <c r="B109" s="125"/>
    </row>
    <row r="110" spans="1:37" ht="9.9499999999999993" customHeight="1">
      <c r="A110" s="103"/>
      <c r="B110" s="125"/>
    </row>
    <row r="111" spans="1:37" ht="9.9499999999999993" customHeight="1">
      <c r="A111" s="103"/>
      <c r="B111" s="125"/>
    </row>
    <row r="112" spans="1:37" ht="9.9499999999999993" customHeight="1">
      <c r="A112" s="103"/>
      <c r="B112" s="125"/>
    </row>
    <row r="113" spans="1:2" ht="9.9499999999999993" customHeight="1">
      <c r="A113" s="103"/>
      <c r="B113" s="125"/>
    </row>
    <row r="114" spans="1:2" ht="9.9499999999999993" customHeight="1">
      <c r="A114" s="103"/>
      <c r="B114" s="125"/>
    </row>
    <row r="115" spans="1:2" ht="9.9499999999999993" customHeight="1">
      <c r="A115" s="103"/>
      <c r="B115" s="125"/>
    </row>
    <row r="116" spans="1:2" ht="9.9499999999999993" customHeight="1">
      <c r="A116" s="103"/>
      <c r="B116" s="125"/>
    </row>
    <row r="117" spans="1:2" ht="9.9499999999999993" customHeight="1">
      <c r="A117" s="103"/>
      <c r="B117" s="125"/>
    </row>
    <row r="118" spans="1:2" ht="9.9499999999999993" customHeight="1">
      <c r="A118" s="103"/>
      <c r="B118" s="125"/>
    </row>
    <row r="119" spans="1:2" ht="9.9499999999999993" customHeight="1">
      <c r="A119" s="103"/>
      <c r="B119" s="125"/>
    </row>
    <row r="120" spans="1:2" ht="9.9499999999999993" customHeight="1">
      <c r="A120" s="103"/>
      <c r="B120" s="125"/>
    </row>
    <row r="121" spans="1:2" ht="9.9499999999999993" customHeight="1">
      <c r="A121" s="103"/>
      <c r="B121" s="125"/>
    </row>
    <row r="122" spans="1:2" ht="9.9499999999999993" customHeight="1">
      <c r="A122" s="103"/>
      <c r="B122" s="125"/>
    </row>
    <row r="123" spans="1:2" ht="9.9499999999999993" customHeight="1">
      <c r="A123" s="103"/>
      <c r="B123" s="125"/>
    </row>
    <row r="124" spans="1:2" ht="9.9499999999999993" customHeight="1">
      <c r="A124" s="103"/>
      <c r="B124" s="125"/>
    </row>
    <row r="125" spans="1:2" ht="9.9499999999999993" customHeight="1">
      <c r="B125" s="125"/>
    </row>
    <row r="126" spans="1:2" ht="9.9499999999999993" customHeight="1">
      <c r="B126" s="125"/>
    </row>
    <row r="127" spans="1:2" ht="9.9499999999999993" customHeight="1">
      <c r="B127" s="125"/>
    </row>
    <row r="128" spans="1:2" ht="9.9499999999999993" customHeight="1"/>
    <row r="129" ht="9.9499999999999993" customHeight="1"/>
    <row r="130" ht="9.9499999999999993" customHeight="1"/>
    <row r="131" ht="9.9499999999999993" customHeight="1"/>
    <row r="132" ht="9.9499999999999993" customHeight="1"/>
    <row r="133" ht="9.9499999999999993" customHeight="1"/>
    <row r="134" ht="9.9499999999999993" customHeight="1"/>
    <row r="135" ht="9.9499999999999993" customHeight="1"/>
    <row r="136" ht="9.9499999999999993" customHeight="1"/>
  </sheetData>
  <mergeCells count="4">
    <mergeCell ref="AI53:AJ53"/>
    <mergeCell ref="F13:H13"/>
    <mergeCell ref="F60:H60"/>
    <mergeCell ref="AI6:AJ6"/>
  </mergeCells>
  <phoneticPr fontId="5" type="noConversion"/>
  <hyperlinks>
    <hyperlink ref="A6" location="'Table of Contents'!A1" display="Table of  Contents"/>
    <hyperlink ref="A6:B6" location="'Table of Contents'!A1" display="Table of  Contents"/>
    <hyperlink ref="A53" location="'Table of Contents'!A1" display="Table of  Contents"/>
    <hyperlink ref="A53:B53" location="'Table of Contents'!A1" display="Table of  Contents"/>
    <hyperlink ref="B9" location="'Financial Highlights'!A1" display="Financial Highlights"/>
    <hyperlink ref="B10" location="IS!A1" display="Income Statements [Group/Bank]"/>
    <hyperlink ref="B11" location="BS!A1" display="Balance Sheets [Group/Bank]"/>
    <hyperlink ref="B12" location="'NIM_Bank + Card'!A1" display="NIM [Bank+Card]"/>
    <hyperlink ref="B13" location="'NIM NIS_Bank'!A1" display="NIM &amp; NIS [Bank]"/>
    <hyperlink ref="B16" location="Loans_Bank!A1" display="Loans [Bank]"/>
    <hyperlink ref="B18" location="'Asset Quality_Group'!A1" display="Asset Quality [Group]"/>
    <hyperlink ref="B19" location="'Asset Quality_Bank'!A1" display="Asset Quality [Bank]"/>
    <hyperlink ref="B20" location="'Provision_Bank '!A1" display="Provision [Bank]"/>
    <hyperlink ref="B21" location="Delinquency_Bank!A1" display="Delinquency [Bank]"/>
    <hyperlink ref="B14" location="'Non-Interest Income'!A1" display="Non-Interest Income [Group/Bank]"/>
    <hyperlink ref="B15" location="'SG&amp;A Expense'!A1" display="SG&amp;A Expense [Group/Bank]"/>
    <hyperlink ref="B17" location="'Funding_Bank '!A1" display="Funding [Bank]"/>
    <hyperlink ref="B22" location="'Capital Adequacy_Group'!A1" display="Capital Adequacy [Group]"/>
    <hyperlink ref="B23" location="'Capital Adequacy_Bank'!A1" display="Capital Adequacy [Bank]"/>
    <hyperlink ref="B24" location="'Woori Card'!A1" display="Woori Card"/>
    <hyperlink ref="B27" location="'Orgarnization Structure'!A1" display="Orgarnization Structure"/>
    <hyperlink ref="B28" location="'Credit Rating'!A1" display="Credit Rating"/>
    <hyperlink ref="B56" location="'Financial Highlights'!A1" display="Financial Highlights"/>
    <hyperlink ref="B57" location="IS!A1" display="Income Statements [Group/Bank]"/>
    <hyperlink ref="B58" location="BS!A1" display="Balance Sheets [Group/Bank]"/>
    <hyperlink ref="B60" location="'NIM NIS_Bank'!A1" display="NIM &amp; NIS [Bank]"/>
    <hyperlink ref="B63" location="Loans_Bank!A1" display="Loans [Bank]"/>
    <hyperlink ref="B65" location="'Asset Quality_Group'!A1" display="Asset Quality [Group]"/>
    <hyperlink ref="B66" location="'Asset Quality_Bank'!A1" display="Asset Quality [Bank]"/>
    <hyperlink ref="B67" location="'Provision_Bank '!A1" display="Provision [Bank]"/>
    <hyperlink ref="B68" location="Delinquency_Bank!A1" display="Delinquency [Bank]"/>
    <hyperlink ref="B61" location="'Non-Interest Income'!A1" display="Non-Interest Income [Group/Bank]"/>
    <hyperlink ref="B62" location="'SG&amp;A Expense'!A1" display="SG&amp;A Expense [Group/Bank]"/>
    <hyperlink ref="B64" location="'Funding_Bank '!A1" display="Funding [Bank]"/>
    <hyperlink ref="B69" location="'Capital Adequacy_Group'!A1" display="Capital Adequacy [Group]"/>
    <hyperlink ref="B70" location="'Capital Adequacy_Bank'!A1" display="Capital Adequacy [Bank]"/>
    <hyperlink ref="B71" location="'Woori Card'!A1" display="Woori Card"/>
    <hyperlink ref="B74" location="'Orgarnization Structure'!A1" display="Orgarnization Structure"/>
    <hyperlink ref="B75" location="'Credit Rating'!A1" display="Credit Rating"/>
    <hyperlink ref="B25" location="'Woori Financial Capital'!A1" display="Woori Financial Capital"/>
    <hyperlink ref="B72" location="'Woori Financial Capital'!A1" display="Woori Financial Capital"/>
    <hyperlink ref="B73" location="'Woori Investment Bank '!A1" display="Woori Investment Bank"/>
    <hyperlink ref="B26" location="'Woori Investment Bank '!A1" display="Woori Investment Bank"/>
    <hyperlink ref="B59" location="'NIM_Bank + Card'!A1" display="NIM [Bank+Card]"/>
  </hyperlinks>
  <pageMargins left="0.23622047244094491" right="0.31496062992125984" top="0.74803149606299213" bottom="0.31496062992125984" header="0.31496062992125984" footer="0.31496062992125984"/>
  <pageSetup paperSize="9" scale="35" fitToHeight="0" orientation="landscape" r:id="rId1"/>
  <rowBreaks count="1" manualBreakCount="1">
    <brk id="49" max="3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3" tint="0.59999389629810485"/>
    <pageSetUpPr fitToPage="1"/>
  </sheetPr>
  <dimension ref="A1:AH57"/>
  <sheetViews>
    <sheetView view="pageBreakPreview" zoomScaleNormal="130" zoomScaleSheetLayoutView="100" workbookViewId="0">
      <pane xSplit="8" ySplit="4" topLeftCell="P5" activePane="bottomRight" state="frozen"/>
      <selection activeCell="V43" sqref="V43"/>
      <selection pane="topRight" activeCell="V43" sqref="V43"/>
      <selection pane="bottomLeft" activeCell="V43" sqref="V43"/>
      <selection pane="bottomRight" activeCell="AF46" sqref="AF46"/>
    </sheetView>
  </sheetViews>
  <sheetFormatPr defaultColWidth="9" defaultRowHeight="12"/>
  <cols>
    <col min="1" max="1" width="0.875" style="29" customWidth="1"/>
    <col min="2" max="2" width="27.75" style="74" bestFit="1" customWidth="1"/>
    <col min="3" max="4" width="1.625" style="33" customWidth="1"/>
    <col min="5" max="5" width="22.25" style="33" customWidth="1"/>
    <col min="6" max="6" width="1.5" style="33" customWidth="1"/>
    <col min="7" max="7" width="9.375" style="33" customWidth="1"/>
    <col min="8" max="8" width="9.375" style="58" customWidth="1"/>
    <col min="9" max="16" width="10.625" style="33" hidden="1" customWidth="1"/>
    <col min="17" max="17" width="10.625" style="178" hidden="1" customWidth="1"/>
    <col min="18" max="18" width="10.625" style="33" hidden="1" customWidth="1"/>
    <col min="19" max="20" width="10.625" style="1088" hidden="1" customWidth="1"/>
    <col min="21" max="21" width="10.625" style="33" hidden="1" customWidth="1"/>
    <col min="22" max="23" width="10.625" style="1088" hidden="1" customWidth="1"/>
    <col min="24" max="24" width="10.625" style="33" hidden="1" customWidth="1"/>
    <col min="25" max="25" width="9" style="33" hidden="1" customWidth="1"/>
    <col min="26" max="27" width="9" style="1088" hidden="1" customWidth="1"/>
    <col min="28" max="34" width="9" style="1088" customWidth="1"/>
    <col min="35" max="16384" width="9" style="33"/>
  </cols>
  <sheetData>
    <row r="1" spans="1:34" s="35" customFormat="1" ht="10.5" customHeight="1">
      <c r="A1" s="1873" t="s">
        <v>125</v>
      </c>
      <c r="B1" s="30"/>
      <c r="C1" s="31"/>
      <c r="D1" s="31"/>
      <c r="E1" s="31"/>
      <c r="F1" s="31"/>
      <c r="G1" s="31"/>
      <c r="H1" s="32"/>
      <c r="I1" s="32"/>
      <c r="J1" s="32"/>
      <c r="K1" s="32"/>
      <c r="L1" s="32"/>
      <c r="M1" s="32"/>
      <c r="N1" s="32"/>
      <c r="O1" s="32"/>
      <c r="P1" s="32"/>
      <c r="Q1" s="418"/>
      <c r="R1" s="32"/>
      <c r="S1" s="1087"/>
      <c r="T1" s="1087"/>
      <c r="V1" s="1089"/>
      <c r="W1" s="1089"/>
      <c r="Z1" s="1089"/>
      <c r="AA1" s="1089"/>
      <c r="AB1" s="1089"/>
      <c r="AC1" s="1089"/>
      <c r="AD1" s="1089"/>
      <c r="AE1" s="1089"/>
      <c r="AF1" s="1089"/>
      <c r="AG1" s="1089"/>
      <c r="AH1" s="1089"/>
    </row>
    <row r="2" spans="1:34" s="35" customFormat="1" ht="15.75" customHeight="1">
      <c r="A2" s="8"/>
      <c r="B2" s="34"/>
      <c r="D2" s="517" t="s">
        <v>839</v>
      </c>
      <c r="H2" s="66"/>
      <c r="I2" s="36"/>
      <c r="J2" s="36"/>
      <c r="K2" s="36"/>
      <c r="L2" s="36"/>
      <c r="M2" s="36"/>
      <c r="N2" s="36"/>
      <c r="O2" s="36"/>
      <c r="P2" s="36"/>
      <c r="Q2" s="81"/>
      <c r="R2" s="36"/>
      <c r="S2" s="1090"/>
      <c r="T2" s="1090"/>
      <c r="V2" s="1089"/>
      <c r="W2" s="1089"/>
      <c r="Z2" s="1089"/>
      <c r="AA2" s="1089"/>
      <c r="AB2" s="1089"/>
      <c r="AC2" s="1089"/>
      <c r="AD2" s="1089"/>
      <c r="AE2" s="1089"/>
      <c r="AF2" s="1089"/>
      <c r="AG2" s="1089"/>
      <c r="AH2" s="1089"/>
    </row>
    <row r="3" spans="1:34" s="445" customFormat="1" ht="5.0999999999999996" customHeight="1">
      <c r="A3" s="449"/>
      <c r="B3" s="444"/>
      <c r="D3" s="450"/>
      <c r="H3" s="466"/>
      <c r="I3" s="451"/>
      <c r="J3" s="451"/>
      <c r="K3" s="451"/>
      <c r="L3" s="451"/>
      <c r="M3" s="451"/>
      <c r="N3" s="451"/>
      <c r="O3" s="451"/>
      <c r="P3" s="451"/>
      <c r="Q3" s="451"/>
      <c r="R3" s="451"/>
      <c r="S3" s="1123"/>
      <c r="T3" s="1123"/>
      <c r="U3" s="451"/>
      <c r="V3" s="1123"/>
      <c r="W3" s="1123"/>
      <c r="Z3" s="1067"/>
      <c r="AA3" s="1067"/>
      <c r="AB3" s="1067"/>
      <c r="AC3" s="1067"/>
      <c r="AD3" s="1067"/>
      <c r="AE3" s="1067"/>
      <c r="AF3" s="1067"/>
      <c r="AG3" s="1067"/>
      <c r="AH3" s="1067"/>
    </row>
    <row r="4" spans="1:34" s="480" customFormat="1" ht="20.100000000000001" customHeight="1">
      <c r="A4" s="478"/>
      <c r="B4" s="479"/>
      <c r="D4" s="481"/>
      <c r="H4" s="494"/>
      <c r="I4" s="448" t="s">
        <v>60</v>
      </c>
      <c r="J4" s="448" t="s">
        <v>64</v>
      </c>
      <c r="K4" s="448" t="s">
        <v>74</v>
      </c>
      <c r="L4" s="448" t="s">
        <v>90</v>
      </c>
      <c r="M4" s="448" t="s">
        <v>99</v>
      </c>
      <c r="N4" s="448" t="s">
        <v>107</v>
      </c>
      <c r="O4" s="448" t="s">
        <v>119</v>
      </c>
      <c r="P4" s="448" t="s">
        <v>122</v>
      </c>
      <c r="Q4" s="923" t="s">
        <v>450</v>
      </c>
      <c r="R4" s="448" t="s">
        <v>449</v>
      </c>
      <c r="S4" s="1250" t="s">
        <v>526</v>
      </c>
      <c r="T4" s="1411" t="s">
        <v>603</v>
      </c>
      <c r="U4" s="966" t="s">
        <v>601</v>
      </c>
      <c r="V4" s="1454" t="s">
        <v>626</v>
      </c>
      <c r="W4" s="1481" t="s">
        <v>633</v>
      </c>
      <c r="X4" s="1503" t="s">
        <v>659</v>
      </c>
      <c r="Y4" s="1633" t="s">
        <v>748</v>
      </c>
      <c r="Z4" s="1633" t="s">
        <v>774</v>
      </c>
      <c r="AA4" s="1633" t="s">
        <v>772</v>
      </c>
      <c r="AB4" s="1633" t="s">
        <v>784</v>
      </c>
      <c r="AC4" s="1633" t="s">
        <v>793</v>
      </c>
      <c r="AD4" s="1633" t="s">
        <v>800</v>
      </c>
      <c r="AE4" s="1633" t="s">
        <v>817</v>
      </c>
      <c r="AF4" s="1633" t="s">
        <v>828</v>
      </c>
      <c r="AG4" s="1633" t="s">
        <v>854</v>
      </c>
      <c r="AH4" s="1633" t="s">
        <v>860</v>
      </c>
    </row>
    <row r="5" spans="1:34" s="35" customFormat="1" ht="5.25" customHeight="1">
      <c r="A5" s="3"/>
      <c r="B5" s="200"/>
      <c r="H5" s="41"/>
      <c r="I5" s="41"/>
      <c r="J5" s="41"/>
      <c r="K5" s="41"/>
      <c r="L5" s="41"/>
      <c r="M5" s="41"/>
      <c r="N5" s="41"/>
      <c r="O5" s="41"/>
      <c r="P5" s="41"/>
      <c r="Q5" s="41"/>
      <c r="R5" s="41"/>
      <c r="S5" s="1043"/>
      <c r="T5" s="1043"/>
      <c r="U5" s="41"/>
      <c r="V5" s="1043"/>
      <c r="W5" s="1043"/>
      <c r="Z5" s="1089"/>
      <c r="AA5" s="1089"/>
      <c r="AB5" s="1089"/>
      <c r="AC5" s="1089"/>
      <c r="AD5" s="1089"/>
      <c r="AE5" s="1089"/>
      <c r="AF5" s="1089"/>
      <c r="AG5" s="1089"/>
      <c r="AH5" s="1089"/>
    </row>
    <row r="6" spans="1:34" s="35" customFormat="1" ht="12.95" customHeight="1">
      <c r="A6" s="76" t="s">
        <v>36</v>
      </c>
      <c r="B6" s="77"/>
      <c r="D6" s="469" t="s">
        <v>485</v>
      </c>
      <c r="E6" s="295"/>
      <c r="F6" s="295"/>
      <c r="G6" s="295"/>
      <c r="H6" s="142"/>
      <c r="I6" s="61"/>
      <c r="J6" s="61"/>
      <c r="K6" s="61"/>
      <c r="L6" s="61"/>
      <c r="M6" s="61"/>
      <c r="N6" s="61"/>
      <c r="O6" s="61"/>
      <c r="P6" s="61"/>
      <c r="Q6" s="61"/>
      <c r="S6" s="1089"/>
      <c r="T6" s="1089"/>
      <c r="U6" s="1098"/>
      <c r="V6" s="1098"/>
      <c r="W6" s="1098"/>
      <c r="X6" s="221"/>
      <c r="Y6" s="221"/>
      <c r="Z6" s="221"/>
      <c r="AA6" s="221"/>
      <c r="AB6" s="221"/>
      <c r="AC6" s="221"/>
      <c r="AD6" s="221"/>
      <c r="AE6" s="221"/>
      <c r="AF6" s="221"/>
      <c r="AG6" s="221"/>
      <c r="AH6" s="221" t="s">
        <v>279</v>
      </c>
    </row>
    <row r="7" spans="1:34" s="1089" customFormat="1" ht="12.95" hidden="1" customHeight="1">
      <c r="A7" s="76"/>
      <c r="B7" s="77"/>
      <c r="D7" s="469"/>
      <c r="E7" s="883" t="s">
        <v>169</v>
      </c>
      <c r="F7" s="883" t="s">
        <v>7</v>
      </c>
      <c r="G7" s="883"/>
      <c r="H7" s="260"/>
      <c r="I7" s="260"/>
      <c r="J7" s="260"/>
      <c r="K7" s="260"/>
      <c r="L7" s="260"/>
      <c r="M7" s="826">
        <v>1.9730000000000001E-2</v>
      </c>
      <c r="N7" s="826">
        <v>1.9859999999999999E-2</v>
      </c>
      <c r="O7" s="826">
        <v>1.9900000000000001E-2</v>
      </c>
      <c r="P7" s="826">
        <v>1.9900000000000001E-2</v>
      </c>
      <c r="Q7" s="1208" t="s">
        <v>569</v>
      </c>
      <c r="R7" s="1208" t="s">
        <v>569</v>
      </c>
      <c r="S7" s="1255" t="s">
        <v>383</v>
      </c>
      <c r="T7" s="1255"/>
      <c r="U7" s="1209" t="s">
        <v>569</v>
      </c>
      <c r="V7" s="1209" t="s">
        <v>416</v>
      </c>
      <c r="W7" s="1209" t="s">
        <v>387</v>
      </c>
    </row>
    <row r="8" spans="1:34" s="1089" customFormat="1" ht="12.95" hidden="1" customHeight="1">
      <c r="A8" s="76"/>
      <c r="B8" s="77"/>
      <c r="D8" s="469"/>
      <c r="E8" s="880" t="s">
        <v>410</v>
      </c>
      <c r="F8" s="880"/>
      <c r="G8" s="880" t="s">
        <v>170</v>
      </c>
      <c r="H8" s="434"/>
      <c r="I8" s="434"/>
      <c r="J8" s="434"/>
      <c r="K8" s="434"/>
      <c r="L8" s="434"/>
      <c r="M8" s="1111">
        <v>1334.2</v>
      </c>
      <c r="N8" s="1111">
        <v>2702.2</v>
      </c>
      <c r="O8" s="1111">
        <v>4098.71</v>
      </c>
      <c r="P8" s="1111">
        <v>5536.7</v>
      </c>
      <c r="Q8" s="1210" t="s">
        <v>383</v>
      </c>
      <c r="R8" s="1210" t="s">
        <v>383</v>
      </c>
      <c r="S8" s="1210" t="s">
        <v>383</v>
      </c>
      <c r="T8" s="1210"/>
      <c r="U8" s="1210" t="s">
        <v>383</v>
      </c>
      <c r="V8" s="1210" t="s">
        <v>383</v>
      </c>
      <c r="W8" s="1210" t="s">
        <v>383</v>
      </c>
    </row>
    <row r="9" spans="1:34" s="1089" customFormat="1" ht="12.95" hidden="1" customHeight="1">
      <c r="A9" s="76"/>
      <c r="B9" s="77"/>
      <c r="D9" s="469"/>
      <c r="E9" s="888"/>
      <c r="F9" s="888"/>
      <c r="G9" s="888" t="s">
        <v>171</v>
      </c>
      <c r="H9" s="305"/>
      <c r="I9" s="305"/>
      <c r="J9" s="305"/>
      <c r="K9" s="305"/>
      <c r="L9" s="305"/>
      <c r="M9" s="553">
        <v>274293.7</v>
      </c>
      <c r="N9" s="553">
        <v>274367.8</v>
      </c>
      <c r="O9" s="553">
        <v>275116.95</v>
      </c>
      <c r="P9" s="553">
        <v>277915</v>
      </c>
      <c r="Q9" s="1211" t="s">
        <v>383</v>
      </c>
      <c r="R9" s="1211" t="s">
        <v>383</v>
      </c>
      <c r="S9" s="1211" t="s">
        <v>383</v>
      </c>
      <c r="T9" s="1211"/>
      <c r="U9" s="1211" t="s">
        <v>383</v>
      </c>
      <c r="V9" s="1211" t="s">
        <v>383</v>
      </c>
      <c r="W9" s="1211" t="s">
        <v>383</v>
      </c>
    </row>
    <row r="10" spans="1:34" ht="12.95" customHeight="1">
      <c r="A10" s="78"/>
      <c r="B10" s="79"/>
      <c r="D10" s="294"/>
      <c r="E10" s="355" t="s">
        <v>169</v>
      </c>
      <c r="F10" s="355" t="s">
        <v>7</v>
      </c>
      <c r="G10" s="355"/>
      <c r="H10" s="260"/>
      <c r="I10" s="260"/>
      <c r="J10" s="260"/>
      <c r="K10" s="260"/>
      <c r="L10" s="260"/>
      <c r="M10" s="826">
        <v>1.7899999999999999E-2</v>
      </c>
      <c r="N10" s="826">
        <v>1.8100000000000002E-2</v>
      </c>
      <c r="O10" s="826">
        <v>1.8100000000000002E-2</v>
      </c>
      <c r="P10" s="1343">
        <v>1.7999999999999999E-2</v>
      </c>
      <c r="Q10" s="926">
        <v>1.7809153457893776E-2</v>
      </c>
      <c r="R10" s="926">
        <v>1.7633742196110917E-2</v>
      </c>
      <c r="S10" s="1256">
        <v>1.7292745697486876E-2</v>
      </c>
      <c r="T10" s="1343">
        <v>1.7033473239309423E-2</v>
      </c>
      <c r="U10" s="826">
        <v>1.6278138028606445E-2</v>
      </c>
      <c r="V10" s="1457">
        <v>1.6039398227945395E-2</v>
      </c>
      <c r="W10" s="826">
        <v>1.5908893059078735E-2</v>
      </c>
      <c r="X10" s="1343">
        <v>1.574399595090983E-2</v>
      </c>
      <c r="Y10" s="1457">
        <v>1.596099425939285E-2</v>
      </c>
      <c r="Z10" s="1733">
        <v>1.6049005660394983E-2</v>
      </c>
      <c r="AA10" s="1457">
        <v>1.6051804298610303E-2</v>
      </c>
      <c r="AB10" s="1420">
        <v>1.6224473337550359E-2</v>
      </c>
      <c r="AC10" s="1457">
        <v>1.7336190678086224E-2</v>
      </c>
      <c r="AD10" s="1457">
        <v>1.7845051092648129E-2</v>
      </c>
      <c r="AE10" s="1457">
        <v>1.8101155182867399E-2</v>
      </c>
      <c r="AF10" s="1420">
        <v>1.8384980943624323E-2</v>
      </c>
      <c r="AG10" s="1457">
        <v>1.9090001502168351E-2</v>
      </c>
      <c r="AH10" s="1735">
        <v>1.8812065021676407E-2</v>
      </c>
    </row>
    <row r="11" spans="1:34" ht="12.95" customHeight="1">
      <c r="A11" s="519" t="s">
        <v>345</v>
      </c>
      <c r="B11" s="521"/>
      <c r="D11" s="294"/>
      <c r="E11" s="350" t="s">
        <v>411</v>
      </c>
      <c r="F11" s="350"/>
      <c r="G11" s="350" t="s">
        <v>170</v>
      </c>
      <c r="H11" s="434"/>
      <c r="I11" s="434"/>
      <c r="J11" s="434"/>
      <c r="K11" s="434"/>
      <c r="L11" s="434"/>
      <c r="M11" s="417">
        <v>1211.0999999999999</v>
      </c>
      <c r="N11" s="417">
        <v>2457.1</v>
      </c>
      <c r="O11" s="417">
        <v>3719.8</v>
      </c>
      <c r="P11" s="1344">
        <v>5010.8</v>
      </c>
      <c r="Q11" s="668">
        <v>1270.502828399</v>
      </c>
      <c r="R11" s="668">
        <v>2552.0775493000001</v>
      </c>
      <c r="S11" s="1111">
        <v>3830.2762996049983</v>
      </c>
      <c r="T11" s="1344">
        <v>5097.6963986379997</v>
      </c>
      <c r="U11" s="1111">
        <v>1238.3277525639999</v>
      </c>
      <c r="V11" s="1111">
        <v>2495.7464609620006</v>
      </c>
      <c r="W11" s="1111">
        <v>3743.8416948840008</v>
      </c>
      <c r="X11" s="1344">
        <v>4993.2458057589984</v>
      </c>
      <c r="Y11" s="1111">
        <v>1296.9719816510001</v>
      </c>
      <c r="Z11" s="1111">
        <v>2656.091496945</v>
      </c>
      <c r="AA11" s="1111">
        <v>4064.8080488740006</v>
      </c>
      <c r="AB11" s="1344">
        <v>5578.0822140180007</v>
      </c>
      <c r="AC11" s="1111">
        <v>1573.7835485069998</v>
      </c>
      <c r="AD11" s="1111">
        <v>3266.9388613400001</v>
      </c>
      <c r="AE11" s="1111">
        <v>5052.3244225100016</v>
      </c>
      <c r="AF11" s="1344">
        <v>6939.3045959610008</v>
      </c>
      <c r="AG11" s="1111">
        <v>1786.2139378610002</v>
      </c>
      <c r="AH11" s="1617">
        <v>3532.8521149329999</v>
      </c>
    </row>
    <row r="12" spans="1:34" ht="12.95" customHeight="1">
      <c r="A12" s="80"/>
      <c r="B12" s="522" t="s">
        <v>346</v>
      </c>
      <c r="C12" s="144"/>
      <c r="D12" s="294"/>
      <c r="E12" s="351"/>
      <c r="F12" s="351"/>
      <c r="G12" s="351" t="s">
        <v>171</v>
      </c>
      <c r="H12" s="305"/>
      <c r="I12" s="305"/>
      <c r="J12" s="305"/>
      <c r="K12" s="305"/>
      <c r="L12" s="305"/>
      <c r="M12" s="553">
        <v>274293.7</v>
      </c>
      <c r="N12" s="553">
        <v>274367.8</v>
      </c>
      <c r="O12" s="553">
        <v>275116.95</v>
      </c>
      <c r="P12" s="1345">
        <v>277915</v>
      </c>
      <c r="Q12" s="553">
        <v>289322.83705931914</v>
      </c>
      <c r="R12" s="553">
        <v>291852.66911886598</v>
      </c>
      <c r="S12" s="553">
        <v>296139.51837619412</v>
      </c>
      <c r="T12" s="1345">
        <v>299275.2169225043</v>
      </c>
      <c r="U12" s="553">
        <v>305964.17084468133</v>
      </c>
      <c r="V12" s="553">
        <v>312911.9082824972</v>
      </c>
      <c r="W12" s="553">
        <v>314346.07120818086</v>
      </c>
      <c r="X12" s="1345">
        <v>317152.38122062932</v>
      </c>
      <c r="Y12" s="553">
        <v>329549.76614249451</v>
      </c>
      <c r="Z12" s="553">
        <v>333740.71411036199</v>
      </c>
      <c r="AA12" s="553">
        <v>338568.38588595763</v>
      </c>
      <c r="AB12" s="1345">
        <v>343806.67390342575</v>
      </c>
      <c r="AC12" s="553">
        <v>368164.30621390027</v>
      </c>
      <c r="AD12" s="553">
        <v>369179.43503770197</v>
      </c>
      <c r="AE12" s="553">
        <v>373177.24631224107</v>
      </c>
      <c r="AF12" s="1345">
        <v>377444.10767880036</v>
      </c>
      <c r="AG12" s="553">
        <v>379470.36611181614</v>
      </c>
      <c r="AH12" s="1736">
        <v>378706.95118122397</v>
      </c>
    </row>
    <row r="13" spans="1:34" ht="12.95" customHeight="1">
      <c r="A13" s="80"/>
      <c r="B13" s="522" t="s">
        <v>347</v>
      </c>
      <c r="C13" s="144"/>
      <c r="D13" s="294"/>
      <c r="E13" s="319" t="s">
        <v>172</v>
      </c>
      <c r="F13" s="319" t="s">
        <v>7</v>
      </c>
      <c r="G13" s="319"/>
      <c r="H13" s="153"/>
      <c r="I13" s="153"/>
      <c r="J13" s="153"/>
      <c r="K13" s="153"/>
      <c r="L13" s="153"/>
      <c r="M13" s="556">
        <v>1.503E-2</v>
      </c>
      <c r="N13" s="556">
        <v>1.512E-2</v>
      </c>
      <c r="O13" s="556">
        <v>1.52E-2</v>
      </c>
      <c r="P13" s="1346">
        <v>1.52E-2</v>
      </c>
      <c r="Q13" s="556">
        <v>1.516275948189862E-2</v>
      </c>
      <c r="R13" s="556">
        <v>1.5028440997544993E-2</v>
      </c>
      <c r="S13" s="556">
        <v>1.4675899778852041E-2</v>
      </c>
      <c r="T13" s="1346">
        <v>1.4412424239206573E-2</v>
      </c>
      <c r="U13" s="556">
        <v>1.382925244830379E-2</v>
      </c>
      <c r="V13" s="556">
        <v>1.3609185697441996E-2</v>
      </c>
      <c r="W13" s="556">
        <v>1.349043575808773E-2</v>
      </c>
      <c r="X13" s="1346">
        <v>1.3337138636128043E-2</v>
      </c>
      <c r="Y13" s="1710">
        <v>1.3495920011509005E-2</v>
      </c>
      <c r="Z13" s="1710">
        <v>1.3580027611128549E-2</v>
      </c>
      <c r="AA13" s="1710">
        <v>1.3575479993814563E-2</v>
      </c>
      <c r="AB13" s="1767">
        <v>1.3746303220400187E-2</v>
      </c>
      <c r="AC13" s="1710">
        <v>1.4886946078636793E-2</v>
      </c>
      <c r="AD13" s="1710">
        <v>1.5336052390671933E-2</v>
      </c>
      <c r="AE13" s="1710">
        <v>1.5630386647536385E-2</v>
      </c>
      <c r="AF13" s="1767">
        <v>1.5932995538384988E-2</v>
      </c>
      <c r="AG13" s="1710">
        <v>1.6518613324977501E-2</v>
      </c>
      <c r="AH13" s="1663">
        <v>1.6207503618608687E-2</v>
      </c>
    </row>
    <row r="14" spans="1:34" ht="12.95" customHeight="1">
      <c r="A14" s="520"/>
      <c r="B14" s="522" t="s">
        <v>348</v>
      </c>
      <c r="C14" s="144"/>
      <c r="D14" s="294"/>
      <c r="E14" s="319"/>
      <c r="F14" s="319"/>
      <c r="G14" s="319" t="s">
        <v>170</v>
      </c>
      <c r="H14" s="145"/>
      <c r="I14" s="145"/>
      <c r="J14" s="145"/>
      <c r="K14" s="145"/>
      <c r="L14" s="145"/>
      <c r="M14" s="554">
        <v>985.7</v>
      </c>
      <c r="N14" s="554">
        <v>1991.8</v>
      </c>
      <c r="O14" s="554">
        <v>3023.56</v>
      </c>
      <c r="P14" s="1347">
        <v>4074.1</v>
      </c>
      <c r="Q14" s="554">
        <v>1045.3138567769997</v>
      </c>
      <c r="R14" s="554">
        <v>2101.5585363239998</v>
      </c>
      <c r="S14" s="554">
        <v>3143.1628916519981</v>
      </c>
      <c r="T14" s="1347">
        <v>4172.1289036569997</v>
      </c>
      <c r="U14" s="554">
        <v>1018.2401227909999</v>
      </c>
      <c r="V14" s="554">
        <v>2051.9276211770002</v>
      </c>
      <c r="W14" s="554">
        <v>3075.3898114370013</v>
      </c>
      <c r="X14" s="1347">
        <v>4095.9688928939986</v>
      </c>
      <c r="Y14" s="554">
        <v>1060.0939543110001</v>
      </c>
      <c r="Z14" s="554">
        <v>2170.7680460860001</v>
      </c>
      <c r="AA14" s="554">
        <v>3318.4137499850012</v>
      </c>
      <c r="AB14" s="1347">
        <v>4560.4067098160012</v>
      </c>
      <c r="AC14" s="554">
        <v>1301.9387504179999</v>
      </c>
      <c r="AD14" s="554">
        <v>2700.0691532820001</v>
      </c>
      <c r="AE14" s="554">
        <v>4192.9330342560015</v>
      </c>
      <c r="AF14" s="1347">
        <v>5779.6180079860014</v>
      </c>
      <c r="AG14" s="554">
        <v>1484.473402178</v>
      </c>
      <c r="AH14" s="1664">
        <v>2920.73936009</v>
      </c>
    </row>
    <row r="15" spans="1:34" ht="12.95" customHeight="1">
      <c r="A15" s="520"/>
      <c r="B15" s="1874" t="s">
        <v>841</v>
      </c>
      <c r="D15" s="294"/>
      <c r="E15" s="319"/>
      <c r="F15" s="319"/>
      <c r="G15" s="319" t="s">
        <v>171</v>
      </c>
      <c r="H15" s="145"/>
      <c r="I15" s="145"/>
      <c r="J15" s="145"/>
      <c r="K15" s="145"/>
      <c r="L15" s="145"/>
      <c r="M15" s="554">
        <v>265928.8</v>
      </c>
      <c r="N15" s="554">
        <v>265630.7</v>
      </c>
      <c r="O15" s="554">
        <v>266165.69</v>
      </c>
      <c r="P15" s="1347">
        <v>268802.09999999998</v>
      </c>
      <c r="Q15" s="554">
        <v>279588.18605624506</v>
      </c>
      <c r="R15" s="554">
        <v>281995.28715375898</v>
      </c>
      <c r="S15" s="554">
        <v>286346.82275339507</v>
      </c>
      <c r="T15" s="1347">
        <v>289481.41092790104</v>
      </c>
      <c r="U15" s="554">
        <v>296135.99218545703</v>
      </c>
      <c r="V15" s="554">
        <v>303207.25936654501</v>
      </c>
      <c r="W15" s="554">
        <v>304512.21313521999</v>
      </c>
      <c r="X15" s="1347">
        <v>307110.01847118197</v>
      </c>
      <c r="Y15" s="554">
        <v>318560.71480495704</v>
      </c>
      <c r="Z15" s="554">
        <v>322349.54142943502</v>
      </c>
      <c r="AA15" s="554">
        <v>326817.69118953694</v>
      </c>
      <c r="AB15" s="1347">
        <v>331755.13712284004</v>
      </c>
      <c r="AC15" s="554">
        <v>354678.85114649904</v>
      </c>
      <c r="AD15" s="554">
        <v>355038.61719188496</v>
      </c>
      <c r="AE15" s="554">
        <v>358656.2658035591</v>
      </c>
      <c r="AF15" s="1347">
        <v>362745.12060999504</v>
      </c>
      <c r="AG15" s="554">
        <v>364459.42736453295</v>
      </c>
      <c r="AH15" s="1664">
        <v>363405.05628885899</v>
      </c>
    </row>
    <row r="16" spans="1:34" s="1088" customFormat="1" ht="12.95" hidden="1" customHeight="1">
      <c r="A16" s="520"/>
      <c r="B16" s="1212"/>
      <c r="D16" s="294"/>
      <c r="E16" s="883" t="s">
        <v>173</v>
      </c>
      <c r="F16" s="883" t="s">
        <v>7</v>
      </c>
      <c r="G16" s="883"/>
      <c r="H16" s="260"/>
      <c r="I16" s="260"/>
      <c r="J16" s="260"/>
      <c r="K16" s="260"/>
      <c r="L16" s="260"/>
      <c r="M16" s="826">
        <v>0.16899</v>
      </c>
      <c r="N16" s="826">
        <v>0.16397</v>
      </c>
      <c r="O16" s="826">
        <v>0.16059999999999999</v>
      </c>
      <c r="P16" s="1343">
        <v>0.1605</v>
      </c>
      <c r="Q16" s="1208" t="s">
        <v>569</v>
      </c>
      <c r="R16" s="1208" t="s">
        <v>569</v>
      </c>
      <c r="S16" s="1255" t="s">
        <v>383</v>
      </c>
      <c r="T16" s="1417"/>
      <c r="U16" s="1455"/>
      <c r="V16" s="1455"/>
      <c r="W16" s="1455"/>
      <c r="X16" s="1417"/>
      <c r="Y16" s="1455"/>
      <c r="Z16" s="1734">
        <v>8.5918739389130666E-2</v>
      </c>
      <c r="AA16" s="1455"/>
      <c r="AB16" s="1417"/>
      <c r="AC16" s="1455"/>
      <c r="AD16" s="1455"/>
      <c r="AE16" s="1737"/>
      <c r="AF16" s="1417"/>
      <c r="AG16" s="1737"/>
      <c r="AH16" s="1737"/>
    </row>
    <row r="17" spans="1:34" s="1088" customFormat="1" ht="12.95" hidden="1" customHeight="1">
      <c r="A17" s="520"/>
      <c r="B17" s="1212"/>
      <c r="D17" s="294"/>
      <c r="E17" s="880" t="s">
        <v>410</v>
      </c>
      <c r="F17" s="880"/>
      <c r="G17" s="880" t="s">
        <v>170</v>
      </c>
      <c r="H17" s="434"/>
      <c r="I17" s="434"/>
      <c r="J17" s="434"/>
      <c r="K17" s="434"/>
      <c r="L17" s="434"/>
      <c r="M17" s="1111">
        <v>348.6</v>
      </c>
      <c r="N17" s="1111">
        <v>710.4</v>
      </c>
      <c r="O17" s="1111">
        <v>1075.1500000000001</v>
      </c>
      <c r="P17" s="1344">
        <v>1462.7</v>
      </c>
      <c r="Q17" s="1210" t="s">
        <v>383</v>
      </c>
      <c r="R17" s="1210" t="s">
        <v>383</v>
      </c>
      <c r="S17" s="1210" t="s">
        <v>383</v>
      </c>
      <c r="T17" s="1418"/>
      <c r="U17" s="1216"/>
      <c r="V17" s="1216"/>
      <c r="W17" s="1216"/>
      <c r="X17" s="1418"/>
      <c r="Y17" s="1216"/>
      <c r="Z17" s="1216">
        <v>485.33548120699999</v>
      </c>
      <c r="AA17" s="1216"/>
      <c r="AB17" s="1418"/>
      <c r="AC17" s="1216"/>
      <c r="AD17" s="1216"/>
      <c r="AE17" s="1453"/>
      <c r="AF17" s="1418"/>
      <c r="AG17" s="1453"/>
      <c r="AH17" s="1453"/>
    </row>
    <row r="18" spans="1:34" s="1088" customFormat="1" ht="12.95" hidden="1" customHeight="1">
      <c r="A18" s="520"/>
      <c r="B18" s="1212"/>
      <c r="D18" s="294"/>
      <c r="E18" s="888"/>
      <c r="F18" s="888"/>
      <c r="G18" s="888" t="s">
        <v>171</v>
      </c>
      <c r="H18" s="305"/>
      <c r="I18" s="305"/>
      <c r="J18" s="305"/>
      <c r="K18" s="305"/>
      <c r="L18" s="305"/>
      <c r="M18" s="553">
        <v>8364.9</v>
      </c>
      <c r="N18" s="553">
        <v>8737</v>
      </c>
      <c r="O18" s="553">
        <v>8951.27</v>
      </c>
      <c r="P18" s="1345">
        <v>9112.7999999999993</v>
      </c>
      <c r="Q18" s="1211" t="s">
        <v>383</v>
      </c>
      <c r="R18" s="1211" t="s">
        <v>383</v>
      </c>
      <c r="S18" s="1211" t="s">
        <v>383</v>
      </c>
      <c r="T18" s="1419"/>
      <c r="U18" s="1456"/>
      <c r="V18" s="1456"/>
      <c r="W18" s="1456"/>
      <c r="X18" s="1419"/>
      <c r="Y18" s="1456"/>
      <c r="Z18" s="1456">
        <v>11391.172680926906</v>
      </c>
      <c r="AA18" s="1456"/>
      <c r="AB18" s="1419"/>
      <c r="AC18" s="1456"/>
      <c r="AD18" s="1456"/>
      <c r="AE18" s="1738"/>
      <c r="AF18" s="1419"/>
      <c r="AG18" s="1738"/>
      <c r="AH18" s="1738"/>
    </row>
    <row r="19" spans="1:34" ht="12.95" customHeight="1">
      <c r="A19" s="520"/>
      <c r="B19" s="522" t="s">
        <v>350</v>
      </c>
      <c r="C19" s="144"/>
      <c r="D19" s="294"/>
      <c r="E19" s="355" t="s">
        <v>173</v>
      </c>
      <c r="F19" s="355" t="s">
        <v>7</v>
      </c>
      <c r="G19" s="355"/>
      <c r="H19" s="260"/>
      <c r="I19" s="260"/>
      <c r="J19" s="260"/>
      <c r="K19" s="260"/>
      <c r="L19" s="260"/>
      <c r="M19" s="826">
        <v>0.10929999999999999</v>
      </c>
      <c r="N19" s="826">
        <v>0.1074</v>
      </c>
      <c r="O19" s="826">
        <v>0.104</v>
      </c>
      <c r="P19" s="1343">
        <v>0.1028</v>
      </c>
      <c r="Q19" s="926">
        <v>9.381603763946432E-2</v>
      </c>
      <c r="R19" s="926">
        <v>9.2164957706702147E-2</v>
      </c>
      <c r="S19" s="1256">
        <v>9.3811565775148986E-2</v>
      </c>
      <c r="T19" s="1343">
        <v>9.4505394071622228E-2</v>
      </c>
      <c r="U19" s="826">
        <v>9.0066292092222416E-2</v>
      </c>
      <c r="V19" s="826">
        <v>9.1967758690418802E-2</v>
      </c>
      <c r="W19" s="826">
        <v>9.079809520474974E-2</v>
      </c>
      <c r="X19" s="1343">
        <v>8.9349183578772695E-2</v>
      </c>
      <c r="Y19" s="1457">
        <v>8.7420830994411711E-2</v>
      </c>
      <c r="Z19" s="1733">
        <v>8.5916609661602805E-2</v>
      </c>
      <c r="AA19" s="1457">
        <v>8.492488906834747E-2</v>
      </c>
      <c r="AB19" s="1420">
        <v>8.4443629283977362E-2</v>
      </c>
      <c r="AC19" s="1457">
        <v>8.1753391014870613E-2</v>
      </c>
      <c r="AD19" s="1457">
        <v>8.083938702134183E-2</v>
      </c>
      <c r="AE19" s="1457">
        <v>7.9127104223768854E-2</v>
      </c>
      <c r="AF19" s="1420">
        <v>7.8895680535437995E-2</v>
      </c>
      <c r="AG19" s="1457">
        <v>8.1522250302099475E-2</v>
      </c>
      <c r="AH19" s="1735">
        <v>8.0667854121488053E-2</v>
      </c>
    </row>
    <row r="20" spans="1:34" ht="12.95" customHeight="1">
      <c r="A20" s="520"/>
      <c r="B20" s="522" t="s">
        <v>351</v>
      </c>
      <c r="C20" s="144"/>
      <c r="D20" s="294"/>
      <c r="E20" s="350" t="s">
        <v>411</v>
      </c>
      <c r="F20" s="350"/>
      <c r="G20" s="350" t="s">
        <v>170</v>
      </c>
      <c r="H20" s="434"/>
      <c r="I20" s="434"/>
      <c r="J20" s="434"/>
      <c r="K20" s="434"/>
      <c r="L20" s="434"/>
      <c r="M20" s="1111">
        <v>225.5</v>
      </c>
      <c r="N20" s="1111">
        <v>465.2</v>
      </c>
      <c r="O20" s="1111">
        <v>696.2</v>
      </c>
      <c r="P20" s="1344">
        <v>936.7</v>
      </c>
      <c r="Q20" s="1111">
        <v>225.188971622</v>
      </c>
      <c r="R20" s="1111">
        <v>450.519012976</v>
      </c>
      <c r="S20" s="1111">
        <v>687.11340795299998</v>
      </c>
      <c r="T20" s="1344">
        <v>925.56749498099998</v>
      </c>
      <c r="U20" s="1111">
        <v>220.08762977299997</v>
      </c>
      <c r="V20" s="1111">
        <v>443.81883978500002</v>
      </c>
      <c r="W20" s="1111">
        <v>668.451883447</v>
      </c>
      <c r="X20" s="1344">
        <v>897.27691286499999</v>
      </c>
      <c r="Y20" s="1111">
        <v>236.87802733999996</v>
      </c>
      <c r="Z20" s="1111">
        <v>485.32345085899999</v>
      </c>
      <c r="AA20" s="1111">
        <v>746.39429888899997</v>
      </c>
      <c r="AB20" s="1344">
        <v>1017.6755042020001</v>
      </c>
      <c r="AC20" s="1111">
        <v>271.84479808899999</v>
      </c>
      <c r="AD20" s="1111">
        <v>566.86970805800001</v>
      </c>
      <c r="AE20" s="1111">
        <v>859.39138825400005</v>
      </c>
      <c r="AF20" s="1344">
        <v>1159.6865879750001</v>
      </c>
      <c r="AG20" s="1111">
        <v>301.74053568300008</v>
      </c>
      <c r="AH20" s="1617">
        <v>612.11275484300018</v>
      </c>
    </row>
    <row r="21" spans="1:34" ht="12.95" customHeight="1">
      <c r="A21" s="520"/>
      <c r="B21" s="522" t="s">
        <v>352</v>
      </c>
      <c r="C21" s="144"/>
      <c r="D21" s="294"/>
      <c r="E21" s="351"/>
      <c r="F21" s="351"/>
      <c r="G21" s="351" t="s">
        <v>171</v>
      </c>
      <c r="H21" s="305"/>
      <c r="I21" s="305"/>
      <c r="J21" s="305"/>
      <c r="K21" s="305"/>
      <c r="L21" s="305"/>
      <c r="M21" s="553">
        <v>8364.9</v>
      </c>
      <c r="N21" s="553">
        <v>8737</v>
      </c>
      <c r="O21" s="553">
        <v>8951.27</v>
      </c>
      <c r="P21" s="1345">
        <v>9112.7999999999993</v>
      </c>
      <c r="Q21" s="553">
        <v>9734.6510030740537</v>
      </c>
      <c r="R21" s="553">
        <v>9857.3819651073609</v>
      </c>
      <c r="S21" s="553">
        <v>9792.6956227990941</v>
      </c>
      <c r="T21" s="1345">
        <v>9793.8059946032899</v>
      </c>
      <c r="U21" s="553">
        <v>9828.1786592242879</v>
      </c>
      <c r="V21" s="553">
        <v>9704.6489159522116</v>
      </c>
      <c r="W21" s="553">
        <v>9833.8580729608202</v>
      </c>
      <c r="X21" s="1345">
        <v>10042.362749447351</v>
      </c>
      <c r="Y21" s="553">
        <v>10989.051337537478</v>
      </c>
      <c r="Z21" s="553">
        <v>11391.172680926906</v>
      </c>
      <c r="AA21" s="553">
        <v>11750.69469642064</v>
      </c>
      <c r="AB21" s="1345">
        <v>12051.536780585739</v>
      </c>
      <c r="AC21" s="553">
        <v>13485.455067401246</v>
      </c>
      <c r="AD21" s="553">
        <v>14140.817845817006</v>
      </c>
      <c r="AE21" s="553">
        <v>14520.980508681978</v>
      </c>
      <c r="AF21" s="1345">
        <v>14698.987068805338</v>
      </c>
      <c r="AG21" s="553">
        <v>15010.938747283148</v>
      </c>
      <c r="AH21" s="1736">
        <v>15301.894892364979</v>
      </c>
    </row>
    <row r="22" spans="1:34" ht="12.95" customHeight="1">
      <c r="A22" s="520"/>
      <c r="B22" s="522" t="s">
        <v>353</v>
      </c>
      <c r="C22" s="144"/>
      <c r="D22" s="149"/>
      <c r="E22" s="355"/>
      <c r="F22" s="355"/>
      <c r="G22" s="355"/>
      <c r="H22" s="260"/>
      <c r="I22" s="260"/>
      <c r="J22" s="260"/>
      <c r="K22" s="260"/>
      <c r="L22" s="260"/>
      <c r="M22" s="826"/>
      <c r="N22" s="826"/>
      <c r="O22" s="826"/>
      <c r="P22" s="826"/>
      <c r="Q22" s="926"/>
      <c r="R22" s="926"/>
      <c r="S22" s="1256"/>
      <c r="T22" s="1256"/>
      <c r="U22" s="826"/>
      <c r="V22" s="826"/>
      <c r="W22" s="826"/>
      <c r="X22" s="826"/>
      <c r="Y22" s="826"/>
      <c r="Z22" s="1256"/>
      <c r="AA22" s="826"/>
      <c r="AB22" s="826"/>
      <c r="AC22" s="826"/>
      <c r="AD22" s="826"/>
      <c r="AE22" s="826"/>
      <c r="AF22" s="826"/>
      <c r="AG22" s="1256"/>
      <c r="AH22" s="826"/>
    </row>
    <row r="23" spans="1:34" ht="12.95" customHeight="1">
      <c r="A23" s="520"/>
      <c r="B23" s="522" t="s">
        <v>354</v>
      </c>
      <c r="C23" s="144"/>
      <c r="D23" s="254"/>
      <c r="E23" s="350"/>
      <c r="F23" s="350"/>
      <c r="G23" s="350"/>
      <c r="H23" s="434"/>
      <c r="I23" s="434"/>
      <c r="J23" s="434"/>
      <c r="K23" s="434"/>
      <c r="L23" s="434"/>
      <c r="M23" s="1111"/>
      <c r="N23" s="1111"/>
      <c r="O23" s="1111"/>
      <c r="P23" s="1111"/>
      <c r="Q23" s="668"/>
      <c r="R23" s="668"/>
      <c r="S23" s="1111"/>
      <c r="T23" s="1111"/>
      <c r="U23" s="1111"/>
      <c r="V23" s="1111"/>
      <c r="W23" s="1111"/>
      <c r="X23" s="1111"/>
      <c r="Y23" s="1111"/>
      <c r="Z23" s="1111"/>
      <c r="AA23" s="1111"/>
      <c r="AB23" s="1111"/>
      <c r="AC23" s="1111"/>
      <c r="AD23" s="1111"/>
      <c r="AE23" s="1111"/>
      <c r="AF23" s="1111"/>
      <c r="AG23" s="1111"/>
      <c r="AH23" s="1111"/>
    </row>
    <row r="24" spans="1:34" ht="12.95" customHeight="1">
      <c r="A24" s="520"/>
      <c r="B24" s="522" t="s">
        <v>355</v>
      </c>
      <c r="C24" s="144"/>
      <c r="D24" s="469" t="s">
        <v>486</v>
      </c>
      <c r="E24" s="350"/>
      <c r="F24" s="350"/>
      <c r="G24" s="350"/>
      <c r="H24" s="434"/>
      <c r="I24" s="434"/>
      <c r="J24" s="434"/>
      <c r="K24" s="434"/>
      <c r="L24" s="434"/>
      <c r="M24" s="1111"/>
      <c r="N24" s="1111"/>
      <c r="O24" s="1111"/>
      <c r="P24" s="1111"/>
      <c r="Q24" s="1111"/>
      <c r="R24" s="1111"/>
      <c r="S24" s="1111"/>
      <c r="T24" s="1111"/>
      <c r="U24" s="1111"/>
      <c r="V24" s="1111"/>
      <c r="W24" s="1111"/>
      <c r="X24" s="1111"/>
      <c r="Y24" s="1111"/>
      <c r="Z24" s="1111"/>
      <c r="AA24" s="1111"/>
      <c r="AB24" s="1111"/>
      <c r="AC24" s="1111"/>
      <c r="AD24" s="1111"/>
      <c r="AE24" s="1111"/>
      <c r="AF24" s="1111"/>
      <c r="AG24" s="1111"/>
      <c r="AH24" s="1111"/>
    </row>
    <row r="25" spans="1:34" ht="12.95" customHeight="1">
      <c r="A25" s="80"/>
      <c r="B25" s="522" t="s">
        <v>356</v>
      </c>
      <c r="C25" s="144"/>
      <c r="D25" s="254"/>
      <c r="E25" s="1103"/>
      <c r="F25" s="1103"/>
      <c r="G25" s="1103"/>
      <c r="H25" s="1103"/>
      <c r="I25" s="1108"/>
      <c r="J25" s="1108"/>
      <c r="K25" s="1108"/>
      <c r="L25" s="1108"/>
      <c r="M25" s="1108"/>
      <c r="N25" s="1108"/>
      <c r="O25" s="1108"/>
      <c r="P25" s="1108"/>
      <c r="Q25" s="1108"/>
      <c r="R25" s="1108"/>
      <c r="S25" s="1108"/>
      <c r="T25" s="1108"/>
      <c r="U25" s="1108"/>
      <c r="V25" s="1108"/>
      <c r="W25" s="1108"/>
      <c r="X25" s="1108"/>
      <c r="Y25" s="1108"/>
      <c r="Z25" s="1108"/>
      <c r="AA25" s="1108"/>
      <c r="AB25" s="1108"/>
      <c r="AC25" s="1108"/>
      <c r="AD25" s="1108"/>
      <c r="AE25" s="1108"/>
      <c r="AF25" s="1108"/>
      <c r="AG25" s="1108"/>
      <c r="AH25" s="1108" t="s">
        <v>279</v>
      </c>
    </row>
    <row r="26" spans="1:34" s="1088" customFormat="1" ht="12.95" hidden="1" customHeight="1">
      <c r="A26" s="521"/>
      <c r="B26" s="522"/>
      <c r="C26" s="144"/>
      <c r="D26" s="1106"/>
      <c r="E26" s="883" t="s">
        <v>169</v>
      </c>
      <c r="F26" s="883" t="s">
        <v>7</v>
      </c>
      <c r="G26" s="883"/>
      <c r="H26" s="260"/>
      <c r="I26" s="260"/>
      <c r="J26" s="260"/>
      <c r="K26" s="260"/>
      <c r="L26" s="260"/>
      <c r="M26" s="826">
        <v>1.9720000000000001E-2</v>
      </c>
      <c r="N26" s="826">
        <v>1.9990000000000001E-2</v>
      </c>
      <c r="O26" s="826">
        <v>0.02</v>
      </c>
      <c r="P26" s="826">
        <v>1.9900000000000001E-2</v>
      </c>
      <c r="Q26" s="1208" t="s">
        <v>569</v>
      </c>
      <c r="R26" s="1208" t="s">
        <v>569</v>
      </c>
      <c r="S26" s="1255" t="s">
        <v>383</v>
      </c>
      <c r="T26" s="1255"/>
      <c r="U26" s="1455" t="s">
        <v>569</v>
      </c>
      <c r="V26" s="1209" t="s">
        <v>416</v>
      </c>
      <c r="W26" s="1209" t="s">
        <v>387</v>
      </c>
      <c r="X26" s="1209"/>
      <c r="Y26" s="1209"/>
      <c r="Z26" s="1255"/>
      <c r="AA26" s="1455"/>
      <c r="AB26" s="1455"/>
      <c r="AC26" s="1455"/>
      <c r="AD26" s="1209"/>
      <c r="AE26" s="1209"/>
      <c r="AF26" s="1209"/>
      <c r="AG26" s="1255"/>
      <c r="AH26" s="1209"/>
    </row>
    <row r="27" spans="1:34" s="1088" customFormat="1" ht="12.95" hidden="1" customHeight="1">
      <c r="A27" s="521"/>
      <c r="B27" s="522"/>
      <c r="C27" s="144"/>
      <c r="D27" s="1106"/>
      <c r="E27" s="880" t="s">
        <v>410</v>
      </c>
      <c r="F27" s="880"/>
      <c r="G27" s="880" t="s">
        <v>170</v>
      </c>
      <c r="H27" s="434"/>
      <c r="I27" s="434"/>
      <c r="J27" s="434"/>
      <c r="K27" s="434"/>
      <c r="L27" s="434"/>
      <c r="M27" s="1111">
        <v>1334.2</v>
      </c>
      <c r="N27" s="1111">
        <v>1368.1</v>
      </c>
      <c r="O27" s="1111">
        <v>1396.96</v>
      </c>
      <c r="P27" s="1111">
        <v>1438</v>
      </c>
      <c r="Q27" s="1210" t="s">
        <v>383</v>
      </c>
      <c r="R27" s="1210" t="s">
        <v>383</v>
      </c>
      <c r="S27" s="1210" t="s">
        <v>383</v>
      </c>
      <c r="T27" s="1210"/>
      <c r="U27" s="1216" t="s">
        <v>383</v>
      </c>
      <c r="V27" s="1210" t="s">
        <v>383</v>
      </c>
      <c r="W27" s="1210" t="s">
        <v>383</v>
      </c>
      <c r="X27" s="1210"/>
      <c r="Y27" s="1210"/>
      <c r="Z27" s="1210"/>
      <c r="AA27" s="1216"/>
      <c r="AB27" s="1216"/>
      <c r="AC27" s="1216"/>
      <c r="AD27" s="1210"/>
      <c r="AE27" s="1210"/>
      <c r="AF27" s="1210"/>
      <c r="AG27" s="1210"/>
      <c r="AH27" s="1210"/>
    </row>
    <row r="28" spans="1:34" s="1088" customFormat="1" ht="12.95" hidden="1" customHeight="1">
      <c r="A28" s="521"/>
      <c r="B28" s="522"/>
      <c r="C28" s="144"/>
      <c r="D28" s="1106"/>
      <c r="E28" s="888"/>
      <c r="F28" s="888"/>
      <c r="G28" s="888" t="s">
        <v>171</v>
      </c>
      <c r="H28" s="305"/>
      <c r="I28" s="305"/>
      <c r="J28" s="305"/>
      <c r="K28" s="305"/>
      <c r="L28" s="305"/>
      <c r="M28" s="553">
        <v>274295.40000000002</v>
      </c>
      <c r="N28" s="553">
        <v>274439.40000000002</v>
      </c>
      <c r="O28" s="553">
        <v>276590.88</v>
      </c>
      <c r="P28" s="553">
        <v>286218.2</v>
      </c>
      <c r="Q28" s="1211" t="s">
        <v>383</v>
      </c>
      <c r="R28" s="1211" t="s">
        <v>383</v>
      </c>
      <c r="S28" s="1211" t="s">
        <v>383</v>
      </c>
      <c r="T28" s="1211"/>
      <c r="U28" s="1456" t="s">
        <v>383</v>
      </c>
      <c r="V28" s="1211" t="s">
        <v>383</v>
      </c>
      <c r="W28" s="1211" t="s">
        <v>383</v>
      </c>
      <c r="X28" s="1211"/>
      <c r="Y28" s="1211"/>
      <c r="Z28" s="1211"/>
      <c r="AA28" s="1456"/>
      <c r="AB28" s="1456"/>
      <c r="AC28" s="1456"/>
      <c r="AD28" s="1211"/>
      <c r="AE28" s="1211"/>
      <c r="AF28" s="1211"/>
      <c r="AG28" s="1211"/>
      <c r="AH28" s="1211"/>
    </row>
    <row r="29" spans="1:34" ht="12.95" customHeight="1">
      <c r="A29" s="520"/>
      <c r="B29" s="522" t="s">
        <v>357</v>
      </c>
      <c r="C29" s="144"/>
      <c r="D29" s="254"/>
      <c r="E29" s="355" t="s">
        <v>169</v>
      </c>
      <c r="F29" s="355" t="s">
        <v>7</v>
      </c>
      <c r="G29" s="355"/>
      <c r="H29" s="260"/>
      <c r="I29" s="260"/>
      <c r="J29" s="260"/>
      <c r="K29" s="260"/>
      <c r="L29" s="260"/>
      <c r="M29" s="826">
        <v>1.7899999999999999E-2</v>
      </c>
      <c r="N29" s="826">
        <v>1.8200000000000001E-2</v>
      </c>
      <c r="O29" s="826">
        <v>1.8100000000000002E-2</v>
      </c>
      <c r="P29" s="1343">
        <v>1.7899999999999999E-2</v>
      </c>
      <c r="Q29" s="926">
        <v>1.7809153457893776E-2</v>
      </c>
      <c r="R29" s="926">
        <v>1.7463224157347093E-2</v>
      </c>
      <c r="S29" s="1256">
        <v>1.6649891735549913E-2</v>
      </c>
      <c r="T29" s="1420">
        <v>1.6295127608245127E-2</v>
      </c>
      <c r="U29" s="1457">
        <v>1.6278138028606445E-2</v>
      </c>
      <c r="V29" s="1457">
        <v>1.5811029860337198E-2</v>
      </c>
      <c r="W29" s="1457">
        <v>1.5654196450845502E-2</v>
      </c>
      <c r="X29" s="1420">
        <v>1.5269733140765483E-2</v>
      </c>
      <c r="Y29" s="1457">
        <v>1.596099425939285E-2</v>
      </c>
      <c r="Z29" s="1733">
        <v>1.6133902469220161E-2</v>
      </c>
      <c r="AA29" s="1457">
        <v>1.6057083700398399E-2</v>
      </c>
      <c r="AB29" s="1420">
        <v>1.6707217654793403E-2</v>
      </c>
      <c r="AC29" s="1457">
        <v>1.7336190678086224E-2</v>
      </c>
      <c r="AD29" s="1457">
        <v>1.83455746419324E-2</v>
      </c>
      <c r="AE29" s="1457">
        <v>1.8589325466263254E-2</v>
      </c>
      <c r="AF29" s="1420">
        <v>1.9190654672206049E-2</v>
      </c>
      <c r="AG29" s="1457">
        <v>1.9090001502168351E-2</v>
      </c>
      <c r="AH29" s="1735">
        <v>1.8536078435158088E-2</v>
      </c>
    </row>
    <row r="30" spans="1:34" ht="12.95" customHeight="1">
      <c r="A30" s="520"/>
      <c r="B30" s="522" t="s">
        <v>358</v>
      </c>
      <c r="C30" s="144"/>
      <c r="D30" s="254"/>
      <c r="E30" s="350" t="s">
        <v>411</v>
      </c>
      <c r="F30" s="350"/>
      <c r="G30" s="350" t="s">
        <v>170</v>
      </c>
      <c r="H30" s="434"/>
      <c r="I30" s="434"/>
      <c r="J30" s="434"/>
      <c r="K30" s="434"/>
      <c r="L30" s="434"/>
      <c r="M30" s="1111">
        <v>1211.0999999999999</v>
      </c>
      <c r="N30" s="1111">
        <v>1245.9000000000001</v>
      </c>
      <c r="O30" s="1111">
        <v>1262.7</v>
      </c>
      <c r="P30" s="1344">
        <v>1291</v>
      </c>
      <c r="Q30" s="668">
        <v>1270.502828399</v>
      </c>
      <c r="R30" s="668">
        <v>1281.5747209010001</v>
      </c>
      <c r="S30" s="1111">
        <v>1278.1987503049997</v>
      </c>
      <c r="T30" s="1344">
        <v>1267.4200990330005</v>
      </c>
      <c r="U30" s="1111">
        <v>1238.3277525639999</v>
      </c>
      <c r="V30" s="1111">
        <v>1257.418708398</v>
      </c>
      <c r="W30" s="1111">
        <v>1248.0952339219996</v>
      </c>
      <c r="X30" s="1344">
        <v>1249.4041108749996</v>
      </c>
      <c r="Y30" s="1111">
        <v>1296.9719816509996</v>
      </c>
      <c r="Z30" s="1111">
        <v>1359.1195152939999</v>
      </c>
      <c r="AA30" s="1111">
        <v>1408.7165519289997</v>
      </c>
      <c r="AB30" s="1344">
        <v>1513.2741651439999</v>
      </c>
      <c r="AC30" s="1111">
        <v>1573.7835485069998</v>
      </c>
      <c r="AD30" s="1111">
        <v>1693.1553128330002</v>
      </c>
      <c r="AE30" s="1111">
        <v>1785.3855611700005</v>
      </c>
      <c r="AF30" s="1344">
        <v>1886.9801734510008</v>
      </c>
      <c r="AG30" s="1111">
        <v>1786.2139378610002</v>
      </c>
      <c r="AH30" s="1617">
        <v>1746.638177072</v>
      </c>
    </row>
    <row r="31" spans="1:34" ht="12.95" customHeight="1">
      <c r="A31" s="520"/>
      <c r="B31" s="522" t="s">
        <v>359</v>
      </c>
      <c r="C31" s="144"/>
      <c r="D31" s="254"/>
      <c r="E31" s="351"/>
      <c r="F31" s="351"/>
      <c r="G31" s="351" t="s">
        <v>171</v>
      </c>
      <c r="H31" s="305"/>
      <c r="I31" s="305"/>
      <c r="J31" s="305"/>
      <c r="K31" s="305"/>
      <c r="L31" s="305"/>
      <c r="M31" s="553">
        <v>274295.40000000002</v>
      </c>
      <c r="N31" s="553">
        <v>274439.40000000002</v>
      </c>
      <c r="O31" s="553">
        <v>276590.88</v>
      </c>
      <c r="P31" s="1345">
        <v>286218.2</v>
      </c>
      <c r="Q31" s="553">
        <v>289322.83705931914</v>
      </c>
      <c r="R31" s="553">
        <v>294354.70082611102</v>
      </c>
      <c r="S31" s="553">
        <v>304573.42832811072</v>
      </c>
      <c r="T31" s="1345">
        <v>308580.0615218812</v>
      </c>
      <c r="U31" s="553">
        <v>305964.17084468133</v>
      </c>
      <c r="V31" s="553">
        <v>319859.64572031307</v>
      </c>
      <c r="W31" s="553">
        <v>317183.21960464201</v>
      </c>
      <c r="X31" s="1345">
        <v>325510.30451857398</v>
      </c>
      <c r="Y31" s="553">
        <v>329549.76614249451</v>
      </c>
      <c r="Z31" s="553">
        <v>337885.60770495608</v>
      </c>
      <c r="AA31" s="553">
        <v>348066.30535751011</v>
      </c>
      <c r="AB31" s="1345">
        <v>359350.72421612998</v>
      </c>
      <c r="AC31" s="553">
        <v>368164.30621390027</v>
      </c>
      <c r="AD31" s="553">
        <v>370183.40859970369</v>
      </c>
      <c r="AE31" s="553">
        <v>381042.50545019272</v>
      </c>
      <c r="AF31" s="1345">
        <v>390105.55499478627</v>
      </c>
      <c r="AG31" s="553">
        <v>379470.36611181614</v>
      </c>
      <c r="AH31" s="1736">
        <v>377951.92542569322</v>
      </c>
    </row>
    <row r="32" spans="1:34" ht="12.95" customHeight="1">
      <c r="A32" s="520"/>
      <c r="B32" s="522" t="s">
        <v>360</v>
      </c>
      <c r="C32" s="144"/>
      <c r="D32" s="469"/>
      <c r="E32" s="349" t="s">
        <v>172</v>
      </c>
      <c r="F32" s="319" t="s">
        <v>7</v>
      </c>
      <c r="G32" s="319"/>
      <c r="H32" s="153"/>
      <c r="I32" s="153"/>
      <c r="J32" s="153"/>
      <c r="K32" s="153"/>
      <c r="L32" s="153"/>
      <c r="M32" s="556">
        <v>1.503E-2</v>
      </c>
      <c r="N32" s="556">
        <v>1.521E-2</v>
      </c>
      <c r="O32" s="556">
        <v>1.5299999999999999E-2</v>
      </c>
      <c r="P32" s="1346">
        <v>1.5100000000000001E-2</v>
      </c>
      <c r="Q32" s="556">
        <v>1.516275948189862E-2</v>
      </c>
      <c r="R32" s="556">
        <v>1.48978350748218E-2</v>
      </c>
      <c r="S32" s="556">
        <v>1.4012682318593206E-2</v>
      </c>
      <c r="T32" s="1346">
        <v>1.3663131257658922E-2</v>
      </c>
      <c r="U32" s="556">
        <v>1.382925244830379E-2</v>
      </c>
      <c r="V32" s="556">
        <v>1.3399149616832067E-2</v>
      </c>
      <c r="W32" s="556">
        <v>1.3258490460922364E-2</v>
      </c>
      <c r="X32" s="1346">
        <v>1.2895566208591825E-2</v>
      </c>
      <c r="Y32" s="556">
        <v>1.3495920011509005E-2</v>
      </c>
      <c r="Z32" s="556">
        <v>1.3661288604237687E-2</v>
      </c>
      <c r="AA32" s="556">
        <v>1.3566886514511409E-2</v>
      </c>
      <c r="AB32" s="1346">
        <v>1.4224538159173747E-2</v>
      </c>
      <c r="AC32" s="556">
        <v>1.4886946078636793E-2</v>
      </c>
      <c r="AD32" s="556">
        <v>1.5779329140125246E-2</v>
      </c>
      <c r="AE32" s="556">
        <v>1.6192462334865688E-2</v>
      </c>
      <c r="AF32" s="1346">
        <v>1.6792096283377248E-2</v>
      </c>
      <c r="AG32" s="556">
        <v>1.6518613324977501E-2</v>
      </c>
      <c r="AH32" s="1663">
        <v>1.589803195261057E-2</v>
      </c>
    </row>
    <row r="33" spans="1:34" ht="12.95" customHeight="1">
      <c r="A33" s="520"/>
      <c r="B33" s="522" t="s">
        <v>361</v>
      </c>
      <c r="C33" s="144"/>
      <c r="D33" s="254"/>
      <c r="E33" s="349"/>
      <c r="F33" s="319"/>
      <c r="G33" s="319" t="s">
        <v>170</v>
      </c>
      <c r="H33" s="145"/>
      <c r="I33" s="145"/>
      <c r="J33" s="145"/>
      <c r="K33" s="145"/>
      <c r="L33" s="145"/>
      <c r="M33" s="554">
        <v>985.7</v>
      </c>
      <c r="N33" s="554">
        <v>1006.2</v>
      </c>
      <c r="O33" s="554">
        <v>1031.74</v>
      </c>
      <c r="P33" s="1347">
        <v>1050</v>
      </c>
      <c r="Q33" s="554">
        <v>1045.3138567769997</v>
      </c>
      <c r="R33" s="554">
        <v>1056.244679547</v>
      </c>
      <c r="S33" s="554">
        <v>1041.6043553279997</v>
      </c>
      <c r="T33" s="1347">
        <v>1028.9660120050005</v>
      </c>
      <c r="U33" s="554">
        <v>1018.2401227909999</v>
      </c>
      <c r="V33" s="554">
        <v>1033.687498386</v>
      </c>
      <c r="W33" s="554">
        <v>1023.4621902599995</v>
      </c>
      <c r="X33" s="1347">
        <v>1020.5790814569997</v>
      </c>
      <c r="Y33" s="554">
        <v>1060.0939543109996</v>
      </c>
      <c r="Z33" s="554">
        <v>1110.6740917749999</v>
      </c>
      <c r="AA33" s="554">
        <v>1147.6457038989997</v>
      </c>
      <c r="AB33" s="1347">
        <v>1241.9929598309998</v>
      </c>
      <c r="AC33" s="554">
        <v>1301.9387504179999</v>
      </c>
      <c r="AD33" s="554">
        <v>1398.1304028640002</v>
      </c>
      <c r="AE33" s="554">
        <v>1492.8638809740005</v>
      </c>
      <c r="AF33" s="1347">
        <v>1586.6849737300008</v>
      </c>
      <c r="AG33" s="554">
        <v>1484.473402178</v>
      </c>
      <c r="AH33" s="1664">
        <v>1436.265957912</v>
      </c>
    </row>
    <row r="34" spans="1:34" ht="12.95" customHeight="1">
      <c r="A34" s="520"/>
      <c r="B34" s="1586" t="s">
        <v>701</v>
      </c>
      <c r="C34" s="144"/>
      <c r="D34" s="254"/>
      <c r="E34" s="349"/>
      <c r="F34" s="319"/>
      <c r="G34" s="319" t="s">
        <v>171</v>
      </c>
      <c r="H34" s="145"/>
      <c r="I34" s="145"/>
      <c r="J34" s="145"/>
      <c r="K34" s="145"/>
      <c r="L34" s="145"/>
      <c r="M34" s="554">
        <v>265930.40000000002</v>
      </c>
      <c r="N34" s="554">
        <v>265334.3</v>
      </c>
      <c r="O34" s="554">
        <v>267218.14</v>
      </c>
      <c r="P34" s="1347">
        <v>276625.90000000002</v>
      </c>
      <c r="Q34" s="554">
        <v>279588.18605624506</v>
      </c>
      <c r="R34" s="554">
        <v>284375.93659086101</v>
      </c>
      <c r="S34" s="554">
        <v>294907.99605267897</v>
      </c>
      <c r="T34" s="1347">
        <v>298782.96061964158</v>
      </c>
      <c r="U34" s="554">
        <v>296135.99218545703</v>
      </c>
      <c r="V34" s="554">
        <v>310278.52654763294</v>
      </c>
      <c r="W34" s="554">
        <v>307093.75211238151</v>
      </c>
      <c r="X34" s="1347">
        <v>314846.96045002539</v>
      </c>
      <c r="Y34" s="554">
        <v>318560.71480495704</v>
      </c>
      <c r="Z34" s="554">
        <v>326096.73259650113</v>
      </c>
      <c r="AA34" s="554">
        <v>335608.29017408547</v>
      </c>
      <c r="AB34" s="1347">
        <v>346406.47125101084</v>
      </c>
      <c r="AC34" s="554">
        <v>354678.85114649904</v>
      </c>
      <c r="AD34" s="554">
        <v>355394.42976424476</v>
      </c>
      <c r="AE34" s="554">
        <v>365773.59622435248</v>
      </c>
      <c r="AF34" s="1347">
        <v>374878.35280735407</v>
      </c>
      <c r="AG34" s="554">
        <v>364459.42736453295</v>
      </c>
      <c r="AH34" s="1664">
        <v>362362.27170852205</v>
      </c>
    </row>
    <row r="35" spans="1:34" s="1088" customFormat="1" ht="12.95" hidden="1" customHeight="1">
      <c r="A35" s="520"/>
      <c r="B35" s="522"/>
      <c r="C35" s="144"/>
      <c r="D35" s="1106"/>
      <c r="E35" s="883" t="s">
        <v>173</v>
      </c>
      <c r="F35" s="883" t="s">
        <v>7</v>
      </c>
      <c r="G35" s="883"/>
      <c r="H35" s="260"/>
      <c r="I35" s="260"/>
      <c r="J35" s="260"/>
      <c r="K35" s="260"/>
      <c r="L35" s="260"/>
      <c r="M35" s="826">
        <v>0.16897999999999999</v>
      </c>
      <c r="N35" s="826">
        <v>0.15942999999999999</v>
      </c>
      <c r="O35" s="826">
        <v>0.15440000000000001</v>
      </c>
      <c r="P35" s="1343">
        <v>0.1603</v>
      </c>
      <c r="Q35" s="1208" t="s">
        <v>569</v>
      </c>
      <c r="R35" s="1208" t="s">
        <v>569</v>
      </c>
      <c r="S35" s="1255" t="s">
        <v>383</v>
      </c>
      <c r="T35" s="1417"/>
      <c r="U35" s="1455"/>
      <c r="V35" s="1455"/>
      <c r="W35" s="1455"/>
      <c r="X35" s="1417"/>
      <c r="Y35" s="1455"/>
      <c r="Z35" s="1734">
        <v>8.4533944756452553E-2</v>
      </c>
      <c r="AA35" s="1455"/>
      <c r="AB35" s="1417"/>
      <c r="AC35" s="1455"/>
      <c r="AD35" s="1455"/>
      <c r="AE35" s="1737"/>
      <c r="AF35" s="1417"/>
      <c r="AG35" s="1737"/>
      <c r="AH35" s="1737"/>
    </row>
    <row r="36" spans="1:34" s="1088" customFormat="1" ht="12.95" hidden="1" customHeight="1">
      <c r="A36" s="520"/>
      <c r="B36" s="522"/>
      <c r="C36" s="144"/>
      <c r="D36" s="1106"/>
      <c r="E36" s="880" t="s">
        <v>410</v>
      </c>
      <c r="F36" s="880"/>
      <c r="G36" s="880" t="s">
        <v>170</v>
      </c>
      <c r="H36" s="434"/>
      <c r="I36" s="434"/>
      <c r="J36" s="434"/>
      <c r="K36" s="434"/>
      <c r="L36" s="434"/>
      <c r="M36" s="1111">
        <v>348</v>
      </c>
      <c r="N36" s="1111">
        <v>361.9</v>
      </c>
      <c r="O36" s="1111">
        <v>364.72</v>
      </c>
      <c r="P36" s="1344">
        <v>387.5</v>
      </c>
      <c r="Q36" s="1210" t="s">
        <v>383</v>
      </c>
      <c r="R36" s="1210" t="s">
        <v>383</v>
      </c>
      <c r="S36" s="1210" t="s">
        <v>383</v>
      </c>
      <c r="T36" s="1418"/>
      <c r="U36" s="1216"/>
      <c r="V36" s="1216"/>
      <c r="W36" s="1216"/>
      <c r="X36" s="1418"/>
      <c r="Y36" s="1216"/>
      <c r="Z36" s="1216">
        <v>248.457453867</v>
      </c>
      <c r="AA36" s="1216"/>
      <c r="AB36" s="1418"/>
      <c r="AC36" s="1216"/>
      <c r="AD36" s="1216"/>
      <c r="AE36" s="1453"/>
      <c r="AF36" s="1418"/>
      <c r="AG36" s="1453"/>
      <c r="AH36" s="1453"/>
    </row>
    <row r="37" spans="1:34" s="1088" customFormat="1" ht="12.95" hidden="1" customHeight="1">
      <c r="A37" s="520"/>
      <c r="B37" s="522"/>
      <c r="C37" s="144"/>
      <c r="D37" s="1106"/>
      <c r="E37" s="888"/>
      <c r="F37" s="888"/>
      <c r="G37" s="888" t="s">
        <v>171</v>
      </c>
      <c r="H37" s="305"/>
      <c r="I37" s="305"/>
      <c r="J37" s="305"/>
      <c r="K37" s="305"/>
      <c r="L37" s="305"/>
      <c r="M37" s="553">
        <v>8364.9</v>
      </c>
      <c r="N37" s="553">
        <v>9105</v>
      </c>
      <c r="O37" s="553">
        <v>9372.75</v>
      </c>
      <c r="P37" s="1345">
        <v>9592.2999999999993</v>
      </c>
      <c r="Q37" s="1211" t="s">
        <v>383</v>
      </c>
      <c r="R37" s="1211" t="s">
        <v>383</v>
      </c>
      <c r="S37" s="1211" t="s">
        <v>383</v>
      </c>
      <c r="T37" s="1419"/>
      <c r="U37" s="1456"/>
      <c r="V37" s="1456"/>
      <c r="W37" s="1456"/>
      <c r="X37" s="1419">
        <v>314846.96045002539</v>
      </c>
      <c r="Y37" s="1456"/>
      <c r="Z37" s="1456">
        <v>11788.875108454913</v>
      </c>
      <c r="AA37" s="1456"/>
      <c r="AB37" s="1419"/>
      <c r="AC37" s="1456"/>
      <c r="AD37" s="1456"/>
      <c r="AE37" s="1738"/>
      <c r="AF37" s="1419"/>
      <c r="AG37" s="1738"/>
      <c r="AH37" s="1738"/>
    </row>
    <row r="38" spans="1:34" ht="12.95" customHeight="1">
      <c r="A38" s="520"/>
      <c r="B38" s="1586" t="s">
        <v>702</v>
      </c>
      <c r="C38" s="144"/>
      <c r="D38" s="254"/>
      <c r="E38" s="355" t="s">
        <v>173</v>
      </c>
      <c r="F38" s="355" t="s">
        <v>7</v>
      </c>
      <c r="G38" s="355"/>
      <c r="H38" s="260"/>
      <c r="I38" s="260"/>
      <c r="J38" s="260"/>
      <c r="K38" s="260"/>
      <c r="L38" s="260"/>
      <c r="M38" s="555">
        <v>0.10929999999999999</v>
      </c>
      <c r="N38" s="555">
        <v>0.1056</v>
      </c>
      <c r="O38" s="555">
        <v>9.7799999999999998E-2</v>
      </c>
      <c r="P38" s="1343">
        <v>9.9500000000000005E-2</v>
      </c>
      <c r="Q38" s="926">
        <v>9.381603763946432E-2</v>
      </c>
      <c r="R38" s="926">
        <v>9.0571968473201786E-2</v>
      </c>
      <c r="S38" s="1256">
        <v>9.7115423143064247E-2</v>
      </c>
      <c r="T38" s="1343">
        <v>9.6563328356128159E-2</v>
      </c>
      <c r="U38" s="826">
        <v>9.0066292092222416E-2</v>
      </c>
      <c r="V38" s="826">
        <v>9.3918256654676374E-2</v>
      </c>
      <c r="W38" s="826">
        <v>8.8572449269238407E-2</v>
      </c>
      <c r="X38" s="1343">
        <v>8.5369622761750502E-2</v>
      </c>
      <c r="Y38" s="826">
        <v>8.7420830994411711E-2</v>
      </c>
      <c r="Z38" s="1256">
        <v>8.4529851609890003E-2</v>
      </c>
      <c r="AA38" s="826">
        <v>8.3140869315284374E-2</v>
      </c>
      <c r="AB38" s="1343">
        <v>8.3147223551026161E-2</v>
      </c>
      <c r="AC38" s="826">
        <v>8.1753391014870613E-2</v>
      </c>
      <c r="AD38" s="826">
        <v>8.0015103478032493E-2</v>
      </c>
      <c r="AE38" s="826">
        <v>7.6007261106692564E-2</v>
      </c>
      <c r="AF38" s="1343">
        <v>7.8240805464171184E-2</v>
      </c>
      <c r="AG38" s="826">
        <v>8.1522250302099475E-2</v>
      </c>
      <c r="AH38" s="1735">
        <v>7.9854215042367616E-2</v>
      </c>
    </row>
    <row r="39" spans="1:34" ht="12.95" customHeight="1">
      <c r="A39" s="78"/>
      <c r="B39" s="522" t="s">
        <v>487</v>
      </c>
      <c r="C39" s="144"/>
      <c r="E39" s="350" t="s">
        <v>411</v>
      </c>
      <c r="F39" s="350"/>
      <c r="G39" s="350" t="s">
        <v>170</v>
      </c>
      <c r="H39" s="434"/>
      <c r="I39" s="434"/>
      <c r="J39" s="434"/>
      <c r="K39" s="434"/>
      <c r="L39" s="434"/>
      <c r="M39" s="417">
        <v>225.2</v>
      </c>
      <c r="N39" s="417">
        <v>239.8</v>
      </c>
      <c r="O39" s="417">
        <v>230.9</v>
      </c>
      <c r="P39" s="1344">
        <v>240.5</v>
      </c>
      <c r="Q39" s="668">
        <v>225.188971622</v>
      </c>
      <c r="R39" s="668">
        <v>225.330041354</v>
      </c>
      <c r="S39" s="1111">
        <v>236.59439497699995</v>
      </c>
      <c r="T39" s="1344">
        <v>238.45408702799995</v>
      </c>
      <c r="U39" s="1111">
        <v>220.08762977299997</v>
      </c>
      <c r="V39" s="1111">
        <v>223.73121001199996</v>
      </c>
      <c r="W39" s="1111">
        <v>224.63304366200001</v>
      </c>
      <c r="X39" s="1344">
        <v>228.82502941799999</v>
      </c>
      <c r="Y39" s="1111">
        <v>236.87802733999996</v>
      </c>
      <c r="Z39" s="1111">
        <v>248.445423519</v>
      </c>
      <c r="AA39" s="1111">
        <v>261.07084802999998</v>
      </c>
      <c r="AB39" s="1344">
        <v>271.28120531299999</v>
      </c>
      <c r="AC39" s="1111">
        <v>271.84479808899999</v>
      </c>
      <c r="AD39" s="1111">
        <v>295.02490996900008</v>
      </c>
      <c r="AE39" s="1111">
        <v>292.52168019599992</v>
      </c>
      <c r="AF39" s="1344">
        <v>300.29519972100007</v>
      </c>
      <c r="AG39" s="1111">
        <v>301.74053568300008</v>
      </c>
      <c r="AH39" s="1617">
        <v>310.37221916000016</v>
      </c>
    </row>
    <row r="40" spans="1:34" ht="12.95" customHeight="1">
      <c r="A40" s="78"/>
      <c r="B40" s="522" t="s">
        <v>362</v>
      </c>
      <c r="C40" s="144"/>
      <c r="D40" s="294"/>
      <c r="E40" s="351"/>
      <c r="F40" s="351"/>
      <c r="G40" s="351" t="s">
        <v>171</v>
      </c>
      <c r="H40" s="305"/>
      <c r="I40" s="305"/>
      <c r="J40" s="305"/>
      <c r="K40" s="305"/>
      <c r="L40" s="305"/>
      <c r="M40" s="553">
        <v>8364.9</v>
      </c>
      <c r="N40" s="553">
        <v>9105</v>
      </c>
      <c r="O40" s="553">
        <v>9372.75</v>
      </c>
      <c r="P40" s="1345">
        <v>9592.2999999999993</v>
      </c>
      <c r="Q40" s="553">
        <v>9734.6510030740537</v>
      </c>
      <c r="R40" s="553">
        <v>9978.7642352501807</v>
      </c>
      <c r="S40" s="553">
        <v>9665.4322754317509</v>
      </c>
      <c r="T40" s="1345">
        <v>9797.100902239652</v>
      </c>
      <c r="U40" s="553">
        <v>9828.1786592242879</v>
      </c>
      <c r="V40" s="553">
        <v>9581.1191726801317</v>
      </c>
      <c r="W40" s="553">
        <v>10089.467492260457</v>
      </c>
      <c r="X40" s="1345">
        <v>10663.344068548544</v>
      </c>
      <c r="Y40" s="553">
        <v>10989.051337537478</v>
      </c>
      <c r="Z40" s="553">
        <v>11788.875108454913</v>
      </c>
      <c r="AA40" s="553">
        <v>12458.015183424619</v>
      </c>
      <c r="AB40" s="1345">
        <v>12944.252965119129</v>
      </c>
      <c r="AC40" s="553">
        <v>13485.455067401246</v>
      </c>
      <c r="AD40" s="553">
        <v>14788.978835458965</v>
      </c>
      <c r="AE40" s="553">
        <v>15268.909225840238</v>
      </c>
      <c r="AF40" s="1345">
        <v>15227.202187432258</v>
      </c>
      <c r="AG40" s="553">
        <v>15010.938747283148</v>
      </c>
      <c r="AH40" s="1736">
        <v>15589.653717171188</v>
      </c>
    </row>
    <row r="41" spans="1:34" ht="12.95" customHeight="1">
      <c r="A41" s="78"/>
      <c r="B41" s="522"/>
      <c r="C41" s="144"/>
      <c r="D41" s="294"/>
      <c r="U41" s="408"/>
      <c r="V41" s="1095"/>
      <c r="W41" s="1095"/>
      <c r="Y41" s="1089"/>
      <c r="Z41" s="1089"/>
    </row>
    <row r="42" spans="1:34" ht="12.95" customHeight="1">
      <c r="A42" s="78"/>
      <c r="B42" s="522"/>
      <c r="C42" s="144"/>
      <c r="D42" s="149"/>
      <c r="E42" s="243"/>
      <c r="F42" s="243"/>
      <c r="G42" s="243"/>
      <c r="H42" s="243"/>
      <c r="I42" s="243"/>
      <c r="J42" s="243"/>
      <c r="K42" s="243"/>
      <c r="L42" s="243"/>
      <c r="M42" s="243"/>
      <c r="N42" s="243"/>
      <c r="O42" s="243"/>
      <c r="P42" s="243"/>
      <c r="Q42" s="243"/>
      <c r="R42" s="243"/>
      <c r="S42" s="1089"/>
      <c r="T42" s="1089"/>
      <c r="U42" s="189"/>
      <c r="V42" s="1059"/>
      <c r="W42" s="1059"/>
    </row>
    <row r="43" spans="1:34" ht="12.95" customHeight="1">
      <c r="A43" s="3"/>
      <c r="B43" s="522"/>
      <c r="C43" s="144"/>
      <c r="D43" s="149"/>
    </row>
    <row r="44" spans="1:34" ht="12.95" customHeight="1">
      <c r="A44" s="3"/>
      <c r="B44" s="50"/>
      <c r="C44" s="144"/>
      <c r="D44" s="149"/>
    </row>
    <row r="45" spans="1:34" ht="12.95" customHeight="1">
      <c r="A45" s="48"/>
      <c r="B45" s="50"/>
      <c r="C45" s="144"/>
      <c r="D45" s="149"/>
      <c r="F45" s="149"/>
      <c r="G45" s="149"/>
      <c r="H45" s="149"/>
      <c r="I45" s="150"/>
      <c r="J45" s="150"/>
      <c r="K45" s="150"/>
      <c r="L45" s="150"/>
      <c r="M45" s="150"/>
      <c r="N45" s="150"/>
      <c r="O45" s="150"/>
      <c r="P45" s="150"/>
      <c r="Q45" s="657"/>
      <c r="R45" s="150"/>
      <c r="S45" s="1108"/>
      <c r="T45" s="1108"/>
    </row>
    <row r="46" spans="1:34" ht="12.95" customHeight="1">
      <c r="A46" s="3"/>
      <c r="B46" s="50"/>
      <c r="C46" s="144"/>
      <c r="D46" s="149"/>
      <c r="F46" s="149"/>
      <c r="G46" s="149"/>
      <c r="H46" s="149"/>
      <c r="I46" s="148"/>
      <c r="J46" s="148"/>
      <c r="K46" s="148"/>
      <c r="L46" s="148"/>
      <c r="M46" s="148"/>
      <c r="N46" s="148"/>
      <c r="O46" s="148"/>
      <c r="P46" s="148"/>
      <c r="Q46" s="549"/>
      <c r="R46" s="148"/>
      <c r="S46" s="978"/>
      <c r="T46" s="978"/>
    </row>
    <row r="47" spans="1:34" s="1088" customFormat="1" ht="12.95" customHeight="1">
      <c r="A47" s="3"/>
      <c r="B47" s="50"/>
      <c r="C47" s="144"/>
      <c r="D47" s="1106"/>
      <c r="F47" s="1106"/>
      <c r="G47" s="1106"/>
      <c r="H47" s="1106"/>
      <c r="I47" s="978"/>
      <c r="J47" s="978"/>
      <c r="K47" s="978"/>
      <c r="L47" s="978"/>
      <c r="M47" s="978"/>
      <c r="N47" s="978"/>
      <c r="O47" s="978"/>
      <c r="P47" s="978"/>
      <c r="Q47" s="978"/>
      <c r="R47" s="978"/>
      <c r="S47" s="978"/>
      <c r="T47" s="978"/>
    </row>
    <row r="48" spans="1:34" s="1088" customFormat="1" ht="12.95" customHeight="1">
      <c r="A48" s="3"/>
      <c r="B48" s="48"/>
      <c r="C48" s="144"/>
      <c r="D48" s="1106"/>
      <c r="F48" s="1106"/>
      <c r="G48" s="1106"/>
      <c r="H48" s="1106"/>
      <c r="I48" s="978"/>
      <c r="J48" s="978"/>
      <c r="K48" s="978"/>
      <c r="L48" s="978"/>
      <c r="M48" s="978"/>
      <c r="N48" s="978"/>
      <c r="O48" s="978"/>
      <c r="P48" s="978"/>
      <c r="Q48" s="978"/>
      <c r="R48" s="978"/>
      <c r="S48" s="978"/>
      <c r="T48" s="978"/>
    </row>
    <row r="49" spans="1:34" ht="12.95" customHeight="1">
      <c r="A49" s="152"/>
      <c r="B49" s="50"/>
      <c r="D49" s="320"/>
      <c r="E49" s="149"/>
      <c r="F49" s="149"/>
      <c r="G49" s="149"/>
      <c r="H49" s="149"/>
      <c r="I49" s="148"/>
      <c r="J49" s="148"/>
      <c r="K49" s="148"/>
      <c r="L49" s="148"/>
      <c r="M49" s="148"/>
      <c r="N49" s="148"/>
      <c r="O49" s="148"/>
      <c r="P49" s="148"/>
      <c r="Q49" s="549"/>
      <c r="R49" s="148"/>
      <c r="S49" s="978"/>
      <c r="T49" s="978"/>
    </row>
    <row r="50" spans="1:34" s="243" customFormat="1" ht="12.95" customHeight="1">
      <c r="A50" s="141"/>
      <c r="B50" s="50"/>
      <c r="D50" s="254"/>
      <c r="E50" s="149"/>
      <c r="F50" s="149"/>
      <c r="G50" s="149"/>
      <c r="H50" s="149"/>
      <c r="I50" s="148"/>
      <c r="J50" s="148"/>
      <c r="K50" s="148"/>
      <c r="L50" s="148"/>
      <c r="M50" s="148"/>
      <c r="N50" s="148"/>
      <c r="O50" s="148"/>
      <c r="P50" s="148"/>
      <c r="Q50" s="549"/>
      <c r="R50" s="148"/>
      <c r="S50" s="978"/>
      <c r="T50" s="978"/>
      <c r="U50" s="1065"/>
      <c r="V50" s="1065"/>
      <c r="W50" s="1065"/>
      <c r="X50" s="1059"/>
      <c r="Z50" s="1089"/>
      <c r="AA50" s="1089"/>
      <c r="AB50" s="1089"/>
      <c r="AC50" s="1089"/>
      <c r="AD50" s="1089"/>
      <c r="AE50" s="1089"/>
      <c r="AF50" s="1089"/>
      <c r="AG50" s="1089"/>
      <c r="AH50" s="1059">
        <v>8</v>
      </c>
    </row>
    <row r="51" spans="1:34">
      <c r="B51" s="48"/>
      <c r="D51" s="149"/>
      <c r="E51" s="149"/>
      <c r="F51" s="149"/>
      <c r="G51" s="149"/>
      <c r="H51" s="149"/>
      <c r="I51" s="148"/>
      <c r="J51" s="148"/>
      <c r="K51" s="148"/>
      <c r="L51" s="148"/>
      <c r="M51" s="148"/>
      <c r="N51" s="148"/>
      <c r="O51" s="148"/>
      <c r="P51" s="148"/>
      <c r="Q51" s="549"/>
      <c r="R51" s="148"/>
      <c r="S51" s="978"/>
      <c r="T51" s="978"/>
      <c r="U51" s="1065"/>
      <c r="V51" s="1065"/>
      <c r="W51" s="1065"/>
    </row>
    <row r="52" spans="1:34">
      <c r="B52" s="200"/>
      <c r="D52" s="149"/>
      <c r="E52" s="70"/>
      <c r="F52" s="70"/>
      <c r="G52" s="70"/>
      <c r="H52" s="70"/>
      <c r="I52" s="70"/>
      <c r="J52" s="70"/>
      <c r="K52" s="70"/>
      <c r="L52" s="70"/>
      <c r="M52" s="70"/>
      <c r="N52" s="70"/>
      <c r="O52" s="70"/>
      <c r="P52" s="70"/>
      <c r="Q52" s="232"/>
      <c r="R52" s="68"/>
      <c r="S52" s="1101"/>
      <c r="T52" s="1101"/>
    </row>
    <row r="53" spans="1:34">
      <c r="B53" s="152"/>
      <c r="D53" s="149"/>
      <c r="E53" s="70"/>
      <c r="F53" s="70"/>
      <c r="G53" s="70"/>
      <c r="H53" s="70"/>
      <c r="I53" s="70"/>
      <c r="J53" s="70"/>
      <c r="K53" s="70"/>
      <c r="L53" s="70"/>
      <c r="M53" s="70"/>
      <c r="N53" s="70"/>
      <c r="O53" s="70"/>
      <c r="P53" s="70"/>
      <c r="Q53" s="232"/>
      <c r="R53" s="70"/>
      <c r="S53" s="1103"/>
      <c r="T53" s="1103"/>
    </row>
    <row r="54" spans="1:34">
      <c r="B54" s="152"/>
      <c r="D54" s="149"/>
      <c r="R54" s="75"/>
      <c r="S54" s="1105"/>
      <c r="T54" s="1105"/>
    </row>
    <row r="55" spans="1:34">
      <c r="B55" s="152"/>
      <c r="D55" s="149"/>
    </row>
    <row r="56" spans="1:34">
      <c r="D56" s="151"/>
    </row>
    <row r="57" spans="1:34">
      <c r="D57" s="151"/>
    </row>
  </sheetData>
  <phoneticPr fontId="5" type="noConversion"/>
  <hyperlinks>
    <hyperlink ref="A6" location="'Table of Contents'!A1" display="Table of  Contents"/>
    <hyperlink ref="A6:B6" location="'Table of Contents'!A1" display="Table of  Contents"/>
    <hyperlink ref="B12" location="'Financial Highlights'!A1" display="Financial Highlights"/>
    <hyperlink ref="B13" location="IS!A1" display="Income Statements [Group/Bank]"/>
    <hyperlink ref="B14" location="BS!A1" display="Balance Sheets [Group/Bank]"/>
    <hyperlink ref="B15" location="'NIM_Bank + Card'!A1" display="NIM [Bank+Card]"/>
    <hyperlink ref="B19" location="'NIM NIS_Bank'!A1" display="NIM &amp; NIS [Bank]"/>
    <hyperlink ref="B22" location="Loans_Bank!A1" display="Loans [Bank]"/>
    <hyperlink ref="B24" location="'Asset Quality_Group'!A1" display="Asset Quality [Group]"/>
    <hyperlink ref="B25" location="'Asset Quality_Bank'!A1" display="Asset Quality [Bank]"/>
    <hyperlink ref="B29" location="'Provision_Bank '!A1" display="Provision [Bank]"/>
    <hyperlink ref="B30" location="Delinquency_Bank!A1" display="Delinquency [Bank]"/>
    <hyperlink ref="B20" location="'Non-Interest Income'!A1" display="Non-Interest Income [Group/Bank]"/>
    <hyperlink ref="B21" location="'SG&amp;A Expense'!A1" display="SG&amp;A Expense [Group/Bank]"/>
    <hyperlink ref="B23" location="'Funding_Bank '!A1" display="Funding [Bank]"/>
    <hyperlink ref="B31" location="'Capital Adequacy_Group'!A1" display="Capital Adequacy [Group]"/>
    <hyperlink ref="B32" location="'Capital Adequacy_Bank'!A1" display="Capital Adequacy [Bank]"/>
    <hyperlink ref="B33" location="'Woori Card'!A1" display="Woori Card"/>
    <hyperlink ref="B39" location="'Orgarnization Structure'!A1" display="Orgarnization Structure"/>
    <hyperlink ref="B34" location="'Woori Financial Capital'!A1" display="Woori Financial Capital"/>
    <hyperlink ref="B38" location="'Woori Investment Bank '!A1" display="Woori Investment Bank"/>
    <hyperlink ref="B40" location="'Credit Rating'!A1" display="Credit Rating"/>
  </hyperlinks>
  <pageMargins left="0.23622047244094491" right="0.31496062992125984" top="0.74803149606299213" bottom="0.31496062992125984" header="0.31496062992125984" footer="0.31496062992125984"/>
  <pageSetup paperSize="9" scale="95" fitToHeight="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3" tint="0.59999389629810485"/>
    <pageSetUpPr fitToPage="1"/>
  </sheetPr>
  <dimension ref="A1:BY57"/>
  <sheetViews>
    <sheetView view="pageBreakPreview" zoomScaleNormal="130" zoomScaleSheetLayoutView="100" workbookViewId="0">
      <pane xSplit="7" ySplit="4" topLeftCell="AQ8" activePane="bottomRight" state="frozen"/>
      <selection activeCell="V43" sqref="V43"/>
      <selection pane="topRight" activeCell="V43" sqref="V43"/>
      <selection pane="bottomLeft" activeCell="V43" sqref="V43"/>
      <selection pane="bottomRight" activeCell="AV32" sqref="AV32"/>
    </sheetView>
  </sheetViews>
  <sheetFormatPr defaultColWidth="9" defaultRowHeight="12"/>
  <cols>
    <col min="1" max="1" width="0.875" style="104" customWidth="1"/>
    <col min="2" max="2" width="27.25" style="140" bestFit="1" customWidth="1"/>
    <col min="3" max="3" width="1" style="120" customWidth="1"/>
    <col min="4" max="5" width="1.625" style="120" customWidth="1"/>
    <col min="6" max="6" width="18.75" style="120" customWidth="1"/>
    <col min="7" max="7" width="2.625" style="139" customWidth="1"/>
    <col min="8" max="11" width="10.625" style="139" customWidth="1"/>
    <col min="12" max="12" width="9.75" style="139" customWidth="1"/>
    <col min="13" max="13" width="8.625" style="139" customWidth="1"/>
    <col min="14" max="14" width="8.125" style="139" customWidth="1"/>
    <col min="15" max="15" width="9.75" style="139" customWidth="1"/>
    <col min="16" max="16" width="8.625" style="139" customWidth="1"/>
    <col min="17" max="17" width="8.125" style="139" customWidth="1"/>
    <col min="18" max="18" width="9.75" style="139" customWidth="1"/>
    <col min="19" max="19" width="8.625" style="139" customWidth="1"/>
    <col min="20" max="20" width="8.125" style="139" customWidth="1"/>
    <col min="21" max="21" width="9.75" style="139" customWidth="1"/>
    <col min="22" max="22" width="8.625" style="139" customWidth="1"/>
    <col min="23" max="23" width="8.125" style="139" customWidth="1"/>
    <col min="24" max="24" width="9.75" style="139" customWidth="1"/>
    <col min="25" max="25" width="8.625" style="139" customWidth="1"/>
    <col min="26" max="26" width="8.125" style="139" customWidth="1"/>
    <col min="27" max="27" width="9.75" style="139" customWidth="1"/>
    <col min="28" max="28" width="8.625" style="120" customWidth="1"/>
    <col min="29" max="29" width="8.125" style="120" customWidth="1"/>
    <col min="30" max="30" width="9.75" style="1001" customWidth="1"/>
    <col min="31" max="31" width="9.125" style="1001" customWidth="1"/>
    <col min="32" max="32" width="8.125" style="1001" customWidth="1"/>
    <col min="33" max="33" width="9.25" style="1001" customWidth="1"/>
    <col min="34" max="35" width="8.125" style="1001" customWidth="1"/>
    <col min="36" max="36" width="9.75" style="139" customWidth="1"/>
    <col min="37" max="37" width="9.125" style="120" customWidth="1"/>
    <col min="38" max="38" width="8.125" style="120" customWidth="1"/>
    <col min="39" max="39" width="9.75" style="1005" customWidth="1"/>
    <col min="40" max="40" width="9.125" style="1001" customWidth="1"/>
    <col min="41" max="41" width="8.125" style="1001" customWidth="1"/>
    <col min="42" max="42" width="9.75" style="1005" customWidth="1"/>
    <col min="43" max="43" width="9.125" style="1001" customWidth="1"/>
    <col min="44" max="44" width="8.125" style="1001" customWidth="1"/>
    <col min="45" max="45" width="9.875" style="1001" customWidth="1"/>
    <col min="46" max="47" width="8.125" style="1001" customWidth="1"/>
    <col min="48" max="48" width="9.875" style="120" customWidth="1"/>
    <col min="49" max="50" width="9" style="120" customWidth="1"/>
    <col min="51" max="51" width="9.75" style="1001" customWidth="1"/>
    <col min="52" max="53" width="9" style="1001" customWidth="1"/>
    <col min="54" max="54" width="9.75" style="1001" customWidth="1"/>
    <col min="55" max="56" width="9" style="1001" customWidth="1"/>
    <col min="57" max="57" width="9.75" style="1001" customWidth="1"/>
    <col min="58" max="59" width="9" style="1001" customWidth="1"/>
    <col min="60" max="60" width="9.75" style="1001" customWidth="1"/>
    <col min="61" max="62" width="9" style="1001" customWidth="1"/>
    <col min="63" max="63" width="9.75" style="1001" customWidth="1"/>
    <col min="64" max="65" width="9" style="1001"/>
    <col min="66" max="66" width="9.75" style="1001" customWidth="1"/>
    <col min="67" max="68" width="9" style="1001"/>
    <col min="69" max="69" width="9.75" style="1001" customWidth="1"/>
    <col min="70" max="74" width="9" style="1001"/>
    <col min="75" max="75" width="9.75" style="1001" customWidth="1"/>
    <col min="76" max="77" width="9" style="1001"/>
    <col min="78" max="16384" width="9" style="120"/>
  </cols>
  <sheetData>
    <row r="1" spans="1:77" s="110" customFormat="1" ht="10.5" customHeight="1">
      <c r="A1" s="101"/>
      <c r="B1" s="105"/>
      <c r="C1" s="106"/>
      <c r="D1" s="106"/>
      <c r="E1" s="106"/>
      <c r="F1" s="106"/>
      <c r="G1" s="107"/>
      <c r="H1" s="107"/>
      <c r="I1" s="107"/>
      <c r="J1" s="107"/>
      <c r="K1" s="107"/>
      <c r="L1" s="107"/>
      <c r="M1" s="107"/>
      <c r="N1" s="107"/>
      <c r="O1" s="107"/>
      <c r="P1" s="107"/>
      <c r="Q1" s="107"/>
      <c r="R1" s="107"/>
      <c r="S1" s="107"/>
      <c r="T1" s="107"/>
      <c r="U1" s="107"/>
      <c r="V1" s="107"/>
      <c r="W1" s="107"/>
      <c r="X1" s="107"/>
      <c r="Y1" s="107"/>
      <c r="Z1" s="107"/>
      <c r="AA1" s="107"/>
      <c r="AD1" s="1002"/>
      <c r="AE1" s="1002"/>
      <c r="AF1" s="1002"/>
      <c r="AG1" s="1002"/>
      <c r="AH1" s="1002"/>
      <c r="AI1" s="1002"/>
      <c r="AJ1" s="107"/>
      <c r="AM1" s="1000"/>
      <c r="AN1" s="1002"/>
      <c r="AO1" s="1002"/>
      <c r="AP1" s="1000"/>
      <c r="AQ1" s="1002"/>
      <c r="AR1" s="1002"/>
      <c r="AS1" s="1002"/>
      <c r="AT1" s="1002"/>
      <c r="AU1" s="1002"/>
      <c r="AY1" s="1002"/>
      <c r="AZ1" s="1002"/>
      <c r="BA1" s="1002"/>
      <c r="BB1" s="1002"/>
      <c r="BC1" s="1002"/>
      <c r="BD1" s="1002"/>
      <c r="BE1" s="1002"/>
      <c r="BF1" s="1002"/>
      <c r="BG1" s="1002"/>
      <c r="BH1" s="1002"/>
      <c r="BI1" s="1002"/>
      <c r="BJ1" s="1002"/>
      <c r="BK1" s="1002"/>
      <c r="BL1" s="1002"/>
      <c r="BM1" s="1002"/>
      <c r="BN1" s="1002"/>
      <c r="BO1" s="1002"/>
      <c r="BP1" s="1002"/>
      <c r="BQ1" s="1002"/>
      <c r="BR1" s="1002"/>
      <c r="BS1" s="1002"/>
      <c r="BT1" s="1002"/>
      <c r="BU1" s="1002"/>
      <c r="BV1" s="1002"/>
      <c r="BW1" s="1002"/>
      <c r="BX1" s="1002"/>
      <c r="BY1" s="1002"/>
    </row>
    <row r="2" spans="1:77" s="110" customFormat="1" ht="13.5" customHeight="1">
      <c r="A2" s="101"/>
      <c r="B2" s="109"/>
      <c r="D2" s="517" t="s">
        <v>339</v>
      </c>
      <c r="G2" s="111"/>
      <c r="H2" s="112"/>
      <c r="I2" s="112"/>
      <c r="J2" s="112"/>
      <c r="K2" s="112"/>
      <c r="L2" s="112"/>
      <c r="M2" s="112"/>
      <c r="N2" s="112"/>
      <c r="O2" s="112"/>
      <c r="P2" s="112"/>
      <c r="Q2" s="112"/>
      <c r="R2" s="112"/>
      <c r="S2" s="112"/>
      <c r="T2" s="112"/>
      <c r="U2" s="112"/>
      <c r="V2" s="112"/>
      <c r="W2" s="112"/>
      <c r="X2" s="112"/>
      <c r="Y2" s="112"/>
      <c r="Z2" s="112"/>
      <c r="AA2" s="112"/>
      <c r="AD2" s="1002"/>
      <c r="AE2" s="1002"/>
      <c r="AF2" s="1002"/>
      <c r="AG2" s="1002"/>
      <c r="AH2" s="1002"/>
      <c r="AI2" s="1002"/>
      <c r="AJ2" s="112"/>
      <c r="AM2" s="1003"/>
      <c r="AN2" s="1002"/>
      <c r="AO2" s="1002"/>
      <c r="AP2" s="1003"/>
      <c r="AQ2" s="1002"/>
      <c r="AR2" s="1002"/>
      <c r="AS2" s="1002"/>
      <c r="AT2" s="1002"/>
      <c r="AU2" s="1002"/>
      <c r="AY2" s="1002"/>
      <c r="AZ2" s="1002"/>
      <c r="BA2" s="1002"/>
      <c r="BB2" s="1002"/>
      <c r="BC2" s="1002"/>
      <c r="BD2" s="1002"/>
      <c r="BE2" s="1002"/>
      <c r="BF2" s="1002"/>
      <c r="BG2" s="1002"/>
      <c r="BH2" s="1002"/>
      <c r="BI2" s="1002"/>
      <c r="BJ2" s="1002"/>
      <c r="BK2" s="1002"/>
      <c r="BL2" s="1002"/>
      <c r="BM2" s="1002"/>
      <c r="BN2" s="1002"/>
      <c r="BO2" s="1002"/>
      <c r="BP2" s="1002"/>
      <c r="BQ2" s="1002"/>
      <c r="BR2" s="1002"/>
      <c r="BS2" s="1002"/>
      <c r="BT2" s="1002"/>
      <c r="BU2" s="1002"/>
      <c r="BV2" s="1002"/>
      <c r="BW2" s="1002"/>
      <c r="BX2" s="1002"/>
      <c r="BY2" s="1002"/>
    </row>
    <row r="3" spans="1:77" s="458" customFormat="1" ht="5.0999999999999996" customHeight="1">
      <c r="A3" s="456"/>
      <c r="B3" s="457"/>
      <c r="G3" s="460"/>
      <c r="H3" s="461"/>
      <c r="I3" s="461"/>
      <c r="J3" s="461"/>
      <c r="K3" s="461"/>
      <c r="L3" s="461"/>
      <c r="M3" s="461"/>
      <c r="N3" s="461"/>
      <c r="O3" s="461"/>
      <c r="P3" s="461"/>
      <c r="Q3" s="461"/>
      <c r="R3" s="461"/>
      <c r="S3" s="461"/>
      <c r="T3" s="461"/>
      <c r="U3" s="461"/>
      <c r="V3" s="461"/>
      <c r="W3" s="461"/>
      <c r="X3" s="461"/>
      <c r="Y3" s="461"/>
      <c r="Z3" s="461"/>
      <c r="AA3" s="461"/>
      <c r="AJ3" s="461"/>
      <c r="AM3" s="1017"/>
      <c r="AP3" s="1017"/>
    </row>
    <row r="4" spans="1:77" s="497" customFormat="1" ht="20.100000000000001" customHeight="1">
      <c r="A4" s="495"/>
      <c r="B4" s="496"/>
      <c r="G4" s="498"/>
      <c r="H4" s="448" t="s">
        <v>61</v>
      </c>
      <c r="I4" s="448" t="s">
        <v>70</v>
      </c>
      <c r="J4" s="448" t="s">
        <v>75</v>
      </c>
      <c r="K4" s="448" t="s">
        <v>84</v>
      </c>
      <c r="L4" s="1929" t="s">
        <v>101</v>
      </c>
      <c r="M4" s="1929"/>
      <c r="N4" s="1929"/>
      <c r="O4" s="1929" t="s">
        <v>108</v>
      </c>
      <c r="P4" s="1929"/>
      <c r="Q4" s="1929"/>
      <c r="R4" s="1929" t="s">
        <v>120</v>
      </c>
      <c r="S4" s="1929"/>
      <c r="T4" s="1929"/>
      <c r="U4" s="1929" t="s">
        <v>434</v>
      </c>
      <c r="V4" s="1929"/>
      <c r="W4" s="1929"/>
      <c r="X4" s="1929" t="s">
        <v>451</v>
      </c>
      <c r="Y4" s="1929"/>
      <c r="Z4" s="1929"/>
      <c r="AA4" s="1929" t="s">
        <v>452</v>
      </c>
      <c r="AB4" s="1929"/>
      <c r="AC4" s="1929"/>
      <c r="AD4" s="1929" t="s">
        <v>588</v>
      </c>
      <c r="AE4" s="1929"/>
      <c r="AF4" s="1929"/>
      <c r="AG4" s="1929" t="s">
        <v>617</v>
      </c>
      <c r="AH4" s="1929"/>
      <c r="AI4" s="1929"/>
      <c r="AJ4" s="1929" t="s">
        <v>618</v>
      </c>
      <c r="AK4" s="1929"/>
      <c r="AL4" s="1929"/>
      <c r="AM4" s="1929" t="s">
        <v>627</v>
      </c>
      <c r="AN4" s="1929"/>
      <c r="AO4" s="1929"/>
      <c r="AP4" s="1929" t="s">
        <v>635</v>
      </c>
      <c r="AQ4" s="1929"/>
      <c r="AR4" s="1929"/>
      <c r="AS4" s="1929" t="s">
        <v>661</v>
      </c>
      <c r="AT4" s="1929"/>
      <c r="AU4" s="1929"/>
      <c r="AV4" s="1929" t="s">
        <v>720</v>
      </c>
      <c r="AW4" s="1929"/>
      <c r="AX4" s="1929"/>
      <c r="AY4" s="1929" t="s">
        <v>766</v>
      </c>
      <c r="AZ4" s="1929"/>
      <c r="BA4" s="1929"/>
      <c r="BB4" s="1929" t="s">
        <v>775</v>
      </c>
      <c r="BC4" s="1929"/>
      <c r="BD4" s="1929"/>
      <c r="BE4" s="1929" t="s">
        <v>785</v>
      </c>
      <c r="BF4" s="1929"/>
      <c r="BG4" s="1929"/>
      <c r="BH4" s="1929" t="s">
        <v>795</v>
      </c>
      <c r="BI4" s="1929"/>
      <c r="BJ4" s="1929"/>
      <c r="BK4" s="1929" t="s">
        <v>804</v>
      </c>
      <c r="BL4" s="1929"/>
      <c r="BM4" s="1929"/>
      <c r="BN4" s="1929" t="s">
        <v>818</v>
      </c>
      <c r="BO4" s="1929"/>
      <c r="BP4" s="1929"/>
      <c r="BQ4" s="1929" t="s">
        <v>831</v>
      </c>
      <c r="BR4" s="1929"/>
      <c r="BS4" s="1929"/>
      <c r="BT4" s="1929" t="s">
        <v>856</v>
      </c>
      <c r="BU4" s="1929"/>
      <c r="BV4" s="1929"/>
      <c r="BW4" s="1929" t="s">
        <v>863</v>
      </c>
      <c r="BX4" s="1929"/>
      <c r="BY4" s="1929"/>
    </row>
    <row r="5" spans="1:77" s="110" customFormat="1" ht="7.5" customHeight="1">
      <c r="A5" s="103"/>
      <c r="B5" s="131"/>
      <c r="G5" s="114"/>
      <c r="H5" s="156"/>
      <c r="I5" s="156"/>
      <c r="J5" s="156"/>
      <c r="K5" s="156"/>
      <c r="L5" s="156"/>
      <c r="M5" s="156"/>
      <c r="N5" s="156"/>
      <c r="O5" s="156"/>
      <c r="P5" s="156"/>
      <c r="Q5" s="156"/>
      <c r="R5" s="156"/>
      <c r="S5" s="156"/>
      <c r="T5" s="156"/>
      <c r="U5" s="156"/>
      <c r="V5" s="156"/>
      <c r="W5" s="156"/>
      <c r="X5" s="156"/>
      <c r="Y5" s="156"/>
      <c r="Z5" s="156"/>
      <c r="AA5" s="156"/>
      <c r="AB5" s="120"/>
      <c r="AC5" s="120"/>
      <c r="AD5" s="1001"/>
      <c r="AE5" s="1001"/>
      <c r="AF5" s="1001"/>
      <c r="AG5" s="1001"/>
      <c r="AH5" s="1001"/>
      <c r="AI5" s="1001"/>
      <c r="AJ5" s="156"/>
      <c r="AK5" s="120"/>
      <c r="AL5" s="120"/>
      <c r="AM5" s="156"/>
      <c r="AN5" s="1001"/>
      <c r="AO5" s="1001"/>
      <c r="AP5" s="156"/>
      <c r="AQ5" s="1001"/>
      <c r="AR5" s="1001"/>
      <c r="AS5" s="1002"/>
      <c r="AT5" s="1002"/>
      <c r="AU5" s="1002"/>
      <c r="AY5" s="1002"/>
      <c r="AZ5" s="1002"/>
      <c r="BA5" s="1002"/>
      <c r="BB5" s="1002"/>
      <c r="BC5" s="1002"/>
      <c r="BD5" s="1002"/>
      <c r="BE5" s="1002"/>
      <c r="BF5" s="1002"/>
      <c r="BG5" s="1002"/>
      <c r="BH5" s="1002"/>
      <c r="BI5" s="1002"/>
      <c r="BJ5" s="1002"/>
      <c r="BK5" s="1002"/>
      <c r="BL5" s="1002"/>
      <c r="BM5" s="1002"/>
      <c r="BN5" s="1002"/>
      <c r="BO5" s="1002"/>
      <c r="BP5" s="1002"/>
      <c r="BQ5" s="1002"/>
      <c r="BR5" s="1002"/>
      <c r="BS5" s="1002"/>
      <c r="BT5" s="1002"/>
      <c r="BU5" s="1002"/>
      <c r="BV5" s="1002"/>
      <c r="BW5" s="1002"/>
      <c r="BX5" s="1002"/>
      <c r="BY5" s="1002"/>
    </row>
    <row r="6" spans="1:77" s="110" customFormat="1" ht="12" customHeight="1">
      <c r="A6" s="76" t="s">
        <v>36</v>
      </c>
      <c r="B6" s="77"/>
      <c r="C6" s="157"/>
      <c r="D6" s="470" t="s">
        <v>488</v>
      </c>
      <c r="E6" s="325"/>
      <c r="F6" s="325"/>
      <c r="G6" s="324"/>
      <c r="H6" s="61"/>
      <c r="I6" s="61"/>
      <c r="J6" s="61"/>
      <c r="K6" s="61"/>
      <c r="L6" s="61"/>
      <c r="M6" s="61"/>
      <c r="N6" s="61"/>
      <c r="O6" s="61"/>
      <c r="P6" s="61"/>
      <c r="Q6" s="61"/>
      <c r="R6" s="61"/>
      <c r="S6" s="61"/>
      <c r="T6" s="61"/>
      <c r="U6" s="61"/>
      <c r="V6" s="61"/>
      <c r="W6" s="61"/>
      <c r="X6" s="1924">
        <f>+X8*10</f>
        <v>2795881.8605624493</v>
      </c>
      <c r="Y6" s="61"/>
      <c r="Z6" s="61"/>
      <c r="AA6" s="1924">
        <f>+AA8*10</f>
        <v>2819952.8715375899</v>
      </c>
      <c r="AB6" s="120"/>
      <c r="AC6" s="467"/>
      <c r="AD6" s="1924">
        <f>+AD8*10</f>
        <v>2863468.22753395</v>
      </c>
      <c r="AE6" s="467"/>
      <c r="AF6" s="467"/>
      <c r="AG6" s="1924">
        <f>+AG8*10</f>
        <v>2894814.10927901</v>
      </c>
      <c r="AH6" s="467"/>
      <c r="AI6" s="467"/>
      <c r="AJ6" s="1924">
        <f>+AJ8*10</f>
        <v>2961359.9218545705</v>
      </c>
      <c r="AK6" s="120"/>
      <c r="AL6" s="467"/>
      <c r="AM6" s="1924">
        <f>+AM8*10</f>
        <v>3032072.5936654499</v>
      </c>
      <c r="AN6" s="1001"/>
      <c r="AO6" s="467"/>
      <c r="AP6" s="1924">
        <f>+AP8*10</f>
        <v>3045122.1313522002</v>
      </c>
      <c r="AQ6" s="1001"/>
      <c r="AR6" s="467"/>
      <c r="AS6" s="1924">
        <f>+AS8*10</f>
        <v>3071100.1847118195</v>
      </c>
      <c r="AT6" s="1002"/>
      <c r="AU6" s="467"/>
      <c r="AV6" s="1924">
        <f>+AV8*10</f>
        <v>3185607.1480495697</v>
      </c>
      <c r="AX6" s="467"/>
      <c r="AY6" s="1924">
        <f>+AY8*10</f>
        <v>3223495.41429435</v>
      </c>
      <c r="AZ6" s="1002"/>
      <c r="BA6" s="467"/>
      <c r="BB6" s="1924">
        <f>+BB8*10</f>
        <v>3268176.9117075903</v>
      </c>
      <c r="BC6" s="1002"/>
      <c r="BD6" s="467"/>
      <c r="BE6" s="1924">
        <f>+BE8*10</f>
        <v>3317551.3712283997</v>
      </c>
      <c r="BF6" s="1002"/>
      <c r="BG6" s="467"/>
      <c r="BH6" s="1924">
        <f>+BH8*10</f>
        <v>3546788.5114649897</v>
      </c>
      <c r="BI6" s="1002"/>
      <c r="BJ6" s="467"/>
      <c r="BK6" s="1924">
        <f>+BK8*10</f>
        <v>3550386.1719188504</v>
      </c>
      <c r="BL6" s="1002"/>
      <c r="BM6" s="467"/>
      <c r="BN6" s="1924">
        <f>+BN8*10</f>
        <v>3586562.6580355898</v>
      </c>
      <c r="BO6" s="1002"/>
      <c r="BP6" s="467"/>
      <c r="BQ6" s="1924">
        <f>+BQ8*10</f>
        <v>3627452.2226922298</v>
      </c>
      <c r="BR6" s="1002"/>
      <c r="BS6" s="467"/>
      <c r="BT6" s="1924">
        <f>+BT8*10</f>
        <v>3644594.2736453293</v>
      </c>
      <c r="BU6" s="467"/>
      <c r="BV6" s="467"/>
      <c r="BW6" s="1924">
        <f>+BW8*10</f>
        <v>3634050.5628885897</v>
      </c>
      <c r="BX6" s="1002"/>
      <c r="BY6" s="467" t="s">
        <v>279</v>
      </c>
    </row>
    <row r="7" spans="1:77" ht="12" customHeight="1">
      <c r="A7" s="78"/>
      <c r="B7" s="79"/>
      <c r="C7" s="157"/>
      <c r="D7" s="470"/>
      <c r="E7" s="325"/>
      <c r="F7" s="325"/>
      <c r="G7" s="324"/>
      <c r="H7" s="61"/>
      <c r="I7" s="61"/>
      <c r="J7" s="61"/>
      <c r="K7" s="61"/>
      <c r="L7" s="714" t="s">
        <v>380</v>
      </c>
      <c r="M7" s="715" t="s">
        <v>381</v>
      </c>
      <c r="N7" s="715" t="s">
        <v>382</v>
      </c>
      <c r="O7" s="714" t="s">
        <v>380</v>
      </c>
      <c r="P7" s="715" t="s">
        <v>381</v>
      </c>
      <c r="Q7" s="715" t="s">
        <v>382</v>
      </c>
      <c r="R7" s="714" t="s">
        <v>380</v>
      </c>
      <c r="S7" s="715" t="s">
        <v>381</v>
      </c>
      <c r="T7" s="715" t="s">
        <v>382</v>
      </c>
      <c r="U7" s="714" t="s">
        <v>380</v>
      </c>
      <c r="V7" s="715" t="s">
        <v>381</v>
      </c>
      <c r="W7" s="715" t="s">
        <v>382</v>
      </c>
      <c r="X7" s="714" t="s">
        <v>528</v>
      </c>
      <c r="Y7" s="715" t="s">
        <v>529</v>
      </c>
      <c r="Z7" s="716" t="s">
        <v>530</v>
      </c>
      <c r="AA7" s="715" t="s">
        <v>531</v>
      </c>
      <c r="AB7" s="715" t="s">
        <v>532</v>
      </c>
      <c r="AC7" s="715" t="s">
        <v>533</v>
      </c>
      <c r="AD7" s="714" t="s">
        <v>589</v>
      </c>
      <c r="AE7" s="715" t="s">
        <v>590</v>
      </c>
      <c r="AF7" s="716" t="s">
        <v>591</v>
      </c>
      <c r="AG7" s="714" t="s">
        <v>589</v>
      </c>
      <c r="AH7" s="715" t="s">
        <v>590</v>
      </c>
      <c r="AI7" s="716" t="s">
        <v>591</v>
      </c>
      <c r="AJ7" s="714" t="s">
        <v>380</v>
      </c>
      <c r="AK7" s="715" t="s">
        <v>381</v>
      </c>
      <c r="AL7" s="716" t="s">
        <v>382</v>
      </c>
      <c r="AM7" s="714" t="s">
        <v>380</v>
      </c>
      <c r="AN7" s="715" t="s">
        <v>381</v>
      </c>
      <c r="AO7" s="716" t="s">
        <v>382</v>
      </c>
      <c r="AP7" s="714" t="s">
        <v>380</v>
      </c>
      <c r="AQ7" s="715" t="s">
        <v>381</v>
      </c>
      <c r="AR7" s="716" t="s">
        <v>382</v>
      </c>
      <c r="AS7" s="714" t="s">
        <v>380</v>
      </c>
      <c r="AT7" s="715" t="s">
        <v>381</v>
      </c>
      <c r="AU7" s="716" t="s">
        <v>382</v>
      </c>
      <c r="AV7" s="714" t="s">
        <v>380</v>
      </c>
      <c r="AW7" s="715" t="s">
        <v>381</v>
      </c>
      <c r="AX7" s="716" t="s">
        <v>382</v>
      </c>
      <c r="AY7" s="714" t="s">
        <v>380</v>
      </c>
      <c r="AZ7" s="715" t="s">
        <v>381</v>
      </c>
      <c r="BA7" s="716" t="s">
        <v>382</v>
      </c>
      <c r="BB7" s="714" t="s">
        <v>380</v>
      </c>
      <c r="BC7" s="715" t="s">
        <v>381</v>
      </c>
      <c r="BD7" s="716" t="s">
        <v>382</v>
      </c>
      <c r="BE7" s="714" t="s">
        <v>380</v>
      </c>
      <c r="BF7" s="715" t="s">
        <v>381</v>
      </c>
      <c r="BG7" s="716" t="s">
        <v>382</v>
      </c>
      <c r="BH7" s="714" t="s">
        <v>380</v>
      </c>
      <c r="BI7" s="715" t="s">
        <v>381</v>
      </c>
      <c r="BJ7" s="716" t="s">
        <v>382</v>
      </c>
      <c r="BK7" s="714" t="s">
        <v>380</v>
      </c>
      <c r="BL7" s="715" t="s">
        <v>381</v>
      </c>
      <c r="BM7" s="716" t="s">
        <v>382</v>
      </c>
      <c r="BN7" s="714" t="s">
        <v>380</v>
      </c>
      <c r="BO7" s="715" t="s">
        <v>381</v>
      </c>
      <c r="BP7" s="716" t="s">
        <v>382</v>
      </c>
      <c r="BQ7" s="714" t="s">
        <v>380</v>
      </c>
      <c r="BR7" s="715" t="s">
        <v>381</v>
      </c>
      <c r="BS7" s="716" t="s">
        <v>382</v>
      </c>
      <c r="BT7" s="714" t="s">
        <v>589</v>
      </c>
      <c r="BU7" s="715" t="s">
        <v>590</v>
      </c>
      <c r="BV7" s="716" t="s">
        <v>591</v>
      </c>
      <c r="BW7" s="714" t="s">
        <v>380</v>
      </c>
      <c r="BX7" s="715" t="s">
        <v>381</v>
      </c>
      <c r="BY7" s="716" t="s">
        <v>382</v>
      </c>
    </row>
    <row r="8" spans="1:77" ht="12" customHeight="1">
      <c r="A8" s="519" t="s">
        <v>345</v>
      </c>
      <c r="B8" s="521"/>
      <c r="C8" s="158"/>
      <c r="D8" s="319"/>
      <c r="E8" s="327" t="s">
        <v>171</v>
      </c>
      <c r="F8" s="328"/>
      <c r="G8" s="328"/>
      <c r="H8" s="328"/>
      <c r="I8" s="328"/>
      <c r="J8" s="328"/>
      <c r="K8" s="328"/>
      <c r="L8" s="558">
        <v>265930.44</v>
      </c>
      <c r="M8" s="557">
        <v>1879.56</v>
      </c>
      <c r="N8" s="688">
        <v>2.8664112314483443</v>
      </c>
      <c r="O8" s="558">
        <v>265630.74</v>
      </c>
      <c r="P8" s="557">
        <v>3833.19</v>
      </c>
      <c r="Q8" s="695">
        <v>2.9100222120043795</v>
      </c>
      <c r="R8" s="557">
        <v>266165.69</v>
      </c>
      <c r="S8" s="557">
        <v>5865.22</v>
      </c>
      <c r="T8" s="688">
        <v>2.9462015392283116</v>
      </c>
      <c r="U8" s="1348">
        <v>268802.14934822096</v>
      </c>
      <c r="V8" s="1349">
        <v>7985.9894897389995</v>
      </c>
      <c r="W8" s="1350">
        <v>2.970954476778946</v>
      </c>
      <c r="X8" s="558">
        <v>279588.18605624494</v>
      </c>
      <c r="Y8" s="557">
        <v>2148.6059246999998</v>
      </c>
      <c r="Z8" s="695">
        <v>3.1166519649952971</v>
      </c>
      <c r="AA8" s="557">
        <v>281995.28715375898</v>
      </c>
      <c r="AB8" s="557">
        <v>4341.5233298350004</v>
      </c>
      <c r="AC8" s="688">
        <v>3.1046638042268278</v>
      </c>
      <c r="AD8" s="558">
        <v>286346.82275339501</v>
      </c>
      <c r="AE8" s="557">
        <v>6536.4005096459996</v>
      </c>
      <c r="AF8" s="695">
        <v>3.0519436026932754</v>
      </c>
      <c r="AG8" s="1348">
        <v>289481.41092790099</v>
      </c>
      <c r="AH8" s="1349">
        <v>8649.957735852</v>
      </c>
      <c r="AI8" s="1350">
        <v>2.9880874589237032</v>
      </c>
      <c r="AJ8" s="558">
        <v>296135.99218545703</v>
      </c>
      <c r="AK8" s="557">
        <v>2006.0695639259998</v>
      </c>
      <c r="AL8" s="1458">
        <v>2.7245481500325495</v>
      </c>
      <c r="AM8" s="558">
        <v>303207.25936654501</v>
      </c>
      <c r="AN8" s="557">
        <v>3926.9012701379997</v>
      </c>
      <c r="AO8" s="1458">
        <v>2.6044743513016404</v>
      </c>
      <c r="AP8" s="558">
        <v>304512.21313521999</v>
      </c>
      <c r="AQ8" s="557">
        <v>5697.7998097100008</v>
      </c>
      <c r="AR8" s="1458">
        <v>2.4993840458690042</v>
      </c>
      <c r="AS8" s="1348">
        <v>307110.01847118197</v>
      </c>
      <c r="AT8" s="1349">
        <v>7415.4230904519991</v>
      </c>
      <c r="AU8" s="1508">
        <v>2.4145819557976527</v>
      </c>
      <c r="AV8" s="558">
        <v>318560.71480495698</v>
      </c>
      <c r="AW8" s="557">
        <v>1698.8103236080003</v>
      </c>
      <c r="AX8" s="1458">
        <v>2.1627336094978999</v>
      </c>
      <c r="AY8" s="558">
        <v>322349.54142943502</v>
      </c>
      <c r="AZ8" s="557">
        <v>3427.3086225090001</v>
      </c>
      <c r="BA8" s="1458">
        <v>2.1440773374866264</v>
      </c>
      <c r="BB8" s="558">
        <v>326817.69117075903</v>
      </c>
      <c r="BC8" s="557">
        <v>5210.5058256359998</v>
      </c>
      <c r="BD8" s="1458">
        <v>2.1315942774754859</v>
      </c>
      <c r="BE8" s="1348">
        <v>331755.13712283998</v>
      </c>
      <c r="BF8" s="1349">
        <v>7180.8609728640013</v>
      </c>
      <c r="BG8" s="1508">
        <v>2.1645063389644279</v>
      </c>
      <c r="BH8" s="558">
        <v>354678.85114649899</v>
      </c>
      <c r="BI8" s="557">
        <v>2157.0656723399998</v>
      </c>
      <c r="BJ8" s="1458">
        <v>2.4664847207208558</v>
      </c>
      <c r="BK8" s="558">
        <v>355038.61719188502</v>
      </c>
      <c r="BL8" s="557">
        <v>4555.44420326</v>
      </c>
      <c r="BM8" s="1458">
        <v>2.5874348765867161</v>
      </c>
      <c r="BN8" s="558">
        <v>358656.26580355898</v>
      </c>
      <c r="BO8" s="557">
        <v>7444.1876685320003</v>
      </c>
      <c r="BP8" s="1458">
        <v>2.7750391095054505</v>
      </c>
      <c r="BQ8" s="1348">
        <v>362745.22226922296</v>
      </c>
      <c r="BR8" s="1349">
        <v>11061.847638414001</v>
      </c>
      <c r="BS8" s="1508">
        <v>3.0494812775794733</v>
      </c>
      <c r="BT8" s="558">
        <v>364459.42736453295</v>
      </c>
      <c r="BU8" s="557">
        <v>3931.8410468689999</v>
      </c>
      <c r="BV8" s="1458">
        <v>4.3751920252132557</v>
      </c>
      <c r="BW8" s="1665">
        <v>363405.05628885899</v>
      </c>
      <c r="BX8" s="1666">
        <v>7937.1071479760003</v>
      </c>
      <c r="BY8" s="1667">
        <v>4.4043879635374905</v>
      </c>
    </row>
    <row r="9" spans="1:77" ht="12" customHeight="1">
      <c r="A9" s="80"/>
      <c r="B9" s="522" t="s">
        <v>346</v>
      </c>
      <c r="C9" s="159"/>
      <c r="D9" s="319"/>
      <c r="E9" s="319"/>
      <c r="F9" s="319" t="s">
        <v>144</v>
      </c>
      <c r="G9" s="319"/>
      <c r="H9" s="146"/>
      <c r="I9" s="146"/>
      <c r="J9" s="146"/>
      <c r="K9" s="146"/>
      <c r="L9" s="567">
        <v>208251.9</v>
      </c>
      <c r="M9" s="566">
        <v>1597.16</v>
      </c>
      <c r="N9" s="689">
        <v>3.1103539084690759</v>
      </c>
      <c r="O9" s="567">
        <v>208190.98</v>
      </c>
      <c r="P9" s="568">
        <v>3243.24</v>
      </c>
      <c r="Q9" s="696">
        <v>3.1414595190992531</v>
      </c>
      <c r="R9" s="566">
        <v>208268.28</v>
      </c>
      <c r="S9" s="566">
        <v>4937.09</v>
      </c>
      <c r="T9" s="689">
        <v>3.1694078644243118</v>
      </c>
      <c r="U9" s="1351">
        <v>209282.55266485497</v>
      </c>
      <c r="V9" s="1352">
        <v>6680.8324449990005</v>
      </c>
      <c r="W9" s="1353">
        <v>3.19225485351265</v>
      </c>
      <c r="X9" s="567">
        <v>213562.98851269096</v>
      </c>
      <c r="Y9" s="568">
        <v>1751.4006869260002</v>
      </c>
      <c r="Z9" s="696">
        <v>3.3259053150234723</v>
      </c>
      <c r="AA9" s="566">
        <v>214778.896223694</v>
      </c>
      <c r="AB9" s="566">
        <v>3531.1367217340003</v>
      </c>
      <c r="AC9" s="689">
        <v>3.3154097989386115</v>
      </c>
      <c r="AD9" s="567">
        <v>216730.799037124</v>
      </c>
      <c r="AE9" s="568">
        <v>5300.8525133849998</v>
      </c>
      <c r="AF9" s="696">
        <v>3.2700568746298</v>
      </c>
      <c r="AG9" s="1351">
        <v>219042.61975206199</v>
      </c>
      <c r="AH9" s="1352">
        <v>7005.281836574999</v>
      </c>
      <c r="AI9" s="1353">
        <v>3.1981364377874932</v>
      </c>
      <c r="AJ9" s="567">
        <v>222019.35230592705</v>
      </c>
      <c r="AK9" s="568">
        <v>1631.3950368249998</v>
      </c>
      <c r="AL9" s="1459">
        <v>2.9553437189713896</v>
      </c>
      <c r="AM9" s="567">
        <v>226943.81841979802</v>
      </c>
      <c r="AN9" s="568">
        <v>3224.2173041199994</v>
      </c>
      <c r="AO9" s="1459">
        <v>2.8570355486097245</v>
      </c>
      <c r="AP9" s="567">
        <v>228547.998445148</v>
      </c>
      <c r="AQ9" s="568">
        <v>4721.8429557360005</v>
      </c>
      <c r="AR9" s="1459">
        <v>2.7597175733542114</v>
      </c>
      <c r="AS9" s="1351">
        <v>231646.33667109002</v>
      </c>
      <c r="AT9" s="1352">
        <v>6190.7002184219982</v>
      </c>
      <c r="AU9" s="1509">
        <v>2.6724792230200687</v>
      </c>
      <c r="AV9" s="567">
        <v>245912.85302554598</v>
      </c>
      <c r="AW9" s="568">
        <v>1462.5372144090002</v>
      </c>
      <c r="AX9" s="1459">
        <v>2.4119930504352292</v>
      </c>
      <c r="AY9" s="567">
        <v>249461.95075205897</v>
      </c>
      <c r="AZ9" s="568">
        <v>2966.3823703560001</v>
      </c>
      <c r="BA9" s="1459">
        <v>2.397933344665514</v>
      </c>
      <c r="BB9" s="567">
        <v>252501.67359131802</v>
      </c>
      <c r="BC9" s="568">
        <v>4512.6335283910003</v>
      </c>
      <c r="BD9" s="1459">
        <v>2.3894394091941074</v>
      </c>
      <c r="BE9" s="1351">
        <v>254517.99338779898</v>
      </c>
      <c r="BF9" s="1352">
        <v>6209.0557984920006</v>
      </c>
      <c r="BG9" s="1509">
        <v>2.4395351054931145</v>
      </c>
      <c r="BH9" s="567">
        <v>264720.54621639795</v>
      </c>
      <c r="BI9" s="568">
        <v>1845.6136477979999</v>
      </c>
      <c r="BJ9" s="1459">
        <v>2.8275057564355688</v>
      </c>
      <c r="BK9" s="567">
        <v>265111.47664010199</v>
      </c>
      <c r="BL9" s="568">
        <v>3869.373454907</v>
      </c>
      <c r="BM9" s="1459">
        <v>2.943244958833005</v>
      </c>
      <c r="BN9" s="567">
        <v>266527.51191202604</v>
      </c>
      <c r="BO9" s="568">
        <v>6211.0531775049994</v>
      </c>
      <c r="BP9" s="1459">
        <v>3.115684113674027</v>
      </c>
      <c r="BQ9" s="1351">
        <v>268103.95830930496</v>
      </c>
      <c r="BR9" s="1352">
        <v>9064.4162753399996</v>
      </c>
      <c r="BS9" s="1509">
        <v>3.3809334007976881</v>
      </c>
      <c r="BT9" s="567">
        <v>267193.10456124897</v>
      </c>
      <c r="BU9" s="568">
        <v>3115.1071090410001</v>
      </c>
      <c r="BV9" s="1459">
        <v>4.7282245411860346</v>
      </c>
      <c r="BW9" s="1668">
        <v>266295.18921493902</v>
      </c>
      <c r="BX9" s="1669">
        <v>6240.7589244579995</v>
      </c>
      <c r="BY9" s="1670">
        <v>4.7259418689615034</v>
      </c>
    </row>
    <row r="10" spans="1:77" ht="12" customHeight="1">
      <c r="A10" s="80"/>
      <c r="B10" s="522" t="s">
        <v>347</v>
      </c>
      <c r="C10" s="159"/>
      <c r="D10" s="319"/>
      <c r="E10" s="319"/>
      <c r="F10" s="319" t="s">
        <v>145</v>
      </c>
      <c r="G10" s="319"/>
      <c r="H10" s="323"/>
      <c r="I10" s="323"/>
      <c r="J10" s="323"/>
      <c r="K10" s="323"/>
      <c r="L10" s="567">
        <v>19713.419999999998</v>
      </c>
      <c r="M10" s="568">
        <v>125.08</v>
      </c>
      <c r="N10" s="690">
        <v>2.5732160573299252</v>
      </c>
      <c r="O10" s="567">
        <v>19920.72</v>
      </c>
      <c r="P10" s="568">
        <v>270.75</v>
      </c>
      <c r="Q10" s="696">
        <v>2.7408023859618198</v>
      </c>
      <c r="R10" s="568">
        <v>20275.580000000002</v>
      </c>
      <c r="S10" s="568">
        <v>430.93</v>
      </c>
      <c r="T10" s="690">
        <v>2.8416046865334135</v>
      </c>
      <c r="U10" s="1351">
        <v>20628.802110796001</v>
      </c>
      <c r="V10" s="1352">
        <v>600.60705341899995</v>
      </c>
      <c r="W10" s="1353">
        <v>2.9114974790740504</v>
      </c>
      <c r="X10" s="567">
        <v>20674.917949794995</v>
      </c>
      <c r="Y10" s="568">
        <v>172.05090122499999</v>
      </c>
      <c r="Z10" s="696">
        <v>3.3749202294092182</v>
      </c>
      <c r="AA10" s="568">
        <v>21238.975930502002</v>
      </c>
      <c r="AB10" s="568">
        <v>351.21384197599997</v>
      </c>
      <c r="AC10" s="690">
        <v>3.3346659941123376</v>
      </c>
      <c r="AD10" s="567">
        <v>21666.850976896996</v>
      </c>
      <c r="AE10" s="568">
        <v>524.46682736100001</v>
      </c>
      <c r="AF10" s="696">
        <v>3.2363273638861321</v>
      </c>
      <c r="AG10" s="1351">
        <v>21521.423636239997</v>
      </c>
      <c r="AH10" s="1352">
        <v>676.69117981800002</v>
      </c>
      <c r="AI10" s="1353">
        <v>3.1442677364452671</v>
      </c>
      <c r="AJ10" s="567">
        <v>21446.447914945002</v>
      </c>
      <c r="AK10" s="568">
        <v>141.72803335499998</v>
      </c>
      <c r="AL10" s="1459">
        <v>2.6579088411874183</v>
      </c>
      <c r="AM10" s="567">
        <v>21929.610249307996</v>
      </c>
      <c r="AN10" s="568">
        <v>186.551678426</v>
      </c>
      <c r="AO10" s="1459">
        <v>2.4355364660146899</v>
      </c>
      <c r="AP10" s="567">
        <v>21560.357297377999</v>
      </c>
      <c r="AQ10" s="568">
        <v>350.76773644999997</v>
      </c>
      <c r="AR10" s="1459">
        <v>2.1731725420156223</v>
      </c>
      <c r="AS10" s="1351">
        <v>21452.385094825004</v>
      </c>
      <c r="AT10" s="1352">
        <v>427.80657697499998</v>
      </c>
      <c r="AU10" s="1509">
        <v>1.9942145131368192</v>
      </c>
      <c r="AV10" s="567">
        <v>20377.403318255001</v>
      </c>
      <c r="AW10" s="568">
        <v>75.066372035000001</v>
      </c>
      <c r="AX10" s="1459">
        <v>1.4939874202186354</v>
      </c>
      <c r="AY10" s="567">
        <v>20570.384328085998</v>
      </c>
      <c r="AZ10" s="568">
        <v>148.11729337999998</v>
      </c>
      <c r="BA10" s="1459">
        <v>1.4520368932309413</v>
      </c>
      <c r="BB10" s="567">
        <v>21078.650080832002</v>
      </c>
      <c r="BC10" s="568">
        <v>226.62503594399999</v>
      </c>
      <c r="BD10" s="1459">
        <v>1.4374584793943859</v>
      </c>
      <c r="BE10" s="1351">
        <v>21915.261241974997</v>
      </c>
      <c r="BF10" s="1352">
        <v>307.48286741599998</v>
      </c>
      <c r="BG10" s="1509">
        <v>1.4030536256034596</v>
      </c>
      <c r="BH10" s="567">
        <v>25073.294623737002</v>
      </c>
      <c r="BI10" s="568">
        <v>87.519174552999985</v>
      </c>
      <c r="BJ10" s="1459">
        <v>1.4156052481433106</v>
      </c>
      <c r="BK10" s="567">
        <v>25590.151222538996</v>
      </c>
      <c r="BL10" s="568">
        <v>209.75619398800001</v>
      </c>
      <c r="BM10" s="1459">
        <v>1.6529367345170114</v>
      </c>
      <c r="BN10" s="567">
        <v>26253.695833588998</v>
      </c>
      <c r="BO10" s="568">
        <v>405.69366960300005</v>
      </c>
      <c r="BP10" s="1459">
        <v>2.0660365444923463</v>
      </c>
      <c r="BQ10" s="1351">
        <v>26653.893284161</v>
      </c>
      <c r="BR10" s="1352">
        <v>691.07088941699999</v>
      </c>
      <c r="BS10" s="1509">
        <v>2.5927577710670389</v>
      </c>
      <c r="BT10" s="567">
        <v>25119.679930766</v>
      </c>
      <c r="BU10" s="568">
        <v>307.50213146999999</v>
      </c>
      <c r="BV10" s="1459">
        <v>4.9646013845141548</v>
      </c>
      <c r="BW10" s="1668">
        <v>25776.980393109003</v>
      </c>
      <c r="BX10" s="1669">
        <v>662.33774965600003</v>
      </c>
      <c r="BY10" s="1670">
        <v>5.1815746169410399</v>
      </c>
    </row>
    <row r="11" spans="1:77" ht="12" customHeight="1">
      <c r="A11" s="520"/>
      <c r="B11" s="522" t="s">
        <v>348</v>
      </c>
      <c r="C11" s="159"/>
      <c r="D11" s="319"/>
      <c r="E11" s="327" t="s">
        <v>174</v>
      </c>
      <c r="F11" s="328"/>
      <c r="G11" s="328"/>
      <c r="H11" s="328"/>
      <c r="I11" s="328"/>
      <c r="J11" s="328"/>
      <c r="K11" s="328"/>
      <c r="L11" s="561">
        <v>258403.31</v>
      </c>
      <c r="M11" s="560">
        <v>893.9</v>
      </c>
      <c r="N11" s="691">
        <v>1.4029468550968294</v>
      </c>
      <c r="O11" s="561">
        <v>258601.25</v>
      </c>
      <c r="P11" s="560">
        <v>1841.37</v>
      </c>
      <c r="Q11" s="697">
        <v>1.4359017772541243</v>
      </c>
      <c r="R11" s="559">
        <v>259225.49</v>
      </c>
      <c r="S11" s="560">
        <v>2841.66</v>
      </c>
      <c r="T11" s="691">
        <v>1.4656309497144788</v>
      </c>
      <c r="U11" s="1354">
        <v>261522.2205317117</v>
      </c>
      <c r="V11" s="1355">
        <v>3911.9333900819997</v>
      </c>
      <c r="W11" s="1356">
        <v>1.4958321255182392</v>
      </c>
      <c r="X11" s="561">
        <v>271168.23547710205</v>
      </c>
      <c r="Y11" s="560">
        <v>1103.2920679230001</v>
      </c>
      <c r="Z11" s="697">
        <v>1.6500687359612711</v>
      </c>
      <c r="AA11" s="560">
        <v>273909.71755745204</v>
      </c>
      <c r="AB11" s="560">
        <v>2239.9647935110006</v>
      </c>
      <c r="AC11" s="691">
        <v>1.6491039878367202</v>
      </c>
      <c r="AD11" s="561">
        <v>278203.69227722398</v>
      </c>
      <c r="AE11" s="560">
        <v>3393.2376179940002</v>
      </c>
      <c r="AF11" s="697">
        <v>1.6307282727561303</v>
      </c>
      <c r="AG11" s="1354">
        <v>281136.71640525403</v>
      </c>
      <c r="AH11" s="1355">
        <v>4477.8288321949994</v>
      </c>
      <c r="AI11" s="1356">
        <v>1.5927584591051005</v>
      </c>
      <c r="AJ11" s="561">
        <v>287293.61914276402</v>
      </c>
      <c r="AK11" s="560">
        <v>987.82944113500002</v>
      </c>
      <c r="AL11" s="1460">
        <v>1.3829156086246024</v>
      </c>
      <c r="AM11" s="561">
        <v>294611.11699971202</v>
      </c>
      <c r="AN11" s="560">
        <v>1874.973648961</v>
      </c>
      <c r="AO11" s="1460">
        <v>1.2798401643337256</v>
      </c>
      <c r="AP11" s="561">
        <v>296370.525052179</v>
      </c>
      <c r="AQ11" s="560">
        <v>2622.4099982729999</v>
      </c>
      <c r="AR11" s="1460">
        <v>1.1819418355971056</v>
      </c>
      <c r="AS11" s="1354">
        <v>299003.24410423398</v>
      </c>
      <c r="AT11" s="1355">
        <v>3319.4541975580005</v>
      </c>
      <c r="AU11" s="1510">
        <v>1.1101733051434126</v>
      </c>
      <c r="AV11" s="561">
        <v>311128.087821892</v>
      </c>
      <c r="AW11" s="560">
        <v>638.71636929700003</v>
      </c>
      <c r="AX11" s="1460">
        <v>0.83256697846244943</v>
      </c>
      <c r="AY11" s="561">
        <v>315893.92029207695</v>
      </c>
      <c r="AZ11" s="560">
        <v>1256.5405764230002</v>
      </c>
      <c r="BA11" s="1460">
        <v>0.80213882872179498</v>
      </c>
      <c r="BB11" s="561">
        <v>320514.45018163102</v>
      </c>
      <c r="BC11" s="560">
        <v>1892.0920756509997</v>
      </c>
      <c r="BD11" s="1460">
        <v>0.78926868132517158</v>
      </c>
      <c r="BE11" s="1354">
        <v>325637.28930099501</v>
      </c>
      <c r="BF11" s="1355">
        <v>2620.454263048</v>
      </c>
      <c r="BG11" s="1510">
        <v>0.80471566038183251</v>
      </c>
      <c r="BH11" s="561">
        <v>346482.00726349</v>
      </c>
      <c r="BI11" s="560">
        <v>855.12692192200007</v>
      </c>
      <c r="BJ11" s="1460">
        <v>1.0009220294860965</v>
      </c>
      <c r="BK11" s="561">
        <v>348409.78637418099</v>
      </c>
      <c r="BL11" s="560">
        <v>1855.3750499779997</v>
      </c>
      <c r="BM11" s="1460">
        <v>1.0738797585293183</v>
      </c>
      <c r="BN11" s="561">
        <v>352076.12567646097</v>
      </c>
      <c r="BO11" s="560">
        <v>3251.2546342759997</v>
      </c>
      <c r="BP11" s="1460">
        <v>1.2346521731109819</v>
      </c>
      <c r="BQ11" s="1354">
        <v>355526.76251006109</v>
      </c>
      <c r="BR11" s="1355">
        <v>5282.2296304280017</v>
      </c>
      <c r="BS11" s="1510">
        <v>1.4857474000367326</v>
      </c>
      <c r="BT11" s="561">
        <v>355531.11111153808</v>
      </c>
      <c r="BU11" s="560">
        <v>2447.3676446909999</v>
      </c>
      <c r="BV11" s="1460">
        <v>2.7917206505170422</v>
      </c>
      <c r="BW11" s="1671">
        <v>355716.17633353506</v>
      </c>
      <c r="BX11" s="1672">
        <v>5016.3677878859999</v>
      </c>
      <c r="BY11" s="1673">
        <v>2.8438065138105166</v>
      </c>
    </row>
    <row r="12" spans="1:77" ht="12" customHeight="1">
      <c r="A12" s="520"/>
      <c r="B12" s="1586" t="s">
        <v>842</v>
      </c>
      <c r="C12" s="158"/>
      <c r="D12" s="319"/>
      <c r="E12" s="319"/>
      <c r="F12" s="319" t="s">
        <v>154</v>
      </c>
      <c r="G12" s="319"/>
      <c r="H12" s="357"/>
      <c r="I12" s="357"/>
      <c r="J12" s="357"/>
      <c r="K12" s="357"/>
      <c r="L12" s="801">
        <v>202667.81</v>
      </c>
      <c r="M12" s="802">
        <v>659.82</v>
      </c>
      <c r="N12" s="803">
        <v>1.3203560381230086</v>
      </c>
      <c r="O12" s="801">
        <v>204017.03</v>
      </c>
      <c r="P12" s="802">
        <v>1362.93</v>
      </c>
      <c r="Q12" s="804">
        <v>1.3471669497394412</v>
      </c>
      <c r="R12" s="802">
        <v>204811.16</v>
      </c>
      <c r="S12" s="802">
        <v>2096.2399999999998</v>
      </c>
      <c r="T12" s="803">
        <v>1.3684143000143161</v>
      </c>
      <c r="U12" s="1357">
        <v>206829.716071887</v>
      </c>
      <c r="V12" s="1358">
        <v>2881.4722661760002</v>
      </c>
      <c r="W12" s="1359">
        <v>1.3931616408420242</v>
      </c>
      <c r="X12" s="801">
        <v>214811.16510752501</v>
      </c>
      <c r="Y12" s="968">
        <v>808.957856924</v>
      </c>
      <c r="Z12" s="804">
        <v>1.5272825922322213</v>
      </c>
      <c r="AA12" s="968">
        <v>216110.66941143901</v>
      </c>
      <c r="AB12" s="802">
        <v>1636.4673307320002</v>
      </c>
      <c r="AC12" s="803">
        <v>1.5270224456590431</v>
      </c>
      <c r="AD12" s="801">
        <v>219068.77967651098</v>
      </c>
      <c r="AE12" s="1257">
        <v>2479.5854699349998</v>
      </c>
      <c r="AF12" s="1258">
        <v>1.5133131683427632</v>
      </c>
      <c r="AG12" s="1357">
        <v>221415.233704438</v>
      </c>
      <c r="AH12" s="1449">
        <v>3286.861121161</v>
      </c>
      <c r="AI12" s="1450">
        <v>1.4844783108051878</v>
      </c>
      <c r="AJ12" s="801">
        <v>225711.42336367699</v>
      </c>
      <c r="AK12" s="802">
        <v>732.44348611199996</v>
      </c>
      <c r="AL12" s="1461">
        <v>1.3051495398781388</v>
      </c>
      <c r="AM12" s="801">
        <v>229843.96026685101</v>
      </c>
      <c r="AN12" s="802">
        <v>1392.183168174</v>
      </c>
      <c r="AO12" s="1461">
        <v>1.2180720560293787</v>
      </c>
      <c r="AP12" s="801">
        <v>231398.03087147497</v>
      </c>
      <c r="AQ12" s="802">
        <v>1958.4890061200001</v>
      </c>
      <c r="AR12" s="1461">
        <v>1.130555798179314</v>
      </c>
      <c r="AS12" s="1357">
        <v>234237.43529285199</v>
      </c>
      <c r="AT12" s="1358">
        <v>2496.2823009040003</v>
      </c>
      <c r="AU12" s="1511">
        <v>1.0657059567711964</v>
      </c>
      <c r="AV12" s="801">
        <v>247863.57759175601</v>
      </c>
      <c r="AW12" s="802">
        <v>490.701704834</v>
      </c>
      <c r="AX12" s="1461">
        <v>0.8028884455294415</v>
      </c>
      <c r="AY12" s="801">
        <v>250731.40889525399</v>
      </c>
      <c r="AZ12" s="802">
        <v>963.30795612700001</v>
      </c>
      <c r="BA12" s="1461">
        <v>0.77476625326888593</v>
      </c>
      <c r="BB12" s="801">
        <v>253728.38846444403</v>
      </c>
      <c r="BC12" s="802">
        <v>1447.2835187969999</v>
      </c>
      <c r="BD12" s="1461">
        <v>0.76263155846982389</v>
      </c>
      <c r="BE12" s="1357">
        <v>256555.19911535303</v>
      </c>
      <c r="BF12" s="1358">
        <v>2009.2175248430001</v>
      </c>
      <c r="BG12" s="1511">
        <v>0.78315213715065302</v>
      </c>
      <c r="BH12" s="801">
        <v>268810.50592915301</v>
      </c>
      <c r="BI12" s="802">
        <v>660.52780785100003</v>
      </c>
      <c r="BJ12" s="1461">
        <v>0.99654111786652966</v>
      </c>
      <c r="BK12" s="801">
        <v>269356.38880341797</v>
      </c>
      <c r="BL12" s="802">
        <v>1417.1811224199998</v>
      </c>
      <c r="BM12" s="1461">
        <v>1.0609926303994539</v>
      </c>
      <c r="BN12" s="801">
        <v>270782.52963991102</v>
      </c>
      <c r="BO12" s="802">
        <v>2408.162827484</v>
      </c>
      <c r="BP12" s="1461">
        <v>1.1890371522558867</v>
      </c>
      <c r="BQ12" s="1357">
        <v>272614.53427279502</v>
      </c>
      <c r="BR12" s="1358">
        <v>3819.9025854310003</v>
      </c>
      <c r="BS12" s="1511">
        <v>1.4012101723118577</v>
      </c>
      <c r="BT12" s="801">
        <v>272890.32568787801</v>
      </c>
      <c r="BU12" s="802">
        <v>1759.504436556</v>
      </c>
      <c r="BV12" s="1461">
        <v>2.6148849266503364</v>
      </c>
      <c r="BW12" s="1674">
        <v>274753.59054122103</v>
      </c>
      <c r="BX12" s="1675">
        <v>3605.4952467040002</v>
      </c>
      <c r="BY12" s="1676">
        <v>2.6462802792895808</v>
      </c>
    </row>
    <row r="13" spans="1:77" ht="12" customHeight="1">
      <c r="A13" s="520"/>
      <c r="B13" s="717" t="s">
        <v>350</v>
      </c>
      <c r="C13" s="159"/>
      <c r="D13" s="319"/>
      <c r="E13" s="319"/>
      <c r="F13" s="319" t="s">
        <v>155</v>
      </c>
      <c r="G13" s="319"/>
      <c r="H13" s="196"/>
      <c r="I13" s="196"/>
      <c r="J13" s="196"/>
      <c r="K13" s="196"/>
      <c r="L13" s="563">
        <v>16192.43</v>
      </c>
      <c r="M13" s="562">
        <v>26.18</v>
      </c>
      <c r="N13" s="692">
        <v>0.65570420526409223</v>
      </c>
      <c r="O13" s="563">
        <v>15583.07</v>
      </c>
      <c r="P13" s="562">
        <v>55.44</v>
      </c>
      <c r="Q13" s="698">
        <v>0.71743818790279656</v>
      </c>
      <c r="R13" s="562">
        <v>15220.68</v>
      </c>
      <c r="S13" s="562">
        <v>91.43</v>
      </c>
      <c r="T13" s="692">
        <v>0.80312821169340065</v>
      </c>
      <c r="U13" s="1360">
        <v>15219.709662515999</v>
      </c>
      <c r="V13" s="1361">
        <v>134.383801995</v>
      </c>
      <c r="W13" s="1362">
        <v>0.88295903781902207</v>
      </c>
      <c r="X13" s="563">
        <v>16145.231602791</v>
      </c>
      <c r="Y13" s="851">
        <v>52.022501251000001</v>
      </c>
      <c r="Z13" s="698">
        <v>1.3067644314617148</v>
      </c>
      <c r="AA13" s="851">
        <v>16160.11746858</v>
      </c>
      <c r="AB13" s="851">
        <v>104.758637365</v>
      </c>
      <c r="AC13" s="692">
        <v>1.3072529091870069</v>
      </c>
      <c r="AD13" s="563">
        <v>16313.020113211</v>
      </c>
      <c r="AE13" s="1132">
        <v>153.76269691299998</v>
      </c>
      <c r="AF13" s="698">
        <v>1.2602213514888705</v>
      </c>
      <c r="AG13" s="1360">
        <v>16646.667777220999</v>
      </c>
      <c r="AH13" s="1361">
        <v>197.43329213700002</v>
      </c>
      <c r="AI13" s="1362">
        <v>1.1860229012749577</v>
      </c>
      <c r="AJ13" s="563">
        <v>17727.846143081999</v>
      </c>
      <c r="AK13" s="1132">
        <v>36.769463776999999</v>
      </c>
      <c r="AL13" s="1462">
        <v>0.83420159447131159</v>
      </c>
      <c r="AM13" s="563">
        <v>19678.513838520001</v>
      </c>
      <c r="AN13" s="1132">
        <v>65.786939740999998</v>
      </c>
      <c r="AO13" s="1462">
        <v>0.67229067180256707</v>
      </c>
      <c r="AP13" s="563">
        <v>20514.381559436002</v>
      </c>
      <c r="AQ13" s="1132">
        <v>84.651589168000001</v>
      </c>
      <c r="AR13" s="1462">
        <v>0.55119746197014052</v>
      </c>
      <c r="AS13" s="1360">
        <v>20684.076515248998</v>
      </c>
      <c r="AT13" s="1361">
        <v>97.529492314000009</v>
      </c>
      <c r="AU13" s="1512">
        <v>0.47151968443985387</v>
      </c>
      <c r="AV13" s="563">
        <v>20527.138501290003</v>
      </c>
      <c r="AW13" s="1132">
        <v>11.063215702999999</v>
      </c>
      <c r="AX13" s="1462">
        <v>0.21857642702508909</v>
      </c>
      <c r="AY13" s="563">
        <v>21320.060553036001</v>
      </c>
      <c r="AZ13" s="1132">
        <v>21.741161344000002</v>
      </c>
      <c r="BA13" s="1462">
        <v>0.20564047329717847</v>
      </c>
      <c r="BB13" s="563">
        <v>21864.785176428002</v>
      </c>
      <c r="BC13" s="1132">
        <v>32.755415499000001</v>
      </c>
      <c r="BD13" s="1462">
        <v>0.20029408103295412</v>
      </c>
      <c r="BE13" s="1360">
        <v>22972.746140415002</v>
      </c>
      <c r="BF13" s="1361">
        <v>45.773463905</v>
      </c>
      <c r="BG13" s="1512">
        <v>0.19925116320539771</v>
      </c>
      <c r="BH13" s="563">
        <v>26480.282780602</v>
      </c>
      <c r="BI13" s="1132">
        <v>15.38877031</v>
      </c>
      <c r="BJ13" s="1462">
        <v>0.23568484309996504</v>
      </c>
      <c r="BK13" s="563">
        <v>26309.99749143</v>
      </c>
      <c r="BL13" s="1132">
        <v>47.14550406</v>
      </c>
      <c r="BM13" s="1462">
        <v>0.36135474868567641</v>
      </c>
      <c r="BN13" s="563">
        <v>27381.235458142</v>
      </c>
      <c r="BO13" s="1132">
        <v>133.37622516799999</v>
      </c>
      <c r="BP13" s="1462">
        <v>0.6512617911803863</v>
      </c>
      <c r="BQ13" s="1360">
        <v>28840.923350273999</v>
      </c>
      <c r="BR13" s="1361">
        <v>322.31615793200001</v>
      </c>
      <c r="BS13" s="1512">
        <v>1.1175653220857711</v>
      </c>
      <c r="BT13" s="563">
        <v>30791.34431963</v>
      </c>
      <c r="BU13" s="1132">
        <v>214.922146051</v>
      </c>
      <c r="BV13" s="1462">
        <v>2.8307588469704372</v>
      </c>
      <c r="BW13" s="1677">
        <v>30189.098145196</v>
      </c>
      <c r="BX13" s="1678">
        <v>438.084737856</v>
      </c>
      <c r="BY13" s="1679">
        <v>2.9263230867852834</v>
      </c>
    </row>
    <row r="14" spans="1:77" ht="12" customHeight="1">
      <c r="A14" s="520"/>
      <c r="B14" s="522" t="s">
        <v>351</v>
      </c>
      <c r="C14" s="159"/>
      <c r="D14" s="319"/>
      <c r="E14" s="319"/>
      <c r="F14" s="319" t="s">
        <v>175</v>
      </c>
      <c r="G14" s="319"/>
      <c r="H14" s="196"/>
      <c r="I14" s="196"/>
      <c r="J14" s="196"/>
      <c r="K14" s="196"/>
      <c r="L14" s="563">
        <v>6878.02</v>
      </c>
      <c r="M14" s="562">
        <v>23.02</v>
      </c>
      <c r="N14" s="692">
        <v>1.3573512273719601</v>
      </c>
      <c r="O14" s="563">
        <v>6934.7</v>
      </c>
      <c r="P14" s="562">
        <v>48.03</v>
      </c>
      <c r="Q14" s="698">
        <v>1.3966873454953537</v>
      </c>
      <c r="R14" s="562">
        <v>6950.76</v>
      </c>
      <c r="S14" s="562">
        <v>73.61</v>
      </c>
      <c r="T14" s="692">
        <v>1.4159070427737452</v>
      </c>
      <c r="U14" s="1360">
        <v>7019.0346642939994</v>
      </c>
      <c r="V14" s="1361">
        <v>100.03769103100001</v>
      </c>
      <c r="W14" s="1362">
        <v>1.4252343208944984</v>
      </c>
      <c r="X14" s="563">
        <v>7343.5898326050001</v>
      </c>
      <c r="Y14" s="851">
        <v>27.062613106000001</v>
      </c>
      <c r="Z14" s="698">
        <v>1.4945542089318427</v>
      </c>
      <c r="AA14" s="851">
        <v>7368.1294844800004</v>
      </c>
      <c r="AB14" s="851">
        <v>54.586335135999995</v>
      </c>
      <c r="AC14" s="692">
        <v>1.4939669069347343</v>
      </c>
      <c r="AD14" s="563">
        <v>7483.1958913770004</v>
      </c>
      <c r="AE14" s="1132">
        <v>82.321507974000014</v>
      </c>
      <c r="AF14" s="698">
        <v>1.4708094805333196</v>
      </c>
      <c r="AG14" s="1360">
        <v>7530.4417157560001</v>
      </c>
      <c r="AH14" s="1361">
        <v>106.525552846</v>
      </c>
      <c r="AI14" s="1362">
        <v>1.4145989952105436</v>
      </c>
      <c r="AJ14" s="563">
        <v>7867.2450185609996</v>
      </c>
      <c r="AK14" s="1132">
        <v>23.352031047000004</v>
      </c>
      <c r="AL14" s="1462">
        <v>1.1938277683991798</v>
      </c>
      <c r="AM14" s="563">
        <v>8237.3701870219993</v>
      </c>
      <c r="AN14" s="1132">
        <v>44.307013380000001</v>
      </c>
      <c r="AO14" s="1462">
        <v>1.0816670247174496</v>
      </c>
      <c r="AP14" s="563">
        <v>8541.0864400449991</v>
      </c>
      <c r="AQ14" s="1132">
        <v>62.673041961000003</v>
      </c>
      <c r="AR14" s="1462">
        <v>0.9801627192143102</v>
      </c>
      <c r="AS14" s="1360">
        <v>8746.4899128119996</v>
      </c>
      <c r="AT14" s="1361">
        <v>79.799759043000009</v>
      </c>
      <c r="AU14" s="1512">
        <v>0.9123632432949822</v>
      </c>
      <c r="AV14" s="563">
        <v>9575.667957702999</v>
      </c>
      <c r="AW14" s="1132">
        <v>17.497454202</v>
      </c>
      <c r="AX14" s="1462">
        <v>0.74106472687282132</v>
      </c>
      <c r="AY14" s="563">
        <v>10019.982291888</v>
      </c>
      <c r="AZ14" s="1132">
        <v>36.547598468999993</v>
      </c>
      <c r="BA14" s="1462">
        <v>0.73553980527748186</v>
      </c>
      <c r="BB14" s="563">
        <v>10285.155491140998</v>
      </c>
      <c r="BC14" s="1132">
        <v>57.354097062999998</v>
      </c>
      <c r="BD14" s="1462">
        <v>0.74556206516287216</v>
      </c>
      <c r="BE14" s="1360">
        <v>10401.147621305001</v>
      </c>
      <c r="BF14" s="1361">
        <v>79.852164999999999</v>
      </c>
      <c r="BG14" s="1512">
        <v>0.76772456182081561</v>
      </c>
      <c r="BH14" s="563">
        <v>10586.312970699</v>
      </c>
      <c r="BI14" s="1132">
        <v>25.834175466000001</v>
      </c>
      <c r="BJ14" s="1462">
        <v>0.98969238982753571</v>
      </c>
      <c r="BK14" s="563">
        <v>10791.896139551001</v>
      </c>
      <c r="BL14" s="1132">
        <v>57.816236967999998</v>
      </c>
      <c r="BM14" s="1462">
        <v>1.0803546716822936</v>
      </c>
      <c r="BN14" s="563">
        <v>10669.452613406998</v>
      </c>
      <c r="BO14" s="1132">
        <v>98.817167337000001</v>
      </c>
      <c r="BP14" s="1462">
        <v>1.2382846201116848</v>
      </c>
      <c r="BQ14" s="1360">
        <v>10573.860026570002</v>
      </c>
      <c r="BR14" s="1361">
        <v>154.35808341999999</v>
      </c>
      <c r="BS14" s="1512">
        <v>1.4598082727795609</v>
      </c>
      <c r="BT14" s="563">
        <v>11494.312967792001</v>
      </c>
      <c r="BU14" s="1132">
        <v>76.816751801999999</v>
      </c>
      <c r="BV14" s="1462">
        <v>2.710336889236256</v>
      </c>
      <c r="BW14" s="1677">
        <v>10464.291836607999</v>
      </c>
      <c r="BX14" s="1678">
        <v>135.19434159499997</v>
      </c>
      <c r="BY14" s="1679">
        <v>2.605331327136946</v>
      </c>
    </row>
    <row r="15" spans="1:77" ht="12" customHeight="1">
      <c r="A15" s="520"/>
      <c r="B15" s="522" t="s">
        <v>352</v>
      </c>
      <c r="C15" s="159"/>
      <c r="D15" s="319"/>
      <c r="E15" s="319"/>
      <c r="F15" s="319" t="s">
        <v>176</v>
      </c>
      <c r="G15" s="319"/>
      <c r="H15" s="196"/>
      <c r="I15" s="196"/>
      <c r="J15" s="196"/>
      <c r="K15" s="196"/>
      <c r="L15" s="563">
        <v>6771.65</v>
      </c>
      <c r="M15" s="562">
        <v>29.14</v>
      </c>
      <c r="N15" s="692">
        <v>1.7452007839874903</v>
      </c>
      <c r="O15" s="563">
        <v>6727.1</v>
      </c>
      <c r="P15" s="562">
        <v>64.23</v>
      </c>
      <c r="Q15" s="698">
        <v>1.9254148984757045</v>
      </c>
      <c r="R15" s="562">
        <v>6988.48</v>
      </c>
      <c r="S15" s="562">
        <v>105.37</v>
      </c>
      <c r="T15" s="692">
        <v>2.0158790470789647</v>
      </c>
      <c r="U15" s="1360">
        <v>7245.6753304670001</v>
      </c>
      <c r="V15" s="1361">
        <v>152.10189782200001</v>
      </c>
      <c r="W15" s="1362">
        <v>2.0992094026409642</v>
      </c>
      <c r="X15" s="563">
        <v>7722.1785263949996</v>
      </c>
      <c r="Y15" s="851">
        <v>47.937031935999997</v>
      </c>
      <c r="Z15" s="698">
        <v>2.5175705990268953</v>
      </c>
      <c r="AA15" s="851">
        <v>8126.3792020460005</v>
      </c>
      <c r="AB15" s="851">
        <v>98.575644664000009</v>
      </c>
      <c r="AC15" s="692">
        <v>2.4461711033863089</v>
      </c>
      <c r="AD15" s="563">
        <v>8782.4826060639989</v>
      </c>
      <c r="AE15" s="1132">
        <v>154.26576406199999</v>
      </c>
      <c r="AF15" s="698">
        <v>2.348456247808846</v>
      </c>
      <c r="AG15" s="1360">
        <v>8822.6909325569995</v>
      </c>
      <c r="AH15" s="1361">
        <v>198.75357307600001</v>
      </c>
      <c r="AI15" s="1362">
        <v>2.2527545688194826</v>
      </c>
      <c r="AJ15" s="563">
        <v>8532.3977434999997</v>
      </c>
      <c r="AK15" s="1132">
        <v>37.266442085000001</v>
      </c>
      <c r="AL15" s="1462">
        <v>1.756655227862173</v>
      </c>
      <c r="AM15" s="563">
        <v>9413.1222796599995</v>
      </c>
      <c r="AN15" s="1132">
        <v>71.746544387</v>
      </c>
      <c r="AO15" s="1462">
        <v>1.5327699784635509</v>
      </c>
      <c r="AP15" s="563">
        <v>8978.7575206740003</v>
      </c>
      <c r="AQ15" s="1132">
        <v>88.804982290999988</v>
      </c>
      <c r="AR15" s="1462">
        <v>1.321148425024905</v>
      </c>
      <c r="AS15" s="1360">
        <v>8568.1798808219992</v>
      </c>
      <c r="AT15" s="1361">
        <v>99.69004000999999</v>
      </c>
      <c r="AU15" s="1512">
        <v>1.1634914462187518</v>
      </c>
      <c r="AV15" s="563">
        <v>6581.6944549609998</v>
      </c>
      <c r="AW15" s="1132">
        <v>9.2485412749999991</v>
      </c>
      <c r="AX15" s="1462">
        <v>0.56988322999921703</v>
      </c>
      <c r="AY15" s="563">
        <v>6679.992666485</v>
      </c>
      <c r="AZ15" s="1132">
        <v>16.430589218000001</v>
      </c>
      <c r="BA15" s="1462">
        <v>0.49601115298032122</v>
      </c>
      <c r="BB15" s="563">
        <v>7036.3430383479999</v>
      </c>
      <c r="BC15" s="1132">
        <v>23.042801129000001</v>
      </c>
      <c r="BD15" s="1462">
        <v>0.43784307467251088</v>
      </c>
      <c r="BE15" s="1360">
        <v>7294.7331978630009</v>
      </c>
      <c r="BF15" s="1361">
        <v>29.371560783</v>
      </c>
      <c r="BG15" s="1512">
        <v>0.40264064478196993</v>
      </c>
      <c r="BH15" s="563">
        <v>8427.5208162489998</v>
      </c>
      <c r="BI15" s="1132">
        <v>7.8729611240000006</v>
      </c>
      <c r="BJ15" s="1462">
        <v>0.37886861297985469</v>
      </c>
      <c r="BK15" s="563">
        <v>9823.1301306979985</v>
      </c>
      <c r="BL15" s="1132">
        <v>33.687938860000003</v>
      </c>
      <c r="BM15" s="1462">
        <v>0.69157427870383548</v>
      </c>
      <c r="BN15" s="563">
        <v>10897.597545103001</v>
      </c>
      <c r="BO15" s="1132">
        <v>94.305142291999999</v>
      </c>
      <c r="BP15" s="1462">
        <v>1.1570039110223962</v>
      </c>
      <c r="BQ15" s="1360">
        <v>11405.526365738</v>
      </c>
      <c r="BR15" s="1361">
        <v>195.54166123900001</v>
      </c>
      <c r="BS15" s="1512">
        <v>1.7144466197229065</v>
      </c>
      <c r="BT15" s="563">
        <v>11399.158599934</v>
      </c>
      <c r="BU15" s="1132">
        <v>115.84536527500001</v>
      </c>
      <c r="BV15" s="1462">
        <v>4.1215087114333953</v>
      </c>
      <c r="BW15" s="1677">
        <v>12077.876650226</v>
      </c>
      <c r="BX15" s="1678">
        <v>264.70749083600003</v>
      </c>
      <c r="BY15" s="1679">
        <v>4.4196708917141807</v>
      </c>
    </row>
    <row r="16" spans="1:77" ht="12" customHeight="1">
      <c r="A16" s="520"/>
      <c r="B16" s="522" t="s">
        <v>353</v>
      </c>
      <c r="C16" s="159"/>
      <c r="D16" s="319"/>
      <c r="E16" s="319"/>
      <c r="F16" s="319" t="s">
        <v>159</v>
      </c>
      <c r="G16" s="319"/>
      <c r="H16" s="196"/>
      <c r="I16" s="196"/>
      <c r="J16" s="196"/>
      <c r="K16" s="196"/>
      <c r="L16" s="563">
        <v>17971.009999999998</v>
      </c>
      <c r="M16" s="562">
        <v>104.63</v>
      </c>
      <c r="N16" s="692">
        <v>2.3612071763232998</v>
      </c>
      <c r="O16" s="563">
        <v>17458.36</v>
      </c>
      <c r="P16" s="562">
        <v>203.62</v>
      </c>
      <c r="Q16" s="698">
        <v>2.3519672931883164</v>
      </c>
      <c r="R16" s="562">
        <v>17377.3</v>
      </c>
      <c r="S16" s="562">
        <v>305.81</v>
      </c>
      <c r="T16" s="692">
        <v>2.3528790422956951</v>
      </c>
      <c r="U16" s="1360">
        <v>17441.171997287998</v>
      </c>
      <c r="V16" s="1361">
        <v>411.44035334599999</v>
      </c>
      <c r="W16" s="1362">
        <v>2.359017808034785</v>
      </c>
      <c r="X16" s="563">
        <v>17285.016578201001</v>
      </c>
      <c r="Y16" s="851">
        <v>103.15478299500001</v>
      </c>
      <c r="Z16" s="698">
        <v>2.4203040324826883</v>
      </c>
      <c r="AA16" s="851">
        <v>18134.246711311</v>
      </c>
      <c r="AB16" s="851">
        <v>215.10711690900001</v>
      </c>
      <c r="AC16" s="692">
        <v>2.3920461216479372</v>
      </c>
      <c r="AD16" s="563">
        <v>18362.748480457998</v>
      </c>
      <c r="AE16" s="1132">
        <v>325.76416144400002</v>
      </c>
      <c r="AF16" s="698">
        <v>2.3718970558183465</v>
      </c>
      <c r="AG16" s="1360">
        <v>18480.393744143999</v>
      </c>
      <c r="AH16" s="1361">
        <v>434.72654051899997</v>
      </c>
      <c r="AI16" s="1362">
        <v>2.3523662241057743</v>
      </c>
      <c r="AJ16" s="563">
        <v>18735.163483433</v>
      </c>
      <c r="AK16" s="1132">
        <v>106.743409848</v>
      </c>
      <c r="AL16" s="1462">
        <v>2.2915180258730281</v>
      </c>
      <c r="AM16" s="563">
        <v>18766.498052930998</v>
      </c>
      <c r="AN16" s="1132">
        <v>210.59197074100001</v>
      </c>
      <c r="AO16" s="1462">
        <v>2.2566711049029591</v>
      </c>
      <c r="AP16" s="563">
        <v>18485.730807695003</v>
      </c>
      <c r="AQ16" s="1132">
        <v>308.38404554300001</v>
      </c>
      <c r="AR16" s="1462">
        <v>2.2283622855963454</v>
      </c>
      <c r="AS16" s="1360">
        <v>18390.061892730002</v>
      </c>
      <c r="AT16" s="1361">
        <v>400.17639011199998</v>
      </c>
      <c r="AU16" s="1512">
        <v>2.1760469999842611</v>
      </c>
      <c r="AV16" s="563">
        <v>17992.911078329002</v>
      </c>
      <c r="AW16" s="1132">
        <v>86.394533513999988</v>
      </c>
      <c r="AX16" s="1462">
        <v>1.94731040928855</v>
      </c>
      <c r="AY16" s="563">
        <v>18579.133678945</v>
      </c>
      <c r="AZ16" s="1132">
        <v>172.933682473</v>
      </c>
      <c r="BA16" s="1462">
        <v>1.8770179229109742</v>
      </c>
      <c r="BB16" s="563">
        <v>19159.634952725002</v>
      </c>
      <c r="BC16" s="1132">
        <v>261.41579068800002</v>
      </c>
      <c r="BD16" s="1462">
        <v>1.8242098841927437</v>
      </c>
      <c r="BE16" s="1360">
        <v>19972.176544665002</v>
      </c>
      <c r="BF16" s="1361">
        <v>358.57707222700003</v>
      </c>
      <c r="BG16" s="1512">
        <v>1.7953830491388465</v>
      </c>
      <c r="BH16" s="563">
        <v>23033.471693899999</v>
      </c>
      <c r="BI16" s="1132">
        <v>104.546881398</v>
      </c>
      <c r="BJ16" s="1462">
        <v>1.8407806313537802</v>
      </c>
      <c r="BK16" s="563">
        <v>22742.729239007997</v>
      </c>
      <c r="BL16" s="1132">
        <v>209.11370042499999</v>
      </c>
      <c r="BM16" s="1462">
        <v>1.8541898351493304</v>
      </c>
      <c r="BN16" s="563">
        <v>22903.540248948</v>
      </c>
      <c r="BO16" s="1132">
        <v>341.79894946999997</v>
      </c>
      <c r="BP16" s="1462">
        <v>1.9952546133193367</v>
      </c>
      <c r="BQ16" s="1360">
        <v>22565.944843754998</v>
      </c>
      <c r="BR16" s="1361">
        <v>486.91291181000003</v>
      </c>
      <c r="BS16" s="1512">
        <v>2.1577333241809749</v>
      </c>
      <c r="BT16" s="563">
        <v>18765.744718960999</v>
      </c>
      <c r="BU16" s="1132">
        <v>132.59617159199999</v>
      </c>
      <c r="BV16" s="1462">
        <v>2.8655997851339574</v>
      </c>
      <c r="BW16" s="1677">
        <v>18152.24558029</v>
      </c>
      <c r="BX16" s="1678">
        <v>269.90392542799998</v>
      </c>
      <c r="BY16" s="1679">
        <v>2.9984245980690978</v>
      </c>
    </row>
    <row r="17" spans="1:77" ht="12" customHeight="1">
      <c r="A17" s="520"/>
      <c r="B17" s="522" t="s">
        <v>354</v>
      </c>
      <c r="C17" s="159"/>
      <c r="D17" s="319"/>
      <c r="E17" s="319"/>
      <c r="F17" s="319" t="s">
        <v>160</v>
      </c>
      <c r="G17" s="319"/>
      <c r="H17" s="196"/>
      <c r="I17" s="196"/>
      <c r="J17" s="196"/>
      <c r="K17" s="196"/>
      <c r="L17" s="563">
        <v>3642.86</v>
      </c>
      <c r="M17" s="562">
        <v>30.93</v>
      </c>
      <c r="N17" s="692">
        <v>3.4434025280503047</v>
      </c>
      <c r="O17" s="563">
        <v>3597.65</v>
      </c>
      <c r="P17" s="562">
        <v>65.75</v>
      </c>
      <c r="Q17" s="698">
        <v>3.6854552000757401</v>
      </c>
      <c r="R17" s="562">
        <v>3703.08</v>
      </c>
      <c r="S17" s="562">
        <v>107.28</v>
      </c>
      <c r="T17" s="692">
        <v>3.8733423807470273</v>
      </c>
      <c r="U17" s="1360">
        <v>3669.6245064460004</v>
      </c>
      <c r="V17" s="1361">
        <v>145.29101782400002</v>
      </c>
      <c r="W17" s="1362">
        <v>3.9592884113561011</v>
      </c>
      <c r="X17" s="563">
        <v>3730.389360917</v>
      </c>
      <c r="Y17" s="851">
        <v>37.147828503</v>
      </c>
      <c r="Z17" s="698">
        <v>4.0385886749669702</v>
      </c>
      <c r="AA17" s="851">
        <v>3942.9574187900002</v>
      </c>
      <c r="AB17" s="851">
        <v>80.6843298</v>
      </c>
      <c r="AC17" s="692">
        <v>4.1264957150775485</v>
      </c>
      <c r="AD17" s="563">
        <v>4147.1138102660007</v>
      </c>
      <c r="AE17" s="1132">
        <v>124.358333054</v>
      </c>
      <c r="AF17" s="698">
        <v>4.0092132353971737</v>
      </c>
      <c r="AG17" s="1360">
        <v>4209.0407134360003</v>
      </c>
      <c r="AH17" s="1361">
        <v>163.568308264</v>
      </c>
      <c r="AI17" s="1362">
        <v>3.8861184626193119</v>
      </c>
      <c r="AJ17" s="563">
        <v>4336.5856508139996</v>
      </c>
      <c r="AK17" s="1132">
        <v>35.570067915999999</v>
      </c>
      <c r="AL17" s="1462">
        <v>3.2989555128829084</v>
      </c>
      <c r="AM17" s="563">
        <v>4403.1916372599999</v>
      </c>
      <c r="AN17" s="1132">
        <v>65.449296161999996</v>
      </c>
      <c r="AO17" s="1462">
        <v>2.9891457424880521</v>
      </c>
      <c r="AP17" s="563">
        <v>4299.0771527859997</v>
      </c>
      <c r="AQ17" s="1132">
        <v>87.884219165000005</v>
      </c>
      <c r="AR17" s="1462">
        <v>2.7306509032418087</v>
      </c>
      <c r="AS17" s="1360">
        <v>4221.9488846190006</v>
      </c>
      <c r="AT17" s="1361">
        <v>106.832925483</v>
      </c>
      <c r="AU17" s="1512">
        <v>2.5304173120665543</v>
      </c>
      <c r="AV17" s="563">
        <v>4418.275106952</v>
      </c>
      <c r="AW17" s="1132">
        <v>16.453413309999998</v>
      </c>
      <c r="AX17" s="1462">
        <v>1.5102665665211406</v>
      </c>
      <c r="AY17" s="563">
        <v>4275.4834421020005</v>
      </c>
      <c r="AZ17" s="1132">
        <v>31.010153877</v>
      </c>
      <c r="BA17" s="1462">
        <v>1.4626249651491019</v>
      </c>
      <c r="BB17" s="563">
        <v>4069.2227979660001</v>
      </c>
      <c r="BC17" s="1132">
        <v>45.078277647</v>
      </c>
      <c r="BD17" s="1462">
        <v>1.4811057315974083</v>
      </c>
      <c r="BE17" s="1360">
        <v>3946.2761576930002</v>
      </c>
      <c r="BF17" s="1361">
        <v>56.544842420999998</v>
      </c>
      <c r="BG17" s="1512">
        <v>1.4328658249314263</v>
      </c>
      <c r="BH17" s="563">
        <v>4052.1827346310001</v>
      </c>
      <c r="BI17" s="1132">
        <v>14.103049298</v>
      </c>
      <c r="BJ17" s="1462">
        <v>1.4114787924534735</v>
      </c>
      <c r="BK17" s="563">
        <v>4231.3224431100007</v>
      </c>
      <c r="BL17" s="1132">
        <v>36.082970588999999</v>
      </c>
      <c r="BM17" s="1462">
        <v>1.7196515378422532</v>
      </c>
      <c r="BN17" s="563">
        <v>4471.6953302820002</v>
      </c>
      <c r="BO17" s="1132">
        <v>79.117336313999999</v>
      </c>
      <c r="BP17" s="1462">
        <v>2.3655365813586062</v>
      </c>
      <c r="BQ17" s="1360">
        <v>4625.2395869070006</v>
      </c>
      <c r="BR17" s="1361">
        <v>145.57508791999999</v>
      </c>
      <c r="BS17" s="1512">
        <v>3.1474064247847808</v>
      </c>
      <c r="BT17" s="563">
        <v>5117.6422490429995</v>
      </c>
      <c r="BU17" s="1132">
        <v>75.679604693999991</v>
      </c>
      <c r="BV17" s="1462">
        <v>5.9973485117369156</v>
      </c>
      <c r="BW17" s="1677">
        <v>5243.4378311869996</v>
      </c>
      <c r="BX17" s="1678">
        <v>163.948691739</v>
      </c>
      <c r="BY17" s="1679">
        <v>6.3053053312198637</v>
      </c>
    </row>
    <row r="18" spans="1:77" ht="12" customHeight="1">
      <c r="A18" s="520"/>
      <c r="B18" s="522" t="s">
        <v>355</v>
      </c>
      <c r="C18" s="159"/>
      <c r="D18" s="319"/>
      <c r="E18" s="327" t="s">
        <v>177</v>
      </c>
      <c r="F18" s="328"/>
      <c r="G18" s="328"/>
      <c r="H18" s="328"/>
      <c r="I18" s="328"/>
      <c r="J18" s="328"/>
      <c r="K18" s="328"/>
      <c r="L18" s="561" t="s">
        <v>383</v>
      </c>
      <c r="M18" s="560" t="s">
        <v>383</v>
      </c>
      <c r="N18" s="691">
        <v>1.4634643763515149</v>
      </c>
      <c r="O18" s="561" t="s">
        <v>383</v>
      </c>
      <c r="P18" s="560" t="s">
        <v>383</v>
      </c>
      <c r="Q18" s="697">
        <v>1.4741204347502552</v>
      </c>
      <c r="R18" s="559" t="s">
        <v>383</v>
      </c>
      <c r="S18" s="560" t="s">
        <v>383</v>
      </c>
      <c r="T18" s="691">
        <v>1.4805705895138328</v>
      </c>
      <c r="U18" s="1354" t="s">
        <v>383</v>
      </c>
      <c r="V18" s="1355" t="s">
        <v>383</v>
      </c>
      <c r="W18" s="1356">
        <v>1.4751223512607068</v>
      </c>
      <c r="X18" s="561">
        <v>0</v>
      </c>
      <c r="Y18" s="560">
        <v>0</v>
      </c>
      <c r="Z18" s="697">
        <v>1.4665832290340259</v>
      </c>
      <c r="AA18" s="560">
        <v>0</v>
      </c>
      <c r="AB18" s="560">
        <v>0</v>
      </c>
      <c r="AC18" s="691">
        <v>1.4555598163901076</v>
      </c>
      <c r="AD18" s="561">
        <v>0</v>
      </c>
      <c r="AE18" s="560">
        <v>0</v>
      </c>
      <c r="AF18" s="697">
        <v>1.4212153299371451</v>
      </c>
      <c r="AG18" s="1354">
        <v>0</v>
      </c>
      <c r="AH18" s="1355">
        <v>0</v>
      </c>
      <c r="AI18" s="1356">
        <v>1.3953289998186027</v>
      </c>
      <c r="AJ18" s="561">
        <v>0</v>
      </c>
      <c r="AK18" s="560">
        <v>0</v>
      </c>
      <c r="AL18" s="1460">
        <v>1.3416325414079471</v>
      </c>
      <c r="AM18" s="561">
        <v>0</v>
      </c>
      <c r="AN18" s="560">
        <v>0</v>
      </c>
      <c r="AO18" s="1460">
        <v>1.3246341869679148</v>
      </c>
      <c r="AP18" s="561">
        <v>0</v>
      </c>
      <c r="AQ18" s="560">
        <v>0</v>
      </c>
      <c r="AR18" s="1506">
        <v>1.3174422102718986</v>
      </c>
      <c r="AS18" s="1354">
        <v>0</v>
      </c>
      <c r="AT18" s="1355">
        <v>0</v>
      </c>
      <c r="AU18" s="1513">
        <v>1.3044086506542401</v>
      </c>
      <c r="AV18" s="561">
        <v>0</v>
      </c>
      <c r="AW18" s="560">
        <v>0</v>
      </c>
      <c r="AX18" s="1506">
        <v>1.3301666310354505</v>
      </c>
      <c r="AY18" s="561">
        <v>0</v>
      </c>
      <c r="AZ18" s="560">
        <v>0</v>
      </c>
      <c r="BA18" s="1506">
        <v>1.3419385087648315</v>
      </c>
      <c r="BB18" s="561">
        <v>0</v>
      </c>
      <c r="BC18" s="560">
        <v>0</v>
      </c>
      <c r="BD18" s="1506">
        <v>1.3423255961503142</v>
      </c>
      <c r="BE18" s="1354">
        <v>0</v>
      </c>
      <c r="BF18" s="1355">
        <v>0</v>
      </c>
      <c r="BG18" s="1513">
        <v>1.3597906785825953</v>
      </c>
      <c r="BH18" s="561">
        <v>0</v>
      </c>
      <c r="BI18" s="560">
        <v>0</v>
      </c>
      <c r="BJ18" s="1506">
        <v>1.4655626912347592</v>
      </c>
      <c r="BK18" s="561">
        <v>0</v>
      </c>
      <c r="BL18" s="560">
        <v>0</v>
      </c>
      <c r="BM18" s="1506">
        <v>1.5135551180573978</v>
      </c>
      <c r="BN18" s="561">
        <v>0</v>
      </c>
      <c r="BO18" s="560">
        <v>0</v>
      </c>
      <c r="BP18" s="1506">
        <v>1.5403869363944687</v>
      </c>
      <c r="BQ18" s="1354">
        <v>0</v>
      </c>
      <c r="BR18" s="1355">
        <v>0</v>
      </c>
      <c r="BS18" s="1513">
        <v>1.5637338775427407</v>
      </c>
      <c r="BT18" s="561">
        <v>0</v>
      </c>
      <c r="BU18" s="560">
        <v>0</v>
      </c>
      <c r="BV18" s="1506">
        <v>1.5834713746962135</v>
      </c>
      <c r="BW18" s="1671">
        <v>0</v>
      </c>
      <c r="BX18" s="1672">
        <v>0</v>
      </c>
      <c r="BY18" s="1680">
        <v>1.5605814497269739</v>
      </c>
    </row>
    <row r="19" spans="1:77" ht="12" customHeight="1">
      <c r="A19" s="80"/>
      <c r="B19" s="522" t="s">
        <v>356</v>
      </c>
      <c r="C19" s="159"/>
      <c r="D19" s="319"/>
      <c r="E19" s="319"/>
      <c r="F19" s="319" t="s">
        <v>178</v>
      </c>
      <c r="G19" s="319"/>
      <c r="H19" s="476"/>
      <c r="I19" s="476"/>
      <c r="J19" s="476"/>
      <c r="K19" s="476"/>
      <c r="L19" s="563" t="s">
        <v>383</v>
      </c>
      <c r="M19" s="468" t="s">
        <v>383</v>
      </c>
      <c r="N19" s="693">
        <v>1.7899978703460673</v>
      </c>
      <c r="O19" s="563" t="s">
        <v>383</v>
      </c>
      <c r="P19" s="562" t="s">
        <v>383</v>
      </c>
      <c r="Q19" s="698">
        <v>1.794292569359812</v>
      </c>
      <c r="R19" s="468" t="s">
        <v>383</v>
      </c>
      <c r="S19" s="468" t="s">
        <v>383</v>
      </c>
      <c r="T19" s="693">
        <v>1.8009935644099957</v>
      </c>
      <c r="U19" s="1360" t="s">
        <v>383</v>
      </c>
      <c r="V19" s="1361" t="s">
        <v>383</v>
      </c>
      <c r="W19" s="1362">
        <v>1.7990932126706258</v>
      </c>
      <c r="X19" s="563">
        <v>0</v>
      </c>
      <c r="Y19" s="851">
        <v>0</v>
      </c>
      <c r="Z19" s="698">
        <v>1.7986227227912512</v>
      </c>
      <c r="AA19" s="468">
        <v>0</v>
      </c>
      <c r="AB19" s="468">
        <v>0</v>
      </c>
      <c r="AC19" s="693">
        <v>1.7883873532795684</v>
      </c>
      <c r="AD19" s="563">
        <v>0</v>
      </c>
      <c r="AE19" s="1132">
        <v>0</v>
      </c>
      <c r="AF19" s="698">
        <v>1.7567437062870368</v>
      </c>
      <c r="AG19" s="1360">
        <v>0</v>
      </c>
      <c r="AH19" s="1361">
        <v>0</v>
      </c>
      <c r="AI19" s="1362">
        <v>1.7136581269823055</v>
      </c>
      <c r="AJ19" s="563">
        <v>0</v>
      </c>
      <c r="AK19" s="1132">
        <v>0</v>
      </c>
      <c r="AL19" s="1462">
        <v>1.6501941790932508</v>
      </c>
      <c r="AM19" s="563">
        <v>0</v>
      </c>
      <c r="AN19" s="1132">
        <v>0</v>
      </c>
      <c r="AO19" s="1462">
        <v>1.6389634925803458</v>
      </c>
      <c r="AP19" s="563">
        <v>0</v>
      </c>
      <c r="AQ19" s="1132">
        <v>0</v>
      </c>
      <c r="AR19" s="1507">
        <v>1.6291617751748975</v>
      </c>
      <c r="AS19" s="1360">
        <v>0</v>
      </c>
      <c r="AT19" s="1361">
        <v>0</v>
      </c>
      <c r="AU19" s="1514">
        <v>1.6067732662488723</v>
      </c>
      <c r="AV19" s="563">
        <v>0</v>
      </c>
      <c r="AW19" s="1132">
        <v>0</v>
      </c>
      <c r="AX19" s="1507">
        <v>1.6091046049057875</v>
      </c>
      <c r="AY19" s="563">
        <v>0</v>
      </c>
      <c r="AZ19" s="1132">
        <v>0</v>
      </c>
      <c r="BA19" s="1507">
        <v>1.6231670913966281</v>
      </c>
      <c r="BB19" s="563">
        <v>0</v>
      </c>
      <c r="BC19" s="1132">
        <v>0</v>
      </c>
      <c r="BD19" s="1507">
        <v>1.6268078507242834</v>
      </c>
      <c r="BE19" s="1360">
        <v>0</v>
      </c>
      <c r="BF19" s="1361">
        <v>0</v>
      </c>
      <c r="BG19" s="1514">
        <v>1.6563829683424616</v>
      </c>
      <c r="BH19" s="563">
        <v>0</v>
      </c>
      <c r="BI19" s="1132">
        <v>0</v>
      </c>
      <c r="BJ19" s="1507">
        <v>1.8309646385690392</v>
      </c>
      <c r="BK19" s="563">
        <v>0</v>
      </c>
      <c r="BL19" s="1132">
        <v>0</v>
      </c>
      <c r="BM19" s="1507">
        <v>1.8822523284335511</v>
      </c>
      <c r="BN19" s="563">
        <v>0</v>
      </c>
      <c r="BO19" s="1132">
        <v>0</v>
      </c>
      <c r="BP19" s="1507">
        <v>1.9266469614181403</v>
      </c>
      <c r="BQ19" s="1360">
        <v>0</v>
      </c>
      <c r="BR19" s="1361">
        <v>0</v>
      </c>
      <c r="BS19" s="1514">
        <v>1.9797232284858304</v>
      </c>
      <c r="BT19" s="563">
        <v>0</v>
      </c>
      <c r="BU19" s="1132">
        <v>0</v>
      </c>
      <c r="BV19" s="1507">
        <v>2.1133396145356982</v>
      </c>
      <c r="BW19" s="1677">
        <v>0</v>
      </c>
      <c r="BX19" s="1678">
        <v>0</v>
      </c>
      <c r="BY19" s="1681">
        <v>2.0796615896719226</v>
      </c>
    </row>
    <row r="20" spans="1:77" ht="12" customHeight="1">
      <c r="A20" s="520"/>
      <c r="B20" s="522" t="s">
        <v>357</v>
      </c>
      <c r="C20" s="159"/>
      <c r="D20" s="319"/>
      <c r="E20" s="319"/>
      <c r="F20" s="319" t="s">
        <v>179</v>
      </c>
      <c r="G20" s="319"/>
      <c r="H20" s="476"/>
      <c r="I20" s="476"/>
      <c r="J20" s="476"/>
      <c r="K20" s="476"/>
      <c r="L20" s="563" t="s">
        <v>383</v>
      </c>
      <c r="M20" s="468" t="s">
        <v>383</v>
      </c>
      <c r="N20" s="693">
        <v>1.917511852065833</v>
      </c>
      <c r="O20" s="563" t="s">
        <v>383</v>
      </c>
      <c r="P20" s="562" t="s">
        <v>383</v>
      </c>
      <c r="Q20" s="698">
        <v>2.0233641980590233</v>
      </c>
      <c r="R20" s="468" t="s">
        <v>383</v>
      </c>
      <c r="S20" s="468" t="s">
        <v>383</v>
      </c>
      <c r="T20" s="693">
        <v>2.0384764748400128</v>
      </c>
      <c r="U20" s="1360" t="s">
        <v>383</v>
      </c>
      <c r="V20" s="1361" t="s">
        <v>383</v>
      </c>
      <c r="W20" s="1362">
        <v>2.0285384412550282</v>
      </c>
      <c r="X20" s="563">
        <v>0</v>
      </c>
      <c r="Y20" s="851">
        <v>0</v>
      </c>
      <c r="Z20" s="698">
        <v>2.0681557979475031</v>
      </c>
      <c r="AA20" s="468">
        <v>0</v>
      </c>
      <c r="AB20" s="468">
        <v>0</v>
      </c>
      <c r="AC20" s="693">
        <v>2.0274130849253309</v>
      </c>
      <c r="AD20" s="563">
        <v>0</v>
      </c>
      <c r="AE20" s="1132">
        <v>0</v>
      </c>
      <c r="AF20" s="698">
        <v>1.9761060123972616</v>
      </c>
      <c r="AG20" s="1360">
        <v>0</v>
      </c>
      <c r="AH20" s="1361">
        <v>0</v>
      </c>
      <c r="AI20" s="1362">
        <v>1.9582448351703095</v>
      </c>
      <c r="AJ20" s="563">
        <v>0</v>
      </c>
      <c r="AK20" s="1132">
        <v>0</v>
      </c>
      <c r="AL20" s="1462">
        <v>1.8237072467161068</v>
      </c>
      <c r="AM20" s="563">
        <v>0</v>
      </c>
      <c r="AN20" s="1132">
        <v>0</v>
      </c>
      <c r="AO20" s="1462">
        <v>1.7632457942121227</v>
      </c>
      <c r="AP20" s="563">
        <v>0</v>
      </c>
      <c r="AQ20" s="1132">
        <v>0</v>
      </c>
      <c r="AR20" s="1507">
        <v>1.6219750800454817</v>
      </c>
      <c r="AS20" s="1360">
        <v>0</v>
      </c>
      <c r="AT20" s="1361">
        <v>0</v>
      </c>
      <c r="AU20" s="1514">
        <v>1.5226948286969653</v>
      </c>
      <c r="AV20" s="563">
        <v>0</v>
      </c>
      <c r="AW20" s="1132">
        <v>0</v>
      </c>
      <c r="AX20" s="1507">
        <v>1.2754109931935462</v>
      </c>
      <c r="AY20" s="563">
        <v>0</v>
      </c>
      <c r="AZ20" s="1132">
        <v>0</v>
      </c>
      <c r="BA20" s="1507">
        <v>1.2463964199337629</v>
      </c>
      <c r="BB20" s="563">
        <v>0</v>
      </c>
      <c r="BC20" s="1132">
        <v>0</v>
      </c>
      <c r="BD20" s="1507">
        <v>1.2371643983614318</v>
      </c>
      <c r="BE20" s="1360">
        <v>0</v>
      </c>
      <c r="BF20" s="1361">
        <v>0</v>
      </c>
      <c r="BG20" s="1514">
        <v>1.2038024623980619</v>
      </c>
      <c r="BH20" s="563">
        <v>0</v>
      </c>
      <c r="BI20" s="1132">
        <v>0</v>
      </c>
      <c r="BJ20" s="1507">
        <v>1.1799204050433456</v>
      </c>
      <c r="BK20" s="563">
        <v>0</v>
      </c>
      <c r="BL20" s="1132">
        <v>0</v>
      </c>
      <c r="BM20" s="1507">
        <v>1.2915819858313351</v>
      </c>
      <c r="BN20" s="563">
        <v>0</v>
      </c>
      <c r="BO20" s="1132">
        <v>0</v>
      </c>
      <c r="BP20" s="1507">
        <v>1.4147747533119599</v>
      </c>
      <c r="BQ20" s="1360">
        <v>0</v>
      </c>
      <c r="BR20" s="1361">
        <v>0</v>
      </c>
      <c r="BS20" s="1514">
        <v>1.4751924489812678</v>
      </c>
      <c r="BT20" s="563">
        <v>0</v>
      </c>
      <c r="BU20" s="1132">
        <v>0</v>
      </c>
      <c r="BV20" s="1507">
        <v>2.1338425375437176</v>
      </c>
      <c r="BW20" s="1677">
        <v>0</v>
      </c>
      <c r="BX20" s="1678">
        <v>0</v>
      </c>
      <c r="BY20" s="1681">
        <v>2.2552515301557565</v>
      </c>
    </row>
    <row r="21" spans="1:77" ht="12" customHeight="1">
      <c r="A21" s="520"/>
      <c r="B21" s="522" t="s">
        <v>358</v>
      </c>
      <c r="C21" s="159"/>
      <c r="D21" s="319"/>
      <c r="E21" s="327" t="s">
        <v>180</v>
      </c>
      <c r="F21" s="328"/>
      <c r="G21" s="328"/>
      <c r="H21" s="328"/>
      <c r="I21" s="328"/>
      <c r="J21" s="328"/>
      <c r="K21" s="328"/>
      <c r="L21" s="561">
        <v>265930.44</v>
      </c>
      <c r="M21" s="560">
        <v>985.66</v>
      </c>
      <c r="N21" s="691">
        <v>1.5031746229912186</v>
      </c>
      <c r="O21" s="561">
        <v>265630.74</v>
      </c>
      <c r="P21" s="560">
        <v>1991.82</v>
      </c>
      <c r="Q21" s="697">
        <v>1.5121192641936776</v>
      </c>
      <c r="R21" s="559">
        <v>266165.69</v>
      </c>
      <c r="S21" s="560">
        <v>3023.56</v>
      </c>
      <c r="T21" s="691">
        <v>1.518786529055884</v>
      </c>
      <c r="U21" s="1354">
        <v>268802.14934822096</v>
      </c>
      <c r="V21" s="1355">
        <v>4074.0560996570002</v>
      </c>
      <c r="W21" s="1356">
        <v>1.5156337512685756</v>
      </c>
      <c r="X21" s="561">
        <v>279588.18605624494</v>
      </c>
      <c r="Y21" s="560">
        <v>1045.313856777</v>
      </c>
      <c r="Z21" s="697">
        <v>1.5162759481898629</v>
      </c>
      <c r="AA21" s="560">
        <v>281995.28715375898</v>
      </c>
      <c r="AB21" s="560">
        <v>2101.5585363239998</v>
      </c>
      <c r="AC21" s="691">
        <v>1.5028440997544983</v>
      </c>
      <c r="AD21" s="561">
        <v>286346.82275339501</v>
      </c>
      <c r="AE21" s="560">
        <v>3143.1628916519994</v>
      </c>
      <c r="AF21" s="697">
        <v>1.4675899778852051</v>
      </c>
      <c r="AG21" s="1354">
        <v>289481.41092790099</v>
      </c>
      <c r="AH21" s="1355">
        <v>4172.1289036569988</v>
      </c>
      <c r="AI21" s="1356">
        <v>1.4412424239206574</v>
      </c>
      <c r="AJ21" s="561">
        <v>296135.99218545703</v>
      </c>
      <c r="AK21" s="560">
        <v>1018.2401227909999</v>
      </c>
      <c r="AL21" s="1460">
        <v>1.382925244830379</v>
      </c>
      <c r="AM21" s="561">
        <v>303207.25936654501</v>
      </c>
      <c r="AN21" s="560">
        <v>2051.9276211769998</v>
      </c>
      <c r="AO21" s="1460">
        <v>1.3609185697441992</v>
      </c>
      <c r="AP21" s="561">
        <v>304512.21313521999</v>
      </c>
      <c r="AQ21" s="560">
        <v>3075.3898114369999</v>
      </c>
      <c r="AR21" s="1460">
        <v>1.3490435758087727</v>
      </c>
      <c r="AS21" s="1354">
        <v>307110.01847118197</v>
      </c>
      <c r="AT21" s="1355">
        <v>4095.9688928939981</v>
      </c>
      <c r="AU21" s="1510">
        <v>1.3337138636128043</v>
      </c>
      <c r="AV21" s="561">
        <v>318560.71480495698</v>
      </c>
      <c r="AW21" s="560">
        <v>1060.0939543110003</v>
      </c>
      <c r="AX21" s="1460">
        <v>1.3495920011509013</v>
      </c>
      <c r="AY21" s="561">
        <v>322349.54142943502</v>
      </c>
      <c r="AZ21" s="560">
        <v>2170.7680460859997</v>
      </c>
      <c r="BA21" s="1460">
        <v>1.3580027611128549</v>
      </c>
      <c r="BB21" s="561">
        <v>326817.69117075903</v>
      </c>
      <c r="BC21" s="560">
        <v>3318.4137499850003</v>
      </c>
      <c r="BD21" s="1460">
        <v>1.3575479994594564</v>
      </c>
      <c r="BE21" s="1354">
        <v>331755.13712283998</v>
      </c>
      <c r="BF21" s="1355">
        <v>4560.4067098160012</v>
      </c>
      <c r="BG21" s="1510">
        <v>1.3746303220400189</v>
      </c>
      <c r="BH21" s="561">
        <v>354678.85114649899</v>
      </c>
      <c r="BI21" s="560">
        <v>1301.9387504179999</v>
      </c>
      <c r="BJ21" s="1460">
        <v>1.4886946078636798</v>
      </c>
      <c r="BK21" s="561">
        <v>355038.61719188502</v>
      </c>
      <c r="BL21" s="560">
        <v>2700.0691532820001</v>
      </c>
      <c r="BM21" s="1460">
        <v>1.533605239067193</v>
      </c>
      <c r="BN21" s="561">
        <v>358656.26580355898</v>
      </c>
      <c r="BO21" s="560">
        <v>4192.9330342559997</v>
      </c>
      <c r="BP21" s="1460">
        <v>1.5630386647536381</v>
      </c>
      <c r="BQ21" s="1354">
        <v>362745.22226922296</v>
      </c>
      <c r="BR21" s="1355">
        <v>5779.6180079860005</v>
      </c>
      <c r="BS21" s="1510">
        <v>1.5932995538384989</v>
      </c>
      <c r="BT21" s="561">
        <v>364459.42736453295</v>
      </c>
      <c r="BU21" s="560">
        <v>1484.473402178</v>
      </c>
      <c r="BV21" s="1460">
        <v>1.65186133249775</v>
      </c>
      <c r="BW21" s="1671">
        <v>363405.05628885899</v>
      </c>
      <c r="BX21" s="1672">
        <v>2920.73936009</v>
      </c>
      <c r="BY21" s="1673">
        <v>1.6207503618608687</v>
      </c>
    </row>
    <row r="22" spans="1:77" ht="12" customHeight="1">
      <c r="A22" s="520"/>
      <c r="B22" s="522" t="s">
        <v>359</v>
      </c>
      <c r="C22" s="159"/>
      <c r="D22" s="319"/>
      <c r="E22" s="319"/>
      <c r="F22" s="319" t="s">
        <v>181</v>
      </c>
      <c r="G22" s="319"/>
      <c r="H22" s="476"/>
      <c r="I22" s="476"/>
      <c r="J22" s="476"/>
      <c r="K22" s="476"/>
      <c r="L22" s="563">
        <v>239833.83</v>
      </c>
      <c r="M22" s="468">
        <v>925.34</v>
      </c>
      <c r="N22" s="693">
        <v>1.5647366252616566</v>
      </c>
      <c r="O22" s="563">
        <v>239882.31</v>
      </c>
      <c r="P22" s="562">
        <v>1864.24</v>
      </c>
      <c r="Q22" s="698">
        <v>1.5671764231071736</v>
      </c>
      <c r="R22" s="468">
        <v>240276.63</v>
      </c>
      <c r="S22" s="468">
        <v>2832.48</v>
      </c>
      <c r="T22" s="693">
        <v>1.5761064172638779</v>
      </c>
      <c r="U22" s="1360">
        <v>242624.14498956795</v>
      </c>
      <c r="V22" s="1361">
        <v>3817.2633033510001</v>
      </c>
      <c r="W22" s="1362">
        <v>1.5733237528833457</v>
      </c>
      <c r="X22" s="563">
        <v>252662.46773500199</v>
      </c>
      <c r="Y22" s="851">
        <v>978.19993828999998</v>
      </c>
      <c r="Z22" s="698">
        <v>1.5701359326296696</v>
      </c>
      <c r="AA22" s="468">
        <v>253874.237532803</v>
      </c>
      <c r="AB22" s="468">
        <v>1961.578462041</v>
      </c>
      <c r="AC22" s="693">
        <v>1.5581215773303754</v>
      </c>
      <c r="AD22" s="563">
        <v>256930.42589694299</v>
      </c>
      <c r="AE22" s="1132">
        <v>2930.4885127539992</v>
      </c>
      <c r="AF22" s="698">
        <v>1.5249468386175116</v>
      </c>
      <c r="AG22" s="1360">
        <v>259745.430843148</v>
      </c>
      <c r="AH22" s="1361">
        <v>3876.6676167889987</v>
      </c>
      <c r="AI22" s="1362">
        <v>1.4924873189126451</v>
      </c>
      <c r="AJ22" s="563">
        <v>265486.14869209903</v>
      </c>
      <c r="AK22" s="1132">
        <v>950.33877269299978</v>
      </c>
      <c r="AL22" s="1462">
        <v>1.439714153086648</v>
      </c>
      <c r="AM22" s="563">
        <v>270055.38942739007</v>
      </c>
      <c r="AN22" s="1132">
        <v>1931.1296882609997</v>
      </c>
      <c r="AO22" s="1462">
        <v>1.4380311350652231</v>
      </c>
      <c r="AP22" s="563">
        <v>271484.92031773296</v>
      </c>
      <c r="AQ22" s="1132">
        <v>2907.9343489820003</v>
      </c>
      <c r="AR22" s="1462">
        <v>1.4307686261736232</v>
      </c>
      <c r="AS22" s="1360">
        <v>274239.77494583203</v>
      </c>
      <c r="AT22" s="1361">
        <v>3878.1221130879976</v>
      </c>
      <c r="AU22" s="1512">
        <v>1.4141355366317692</v>
      </c>
      <c r="AV22" s="563">
        <v>288274.99131417298</v>
      </c>
      <c r="AW22" s="1132">
        <v>1007.4323849800002</v>
      </c>
      <c r="AX22" s="1462">
        <v>1.4172918667438184</v>
      </c>
      <c r="AY22" s="563">
        <v>291233.926376711</v>
      </c>
      <c r="AZ22" s="1132">
        <v>2064.3711376899996</v>
      </c>
      <c r="BA22" s="1462">
        <v>1.4294208176145045</v>
      </c>
      <c r="BB22" s="563">
        <v>294727.78650493402</v>
      </c>
      <c r="BC22" s="1132">
        <v>3151.2257961639998</v>
      </c>
      <c r="BD22" s="1462">
        <v>1.4295148063513519</v>
      </c>
      <c r="BE22" s="1360">
        <v>298400.48053981003</v>
      </c>
      <c r="BF22" s="1361">
        <v>4328.5541252600015</v>
      </c>
      <c r="BG22" s="1512">
        <v>1.450585507580147</v>
      </c>
      <c r="BH22" s="563">
        <v>316658.08920853399</v>
      </c>
      <c r="BI22" s="1132">
        <v>1235.5571924439998</v>
      </c>
      <c r="BJ22" s="1462">
        <v>1.5824231266433866</v>
      </c>
      <c r="BK22" s="563">
        <v>316200.45775316498</v>
      </c>
      <c r="BL22" s="1132">
        <v>2558.6863818180004</v>
      </c>
      <c r="BM22" s="1462">
        <v>1.6318072297711033</v>
      </c>
      <c r="BN22" s="563">
        <v>317897.83266745904</v>
      </c>
      <c r="BO22" s="1132">
        <v>3959.5947885320002</v>
      </c>
      <c r="BP22" s="1462">
        <v>1.6653034982452637</v>
      </c>
      <c r="BQ22" s="1360">
        <v>320257.04030112695</v>
      </c>
      <c r="BR22" s="1361">
        <v>5471.1017390830002</v>
      </c>
      <c r="BS22" s="1512">
        <v>1.7083470620782315</v>
      </c>
      <c r="BT22" s="563">
        <v>323637.028242726</v>
      </c>
      <c r="BU22" s="1132">
        <v>1439.251210036</v>
      </c>
      <c r="BV22" s="1462">
        <v>1.8035523538190028</v>
      </c>
      <c r="BW22" s="1677">
        <v>321838.40816855797</v>
      </c>
      <c r="BX22" s="1678">
        <v>2823.2107290650001</v>
      </c>
      <c r="BY22" s="1679">
        <v>1.7689669292497299</v>
      </c>
    </row>
    <row r="23" spans="1:77" ht="12" customHeight="1">
      <c r="A23" s="520"/>
      <c r="B23" s="522" t="s">
        <v>360</v>
      </c>
      <c r="C23" s="159"/>
      <c r="D23" s="319"/>
      <c r="E23" s="318"/>
      <c r="F23" s="318" t="s">
        <v>182</v>
      </c>
      <c r="G23" s="318"/>
      <c r="H23" s="474"/>
      <c r="I23" s="474"/>
      <c r="J23" s="474"/>
      <c r="K23" s="474"/>
      <c r="L23" s="565">
        <v>26096.61</v>
      </c>
      <c r="M23" s="564">
        <v>60.33</v>
      </c>
      <c r="N23" s="694">
        <v>0.93756111106640549</v>
      </c>
      <c r="O23" s="565">
        <v>25748.43</v>
      </c>
      <c r="P23" s="564">
        <v>127.58</v>
      </c>
      <c r="Q23" s="699">
        <v>0.99918552562373364</v>
      </c>
      <c r="R23" s="564">
        <v>25889.05</v>
      </c>
      <c r="S23" s="564">
        <v>191.08</v>
      </c>
      <c r="T23" s="694">
        <v>0.98680044294116653</v>
      </c>
      <c r="U23" s="1363">
        <v>26178.004358653001</v>
      </c>
      <c r="V23" s="1364">
        <v>256.79279630600007</v>
      </c>
      <c r="W23" s="1365">
        <v>0.98094871093990998</v>
      </c>
      <c r="X23" s="565">
        <v>26925.718321242995</v>
      </c>
      <c r="Y23" s="564">
        <v>67.113918486999992</v>
      </c>
      <c r="Z23" s="699">
        <v>1.0108708028796254</v>
      </c>
      <c r="AA23" s="564">
        <v>28121.049620956004</v>
      </c>
      <c r="AB23" s="564">
        <v>139.98007428299996</v>
      </c>
      <c r="AC23" s="694">
        <v>1.003804139956747</v>
      </c>
      <c r="AD23" s="565">
        <v>29416.396856451996</v>
      </c>
      <c r="AE23" s="564">
        <v>212.67437889799993</v>
      </c>
      <c r="AF23" s="699">
        <v>0.9666203068552589</v>
      </c>
      <c r="AG23" s="1363">
        <v>29735.980084752999</v>
      </c>
      <c r="AH23" s="1364">
        <v>295.46128686800006</v>
      </c>
      <c r="AI23" s="1365">
        <v>0.99361543162821997</v>
      </c>
      <c r="AJ23" s="565">
        <v>30649.843493358003</v>
      </c>
      <c r="AK23" s="564">
        <v>67.901350097999995</v>
      </c>
      <c r="AL23" s="1463">
        <v>0.89102490137012613</v>
      </c>
      <c r="AM23" s="565">
        <v>33151.869939154996</v>
      </c>
      <c r="AN23" s="564">
        <v>120.79793291600005</v>
      </c>
      <c r="AO23" s="1463">
        <v>0.73275901507248631</v>
      </c>
      <c r="AP23" s="565">
        <v>33027.292817487003</v>
      </c>
      <c r="AQ23" s="564">
        <v>167.45546245499995</v>
      </c>
      <c r="AR23" s="1463">
        <v>0.67726224305246741</v>
      </c>
      <c r="AS23" s="1363">
        <v>32870.243525350008</v>
      </c>
      <c r="AT23" s="1364">
        <v>217.84677980599994</v>
      </c>
      <c r="AU23" s="1515">
        <v>0.66274769043920645</v>
      </c>
      <c r="AV23" s="565">
        <v>30285.723490783999</v>
      </c>
      <c r="AW23" s="564">
        <v>52.661569331000003</v>
      </c>
      <c r="AX23" s="1463">
        <v>0.70519008776396397</v>
      </c>
      <c r="AY23" s="565">
        <v>31115.615052723999</v>
      </c>
      <c r="AZ23" s="564">
        <v>106.39690839599999</v>
      </c>
      <c r="BA23" s="1463">
        <v>0.68954864333547417</v>
      </c>
      <c r="BB23" s="565">
        <v>32089.904665825001</v>
      </c>
      <c r="BC23" s="564">
        <v>167.18795382100001</v>
      </c>
      <c r="BD23" s="1463">
        <v>0.69657321882493362</v>
      </c>
      <c r="BE23" s="1363">
        <v>33354.656583030002</v>
      </c>
      <c r="BF23" s="1364">
        <v>231.85258455599998</v>
      </c>
      <c r="BG23" s="1515">
        <v>0.69511309156743262</v>
      </c>
      <c r="BH23" s="565">
        <v>38020.761937964999</v>
      </c>
      <c r="BI23" s="564">
        <v>66.381557973999989</v>
      </c>
      <c r="BJ23" s="1463">
        <v>0.70807128133607866</v>
      </c>
      <c r="BK23" s="565">
        <v>38838.159438719995</v>
      </c>
      <c r="BL23" s="564">
        <v>141.382771464</v>
      </c>
      <c r="BM23" s="1463">
        <v>0.73409478693460695</v>
      </c>
      <c r="BN23" s="565">
        <v>40758.433136099993</v>
      </c>
      <c r="BO23" s="564">
        <v>233.33824572400005</v>
      </c>
      <c r="BP23" s="1463">
        <v>0.76541799036387248</v>
      </c>
      <c r="BQ23" s="1363">
        <v>42488.181968096003</v>
      </c>
      <c r="BR23" s="1364">
        <v>308.51626890300003</v>
      </c>
      <c r="BS23" s="1515">
        <v>0.7261225465816874</v>
      </c>
      <c r="BT23" s="565">
        <v>40822.399121807</v>
      </c>
      <c r="BU23" s="564">
        <v>45.222192142000011</v>
      </c>
      <c r="BV23" s="1463">
        <v>0.44926588471356532</v>
      </c>
      <c r="BW23" s="1682">
        <v>41566.648120301004</v>
      </c>
      <c r="BX23" s="1683">
        <v>97.52863102500001</v>
      </c>
      <c r="BY23" s="1684">
        <v>0.47315279819439776</v>
      </c>
    </row>
    <row r="24" spans="1:77" ht="12" customHeight="1">
      <c r="A24" s="520"/>
      <c r="B24" s="522" t="s">
        <v>361</v>
      </c>
      <c r="C24" s="159"/>
      <c r="D24" s="319"/>
      <c r="E24" s="317"/>
      <c r="F24" s="317"/>
      <c r="G24" s="317"/>
      <c r="H24" s="196"/>
      <c r="I24" s="196"/>
      <c r="J24" s="196"/>
      <c r="K24" s="196"/>
      <c r="L24" s="196"/>
      <c r="M24" s="196"/>
      <c r="N24" s="196"/>
      <c r="O24" s="196"/>
      <c r="P24" s="196"/>
      <c r="Q24" s="196"/>
      <c r="R24" s="196"/>
      <c r="S24" s="196"/>
      <c r="T24" s="196"/>
      <c r="U24" s="196"/>
      <c r="V24" s="196"/>
      <c r="W24" s="196"/>
      <c r="X24" s="657"/>
      <c r="Y24" s="657"/>
      <c r="Z24" s="657"/>
      <c r="AA24" s="1108"/>
      <c r="AB24" s="1108"/>
      <c r="AC24" s="1108"/>
      <c r="AD24" s="1108"/>
      <c r="AE24" s="1108"/>
      <c r="AF24" s="1108"/>
      <c r="AG24" s="1108"/>
      <c r="AH24" s="1108"/>
      <c r="AI24" s="1108"/>
      <c r="AJ24" s="1108"/>
      <c r="AK24" s="1108"/>
      <c r="AL24" s="1108"/>
      <c r="AM24" s="1108"/>
      <c r="AN24" s="1108"/>
      <c r="AO24" s="1108"/>
      <c r="AP24" s="1108"/>
      <c r="AQ24" s="1108"/>
      <c r="AR24" s="1108"/>
      <c r="AS24" s="1108"/>
      <c r="AT24" s="1108"/>
      <c r="AU24" s="1108"/>
      <c r="AV24" s="1108"/>
      <c r="AW24" s="1108"/>
      <c r="AX24" s="1108"/>
      <c r="AY24" s="1108"/>
      <c r="AZ24" s="1108"/>
      <c r="BA24" s="1108"/>
      <c r="BB24" s="1108"/>
      <c r="BC24" s="1108"/>
      <c r="BD24" s="1108"/>
      <c r="BE24" s="1108"/>
      <c r="BF24" s="1108"/>
      <c r="BG24" s="1108"/>
      <c r="BH24" s="1108"/>
      <c r="BI24" s="1108"/>
      <c r="BJ24" s="1108"/>
      <c r="BK24" s="1108"/>
      <c r="BL24" s="1108"/>
      <c r="BM24" s="1108"/>
      <c r="BN24" s="1108"/>
      <c r="BO24" s="1108"/>
      <c r="BP24" s="1108"/>
      <c r="BQ24" s="1108"/>
      <c r="BR24" s="1108"/>
      <c r="BS24" s="1108"/>
      <c r="BT24" s="1108"/>
      <c r="BU24" s="1108"/>
      <c r="BV24" s="1108"/>
      <c r="BW24" s="1108"/>
      <c r="BX24" s="1108"/>
      <c r="BY24" s="1108"/>
    </row>
    <row r="25" spans="1:77" ht="12" customHeight="1">
      <c r="A25" s="520"/>
      <c r="B25" s="1586" t="s">
        <v>701</v>
      </c>
      <c r="C25" s="159"/>
      <c r="D25" s="470" t="s">
        <v>278</v>
      </c>
      <c r="E25" s="408"/>
      <c r="F25" s="151"/>
      <c r="G25" s="151"/>
      <c r="H25" s="196"/>
      <c r="I25" s="196"/>
      <c r="J25" s="196"/>
      <c r="K25" s="196"/>
      <c r="L25" s="196"/>
      <c r="M25" s="196"/>
      <c r="N25" s="196"/>
      <c r="O25" s="196"/>
      <c r="P25" s="196"/>
      <c r="Q25" s="196"/>
      <c r="R25" s="196"/>
      <c r="S25" s="196"/>
      <c r="T25" s="196"/>
      <c r="U25" s="196"/>
      <c r="V25" s="196"/>
      <c r="W25" s="196"/>
      <c r="X25" s="657">
        <f>+X27*10</f>
        <v>2795881.8605624493</v>
      </c>
      <c r="Y25" s="657"/>
      <c r="Z25" s="657"/>
      <c r="AA25" s="1108">
        <f>+AA27*10</f>
        <v>2843759.3659086083</v>
      </c>
      <c r="AB25" s="135"/>
      <c r="AC25" s="467"/>
      <c r="AD25" s="1108">
        <f>+AD27*10</f>
        <v>2949079.9605267886</v>
      </c>
      <c r="AE25" s="467"/>
      <c r="AF25" s="467"/>
      <c r="AG25" s="1108">
        <f>+AG27*10</f>
        <v>2987829.6061964147</v>
      </c>
      <c r="AH25" s="467"/>
      <c r="AI25" s="467"/>
      <c r="AJ25" s="1108">
        <f>+AJ27*10</f>
        <v>2961359.9218545705</v>
      </c>
      <c r="AK25" s="135"/>
      <c r="AL25" s="467"/>
      <c r="AM25" s="1108">
        <f>+AM27*10</f>
        <v>3102785.2654763306</v>
      </c>
      <c r="AN25" s="135"/>
      <c r="AO25" s="467"/>
      <c r="AP25" s="1108">
        <f>+AP27*10</f>
        <v>3070937.5211238135</v>
      </c>
      <c r="AQ25" s="135"/>
      <c r="AR25" s="467"/>
      <c r="AS25" s="1108">
        <f>+AS27*10</f>
        <v>3148469.6045002532</v>
      </c>
      <c r="AT25" s="135"/>
      <c r="AU25" s="467"/>
      <c r="AV25" s="1108">
        <f>+AV27*10</f>
        <v>3185607.1480495697</v>
      </c>
      <c r="AW25" s="135"/>
      <c r="AX25" s="467"/>
      <c r="AY25" s="1108">
        <f>+AY27*10</f>
        <v>3260967.325965012</v>
      </c>
      <c r="AZ25" s="135"/>
      <c r="BA25" s="467"/>
      <c r="BB25" s="1108">
        <f>+BB27*10</f>
        <v>3356082.9011836392</v>
      </c>
      <c r="BC25" s="135"/>
      <c r="BD25" s="467"/>
      <c r="BE25" s="1108">
        <f>+BE27*10</f>
        <v>3464064.7130673234</v>
      </c>
      <c r="BF25" s="135"/>
      <c r="BG25" s="467"/>
      <c r="BH25" s="1108">
        <f>+BH27*10</f>
        <v>3546788.5114649897</v>
      </c>
      <c r="BI25" s="135"/>
      <c r="BJ25" s="467"/>
      <c r="BK25" s="1108">
        <f>+BK27*10</f>
        <v>3553944.297642448</v>
      </c>
      <c r="BL25" s="135"/>
      <c r="BM25" s="467"/>
      <c r="BN25" s="1108">
        <f>+BN27*10</f>
        <v>3657735.9622435248</v>
      </c>
      <c r="BO25" s="135"/>
      <c r="BP25" s="467"/>
      <c r="BQ25" s="1108">
        <f>+BQ27*10</f>
        <v>3748787.5612929109</v>
      </c>
      <c r="BR25" s="135"/>
      <c r="BS25" s="467"/>
      <c r="BT25" s="1108">
        <f>+BT27*10</f>
        <v>3644594.2736453293</v>
      </c>
      <c r="BU25" s="135"/>
      <c r="BV25" s="467"/>
      <c r="BW25" s="1108">
        <f>+BW27*10</f>
        <v>3623622.7170852218</v>
      </c>
      <c r="BX25" s="135"/>
      <c r="BY25" s="467" t="s">
        <v>279</v>
      </c>
    </row>
    <row r="26" spans="1:77" ht="12" customHeight="1">
      <c r="A26" s="520"/>
      <c r="B26" s="1586" t="s">
        <v>702</v>
      </c>
      <c r="C26" s="159"/>
      <c r="E26" s="319"/>
      <c r="F26" s="319"/>
      <c r="G26" s="319"/>
      <c r="H26" s="476"/>
      <c r="I26" s="476"/>
      <c r="J26" s="476"/>
      <c r="K26" s="476"/>
      <c r="L26" s="714" t="s">
        <v>380</v>
      </c>
      <c r="M26" s="715" t="s">
        <v>381</v>
      </c>
      <c r="N26" s="715" t="s">
        <v>382</v>
      </c>
      <c r="O26" s="714" t="s">
        <v>380</v>
      </c>
      <c r="P26" s="715" t="s">
        <v>381</v>
      </c>
      <c r="Q26" s="715" t="s">
        <v>382</v>
      </c>
      <c r="R26" s="714" t="s">
        <v>380</v>
      </c>
      <c r="S26" s="715" t="s">
        <v>381</v>
      </c>
      <c r="T26" s="715" t="s">
        <v>382</v>
      </c>
      <c r="U26" s="714" t="s">
        <v>380</v>
      </c>
      <c r="V26" s="715" t="s">
        <v>381</v>
      </c>
      <c r="W26" s="715" t="s">
        <v>382</v>
      </c>
      <c r="X26" s="714" t="s">
        <v>534</v>
      </c>
      <c r="Y26" s="715" t="s">
        <v>535</v>
      </c>
      <c r="Z26" s="716" t="s">
        <v>536</v>
      </c>
      <c r="AA26" s="715" t="s">
        <v>531</v>
      </c>
      <c r="AB26" s="715" t="s">
        <v>532</v>
      </c>
      <c r="AC26" s="715" t="s">
        <v>533</v>
      </c>
      <c r="AD26" s="714" t="s">
        <v>589</v>
      </c>
      <c r="AE26" s="715" t="s">
        <v>590</v>
      </c>
      <c r="AF26" s="716" t="s">
        <v>591</v>
      </c>
      <c r="AG26" s="714" t="s">
        <v>589</v>
      </c>
      <c r="AH26" s="715" t="s">
        <v>590</v>
      </c>
      <c r="AI26" s="716" t="s">
        <v>591</v>
      </c>
      <c r="AJ26" s="714" t="s">
        <v>380</v>
      </c>
      <c r="AK26" s="715" t="s">
        <v>381</v>
      </c>
      <c r="AL26" s="716" t="s">
        <v>382</v>
      </c>
      <c r="AM26" s="714" t="s">
        <v>380</v>
      </c>
      <c r="AN26" s="715" t="s">
        <v>381</v>
      </c>
      <c r="AO26" s="716" t="s">
        <v>382</v>
      </c>
      <c r="AP26" s="714" t="s">
        <v>380</v>
      </c>
      <c r="AQ26" s="715" t="s">
        <v>381</v>
      </c>
      <c r="AR26" s="716" t="s">
        <v>382</v>
      </c>
      <c r="AS26" s="714" t="s">
        <v>380</v>
      </c>
      <c r="AT26" s="715" t="s">
        <v>381</v>
      </c>
      <c r="AU26" s="716" t="s">
        <v>382</v>
      </c>
      <c r="AV26" s="714" t="s">
        <v>380</v>
      </c>
      <c r="AW26" s="715" t="s">
        <v>381</v>
      </c>
      <c r="AX26" s="716" t="s">
        <v>382</v>
      </c>
      <c r="AY26" s="714" t="s">
        <v>380</v>
      </c>
      <c r="AZ26" s="715" t="s">
        <v>381</v>
      </c>
      <c r="BA26" s="716" t="s">
        <v>382</v>
      </c>
      <c r="BB26" s="714" t="s">
        <v>380</v>
      </c>
      <c r="BC26" s="715" t="s">
        <v>381</v>
      </c>
      <c r="BD26" s="716" t="s">
        <v>382</v>
      </c>
      <c r="BE26" s="714" t="s">
        <v>380</v>
      </c>
      <c r="BF26" s="715" t="s">
        <v>381</v>
      </c>
      <c r="BG26" s="716" t="s">
        <v>382</v>
      </c>
      <c r="BH26" s="714" t="s">
        <v>380</v>
      </c>
      <c r="BI26" s="715" t="s">
        <v>381</v>
      </c>
      <c r="BJ26" s="716" t="s">
        <v>382</v>
      </c>
      <c r="BK26" s="714" t="s">
        <v>380</v>
      </c>
      <c r="BL26" s="715" t="s">
        <v>381</v>
      </c>
      <c r="BM26" s="716" t="s">
        <v>382</v>
      </c>
      <c r="BN26" s="714" t="s">
        <v>380</v>
      </c>
      <c r="BO26" s="715" t="s">
        <v>381</v>
      </c>
      <c r="BP26" s="716" t="s">
        <v>382</v>
      </c>
      <c r="BQ26" s="714" t="s">
        <v>380</v>
      </c>
      <c r="BR26" s="715" t="s">
        <v>381</v>
      </c>
      <c r="BS26" s="716" t="s">
        <v>382</v>
      </c>
      <c r="BT26" s="714" t="s">
        <v>589</v>
      </c>
      <c r="BU26" s="715" t="s">
        <v>590</v>
      </c>
      <c r="BV26" s="716" t="s">
        <v>591</v>
      </c>
      <c r="BW26" s="714" t="s">
        <v>380</v>
      </c>
      <c r="BX26" s="715" t="s">
        <v>381</v>
      </c>
      <c r="BY26" s="716" t="s">
        <v>382</v>
      </c>
    </row>
    <row r="27" spans="1:77" ht="12" customHeight="1">
      <c r="A27" s="78"/>
      <c r="B27" s="522" t="s">
        <v>489</v>
      </c>
      <c r="C27" s="159"/>
      <c r="D27" s="319"/>
      <c r="E27" s="327" t="s">
        <v>171</v>
      </c>
      <c r="F27" s="328"/>
      <c r="G27" s="328"/>
      <c r="H27" s="328"/>
      <c r="I27" s="328"/>
      <c r="J27" s="328"/>
      <c r="K27" s="328"/>
      <c r="L27" s="561">
        <v>265930.44</v>
      </c>
      <c r="M27" s="560">
        <v>1879.56</v>
      </c>
      <c r="N27" s="691">
        <v>2.8664112314483443</v>
      </c>
      <c r="O27" s="561">
        <v>265334.33</v>
      </c>
      <c r="P27" s="560">
        <v>1953.63</v>
      </c>
      <c r="Q27" s="697">
        <v>2.9532508897504748</v>
      </c>
      <c r="R27" s="559">
        <v>267218.14</v>
      </c>
      <c r="S27" s="560">
        <v>2032.03</v>
      </c>
      <c r="T27" s="691">
        <v>3.0169576631937911</v>
      </c>
      <c r="U27" s="1354">
        <v>276625.56525112019</v>
      </c>
      <c r="V27" s="1355">
        <v>2120.7710662880008</v>
      </c>
      <c r="W27" s="1356">
        <v>3.0416309061186486</v>
      </c>
      <c r="X27" s="561">
        <v>279588.18605624494</v>
      </c>
      <c r="Y27" s="560">
        <v>2148.6059246999998</v>
      </c>
      <c r="Z27" s="697">
        <v>3.1166519649952971</v>
      </c>
      <c r="AA27" s="560">
        <v>284375.93659086083</v>
      </c>
      <c r="AB27" s="560">
        <v>2192.9174051350005</v>
      </c>
      <c r="AC27" s="691">
        <v>3.0930069961080173</v>
      </c>
      <c r="AD27" s="561">
        <v>294907.99605267885</v>
      </c>
      <c r="AE27" s="560">
        <v>2194.8771798109988</v>
      </c>
      <c r="AF27" s="697">
        <v>2.9527638293463414</v>
      </c>
      <c r="AG27" s="1354">
        <v>298782.96061964147</v>
      </c>
      <c r="AH27" s="1355">
        <v>2113.557226206</v>
      </c>
      <c r="AI27" s="1356">
        <v>2.8064882090668859</v>
      </c>
      <c r="AJ27" s="1464">
        <v>296135.99218545703</v>
      </c>
      <c r="AK27" s="1465">
        <v>2006.0695639259998</v>
      </c>
      <c r="AL27" s="1466">
        <v>2.7245481500325495</v>
      </c>
      <c r="AM27" s="1464">
        <v>310278.52654763305</v>
      </c>
      <c r="AN27" s="1465">
        <v>1920.831706212</v>
      </c>
      <c r="AO27" s="1466">
        <v>2.4898735314566491</v>
      </c>
      <c r="AP27" s="1464">
        <v>307093.75211238133</v>
      </c>
      <c r="AQ27" s="1465">
        <v>1770.898539572001</v>
      </c>
      <c r="AR27" s="1466">
        <v>2.2941190810587773</v>
      </c>
      <c r="AS27" s="1516">
        <v>314846.96045002533</v>
      </c>
      <c r="AT27" s="1517">
        <v>1717.6232807419981</v>
      </c>
      <c r="AU27" s="1518">
        <v>2.170309497878963</v>
      </c>
      <c r="AV27" s="1464">
        <v>318560.71480495698</v>
      </c>
      <c r="AW27" s="1465">
        <v>1698.8103236080003</v>
      </c>
      <c r="AX27" s="1466">
        <v>2.1627336094978999</v>
      </c>
      <c r="AY27" s="1464">
        <v>326096.73259650118</v>
      </c>
      <c r="AZ27" s="1465">
        <v>1728.4982989009995</v>
      </c>
      <c r="BA27" s="1466">
        <v>2.1260524836302808</v>
      </c>
      <c r="BB27" s="1464">
        <v>335608.29011836392</v>
      </c>
      <c r="BC27" s="1465">
        <v>1783.1972031269995</v>
      </c>
      <c r="BD27" s="1466">
        <v>2.1080054593193465</v>
      </c>
      <c r="BE27" s="1516">
        <v>346406.47130673233</v>
      </c>
      <c r="BF27" s="1517">
        <v>1970.3551472280017</v>
      </c>
      <c r="BG27" s="1518">
        <v>2.2566466059658246</v>
      </c>
      <c r="BH27" s="1464">
        <v>354678.85114649899</v>
      </c>
      <c r="BI27" s="1465">
        <v>2157.0656723399998</v>
      </c>
      <c r="BJ27" s="1466">
        <v>2.4664847207208558</v>
      </c>
      <c r="BK27" s="1464">
        <v>355394.42976424482</v>
      </c>
      <c r="BL27" s="1465">
        <v>2398.3785309200002</v>
      </c>
      <c r="BM27" s="1466">
        <v>2.7068150556252517</v>
      </c>
      <c r="BN27" s="1464">
        <v>365773.59622435248</v>
      </c>
      <c r="BO27" s="1465">
        <v>2888.7434652719999</v>
      </c>
      <c r="BP27" s="1466">
        <v>3.1332977073561392</v>
      </c>
      <c r="BQ27" s="1516">
        <v>374878.75612929108</v>
      </c>
      <c r="BR27" s="1517">
        <v>3617.659969882001</v>
      </c>
      <c r="BS27" s="1518">
        <v>3.8286172454240139</v>
      </c>
      <c r="BT27" s="1464">
        <v>364459.42736453295</v>
      </c>
      <c r="BU27" s="1465">
        <v>3931.8410468689999</v>
      </c>
      <c r="BV27" s="1466">
        <v>4.3751920252132557</v>
      </c>
      <c r="BW27" s="1685">
        <v>362362.27170852217</v>
      </c>
      <c r="BX27" s="1686">
        <v>4005.2661011069999</v>
      </c>
      <c r="BY27" s="1687">
        <v>4.4334301807638097</v>
      </c>
    </row>
    <row r="28" spans="1:77" ht="12" customHeight="1">
      <c r="A28" s="78"/>
      <c r="B28" s="522" t="s">
        <v>362</v>
      </c>
      <c r="C28" s="159"/>
      <c r="D28" s="319"/>
      <c r="E28" s="319"/>
      <c r="F28" s="319" t="s">
        <v>144</v>
      </c>
      <c r="G28" s="319"/>
      <c r="H28" s="146"/>
      <c r="I28" s="146"/>
      <c r="J28" s="146"/>
      <c r="K28" s="146"/>
      <c r="L28" s="567">
        <v>208251.9</v>
      </c>
      <c r="M28" s="566">
        <v>1597.16</v>
      </c>
      <c r="N28" s="689">
        <v>3.1103539084690759</v>
      </c>
      <c r="O28" s="567">
        <v>208130.73</v>
      </c>
      <c r="P28" s="568">
        <v>1646.07</v>
      </c>
      <c r="Q28" s="696">
        <v>3.1722219401809046</v>
      </c>
      <c r="R28" s="566">
        <v>208420.37</v>
      </c>
      <c r="S28" s="566">
        <v>1693.85</v>
      </c>
      <c r="T28" s="689">
        <v>3.2243325164759877</v>
      </c>
      <c r="U28" s="1351">
        <v>212292.28758668285</v>
      </c>
      <c r="V28" s="1352">
        <v>1743.7469634560011</v>
      </c>
      <c r="W28" s="1353">
        <v>3.2587743146219887</v>
      </c>
      <c r="X28" s="567">
        <v>213562.98851269096</v>
      </c>
      <c r="Y28" s="568">
        <v>1751.4006869260002</v>
      </c>
      <c r="Z28" s="696">
        <v>3.3259053150234723</v>
      </c>
      <c r="AA28" s="566">
        <v>215981.44231149924</v>
      </c>
      <c r="AB28" s="566">
        <v>1779.7360348080003</v>
      </c>
      <c r="AC28" s="689">
        <v>3.3051458503460411</v>
      </c>
      <c r="AD28" s="567">
        <v>220570.95565919825</v>
      </c>
      <c r="AE28" s="568">
        <v>1769.7157916509993</v>
      </c>
      <c r="AF28" s="696">
        <v>3.1831729712462753</v>
      </c>
      <c r="AG28" s="1351">
        <v>225902.69643878008</v>
      </c>
      <c r="AH28" s="1352">
        <v>1704.429323189999</v>
      </c>
      <c r="AI28" s="1353">
        <v>2.993385285921986</v>
      </c>
      <c r="AJ28" s="1467">
        <v>222019.35230592705</v>
      </c>
      <c r="AK28" s="1468">
        <v>1631.3950368249998</v>
      </c>
      <c r="AL28" s="1459">
        <v>2.9553437189713896</v>
      </c>
      <c r="AM28" s="1467">
        <v>231868.28453366898</v>
      </c>
      <c r="AN28" s="1468">
        <v>1592.8222672949996</v>
      </c>
      <c r="AO28" s="1459">
        <v>2.76290315635964</v>
      </c>
      <c r="AP28" s="1467">
        <v>231721.48501703603</v>
      </c>
      <c r="AQ28" s="1468">
        <v>1497.6256516160006</v>
      </c>
      <c r="AR28" s="1459">
        <v>2.5711666428527424</v>
      </c>
      <c r="AS28" s="1519">
        <v>240873.99617009121</v>
      </c>
      <c r="AT28" s="1520">
        <v>1468.8572626859984</v>
      </c>
      <c r="AU28" s="1509">
        <v>2.4259560865980929</v>
      </c>
      <c r="AV28" s="1467">
        <v>245912.85302554598</v>
      </c>
      <c r="AW28" s="1468">
        <v>1462.5372144090002</v>
      </c>
      <c r="AX28" s="1459">
        <v>2.4119930504352292</v>
      </c>
      <c r="AY28" s="1467">
        <v>252972.04740465424</v>
      </c>
      <c r="AZ28" s="1468">
        <v>1503.8451559469997</v>
      </c>
      <c r="BA28" s="1459">
        <v>2.3844161663773984</v>
      </c>
      <c r="BB28" s="1467">
        <v>258481.99787290365</v>
      </c>
      <c r="BC28" s="1468">
        <v>1546.2511580349999</v>
      </c>
      <c r="BD28" s="1459">
        <v>2.3733116616276724</v>
      </c>
      <c r="BE28" s="1519">
        <v>260501.2032186611</v>
      </c>
      <c r="BF28" s="1520">
        <v>1696.4222701010005</v>
      </c>
      <c r="BG28" s="1509">
        <v>2.5836237528819894</v>
      </c>
      <c r="BH28" s="1467">
        <v>264720.54621639795</v>
      </c>
      <c r="BI28" s="1468">
        <v>1845.6136477979999</v>
      </c>
      <c r="BJ28" s="1459">
        <v>2.8275057564355688</v>
      </c>
      <c r="BK28" s="1467">
        <v>265498.11112508393</v>
      </c>
      <c r="BL28" s="1468">
        <v>2023.7598071090001</v>
      </c>
      <c r="BM28" s="1459">
        <v>3.0573770611012563</v>
      </c>
      <c r="BN28" s="1467">
        <v>269313.40739265922</v>
      </c>
      <c r="BO28" s="1468">
        <v>2341.6797225979994</v>
      </c>
      <c r="BP28" s="1459">
        <v>3.4496462166317543</v>
      </c>
      <c r="BQ28" s="1519">
        <v>272781.89164036093</v>
      </c>
      <c r="BR28" s="1520">
        <v>2853.3630978350006</v>
      </c>
      <c r="BS28" s="1509">
        <v>4.1499851307661295</v>
      </c>
      <c r="BT28" s="1467">
        <v>267193.10456124897</v>
      </c>
      <c r="BU28" s="1468">
        <v>3115.1071090410001</v>
      </c>
      <c r="BV28" s="1459">
        <v>4.7282245411860346</v>
      </c>
      <c r="BW28" s="1688">
        <v>265407.14107023686</v>
      </c>
      <c r="BX28" s="1689">
        <v>3125.6518154169999</v>
      </c>
      <c r="BY28" s="1670">
        <v>4.7236690894076903</v>
      </c>
    </row>
    <row r="29" spans="1:77" ht="12" customHeight="1">
      <c r="A29" s="78"/>
      <c r="B29" s="50"/>
      <c r="C29" s="159"/>
      <c r="D29" s="319"/>
      <c r="E29" s="319"/>
      <c r="F29" s="319" t="s">
        <v>145</v>
      </c>
      <c r="G29" s="319"/>
      <c r="H29" s="323"/>
      <c r="I29" s="323"/>
      <c r="J29" s="323"/>
      <c r="K29" s="323"/>
      <c r="L29" s="567">
        <v>19713.419999999998</v>
      </c>
      <c r="M29" s="568">
        <v>125.08</v>
      </c>
      <c r="N29" s="690">
        <v>2.5732160573299252</v>
      </c>
      <c r="O29" s="567">
        <v>20125.73</v>
      </c>
      <c r="P29" s="568">
        <v>145.66999999999999</v>
      </c>
      <c r="Q29" s="696">
        <v>2.90315317372721</v>
      </c>
      <c r="R29" s="568">
        <v>20973.74</v>
      </c>
      <c r="S29" s="568">
        <v>160.18</v>
      </c>
      <c r="T29" s="690">
        <v>3.0299638458874516</v>
      </c>
      <c r="U29" s="1351">
        <v>21676.946460922398</v>
      </c>
      <c r="V29" s="1352">
        <v>169.679898049</v>
      </c>
      <c r="W29" s="1353">
        <v>3.1055414251070799</v>
      </c>
      <c r="X29" s="567">
        <v>20674.917949794995</v>
      </c>
      <c r="Y29" s="568">
        <v>172.05090122499999</v>
      </c>
      <c r="Z29" s="696">
        <v>3.3749202294092182</v>
      </c>
      <c r="AA29" s="568">
        <v>21796.835471860577</v>
      </c>
      <c r="AB29" s="568">
        <v>179.16294075100001</v>
      </c>
      <c r="AC29" s="690">
        <v>3.296903293399934</v>
      </c>
      <c r="AD29" s="567">
        <v>22508.648622521941</v>
      </c>
      <c r="AE29" s="568">
        <v>173.25298538500002</v>
      </c>
      <c r="AF29" s="696">
        <v>3.0537701271900515</v>
      </c>
      <c r="AG29" s="1351">
        <v>21089.883810159987</v>
      </c>
      <c r="AH29" s="1352">
        <v>152.22435245700007</v>
      </c>
      <c r="AI29" s="1353">
        <v>2.8636173517321022</v>
      </c>
      <c r="AJ29" s="1467">
        <v>21446.447914945002</v>
      </c>
      <c r="AK29" s="1468">
        <v>141.72803335499998</v>
      </c>
      <c r="AL29" s="1459">
        <v>2.6579088411874183</v>
      </c>
      <c r="AM29" s="1467">
        <v>22412.772583670994</v>
      </c>
      <c r="AN29" s="1468">
        <v>123.86449428100002</v>
      </c>
      <c r="AO29" s="1459">
        <v>2.222751655743644</v>
      </c>
      <c r="AP29" s="1467">
        <v>20829.878631603442</v>
      </c>
      <c r="AQ29" s="1468">
        <v>85.175208813999959</v>
      </c>
      <c r="AR29" s="1459">
        <v>1.6267459176054668</v>
      </c>
      <c r="AS29" s="1519">
        <v>21130.815708960636</v>
      </c>
      <c r="AT29" s="1520">
        <v>77.038840525000012</v>
      </c>
      <c r="AU29" s="1509">
        <v>1.4503964679759989</v>
      </c>
      <c r="AV29" s="1467">
        <v>20377.403318255001</v>
      </c>
      <c r="AW29" s="1468">
        <v>75.066372035000001</v>
      </c>
      <c r="AX29" s="1459">
        <v>1.4939874202186354</v>
      </c>
      <c r="AY29" s="1467">
        <v>20761.244667479295</v>
      </c>
      <c r="AZ29" s="1468">
        <v>73.050921344999978</v>
      </c>
      <c r="BA29" s="1459">
        <v>1.4113144344201429</v>
      </c>
      <c r="BB29" s="1467">
        <v>22078.607703082282</v>
      </c>
      <c r="BC29" s="1468">
        <v>78.507742564000011</v>
      </c>
      <c r="BD29" s="1459">
        <v>1.4107363080186823</v>
      </c>
      <c r="BE29" s="1519">
        <v>24397.813926671068</v>
      </c>
      <c r="BF29" s="1520">
        <v>80.857831471999987</v>
      </c>
      <c r="BG29" s="1509">
        <v>1.3148500043266178</v>
      </c>
      <c r="BH29" s="1467">
        <v>25073.294623737002</v>
      </c>
      <c r="BI29" s="1468">
        <v>87.519174552999985</v>
      </c>
      <c r="BJ29" s="1459">
        <v>1.4156052481433106</v>
      </c>
      <c r="BK29" s="1467">
        <v>26101.328078497012</v>
      </c>
      <c r="BL29" s="1468">
        <v>122.23701943500002</v>
      </c>
      <c r="BM29" s="1459">
        <v>1.8784153059772872</v>
      </c>
      <c r="BN29" s="1467">
        <v>27559.147731415633</v>
      </c>
      <c r="BO29" s="1468">
        <v>195.93747561500004</v>
      </c>
      <c r="BP29" s="1459">
        <v>2.820699117863775</v>
      </c>
      <c r="BQ29" s="1519">
        <v>27841.435719010529</v>
      </c>
      <c r="BR29" s="1520">
        <v>285.37721981399994</v>
      </c>
      <c r="BS29" s="1509">
        <v>4.0666117644785729</v>
      </c>
      <c r="BT29" s="1467">
        <v>25119.679930766</v>
      </c>
      <c r="BU29" s="1468">
        <v>307.50213146999999</v>
      </c>
      <c r="BV29" s="1459">
        <v>4.9646013845141548</v>
      </c>
      <c r="BW29" s="1688">
        <v>26427.057773448232</v>
      </c>
      <c r="BX29" s="1689">
        <v>354.83561818600003</v>
      </c>
      <c r="BY29" s="1670">
        <v>5.3855475605820065</v>
      </c>
    </row>
    <row r="30" spans="1:77" ht="12" customHeight="1">
      <c r="A30" s="103"/>
      <c r="B30" s="50"/>
      <c r="C30" s="159"/>
      <c r="D30" s="319"/>
      <c r="E30" s="327" t="s">
        <v>174</v>
      </c>
      <c r="F30" s="328"/>
      <c r="G30" s="328"/>
      <c r="H30" s="328"/>
      <c r="I30" s="328"/>
      <c r="J30" s="328"/>
      <c r="K30" s="328"/>
      <c r="L30" s="561">
        <v>258403.31</v>
      </c>
      <c r="M30" s="560">
        <v>893.9</v>
      </c>
      <c r="N30" s="691">
        <v>1.4029468550968294</v>
      </c>
      <c r="O30" s="561">
        <v>258797</v>
      </c>
      <c r="P30" s="560">
        <v>947.47</v>
      </c>
      <c r="Q30" s="697">
        <v>1.4684450585755469</v>
      </c>
      <c r="R30" s="559">
        <v>260453.62</v>
      </c>
      <c r="S30" s="560">
        <v>1000.29</v>
      </c>
      <c r="T30" s="691">
        <v>1.5237038547692625</v>
      </c>
      <c r="U30" s="1354">
        <v>268337.52620823501</v>
      </c>
      <c r="V30" s="1355">
        <v>1070.2749579389999</v>
      </c>
      <c r="W30" s="1356">
        <v>1.5824098930141035</v>
      </c>
      <c r="X30" s="561">
        <v>271168.23547710205</v>
      </c>
      <c r="Y30" s="560">
        <v>1103.2920679230001</v>
      </c>
      <c r="Z30" s="697">
        <v>1.6500687359612711</v>
      </c>
      <c r="AA30" s="560">
        <v>276621.07346109493</v>
      </c>
      <c r="AB30" s="560">
        <v>1136.6727255880003</v>
      </c>
      <c r="AC30" s="691">
        <v>1.6481686497632719</v>
      </c>
      <c r="AD30" s="561">
        <v>286651.62080199283</v>
      </c>
      <c r="AE30" s="560">
        <v>1153.2728244829998</v>
      </c>
      <c r="AF30" s="697">
        <v>1.5961830470705995</v>
      </c>
      <c r="AG30" s="1354">
        <v>289840.14669821248</v>
      </c>
      <c r="AH30" s="1355">
        <v>1084.5912142009995</v>
      </c>
      <c r="AI30" s="1356">
        <v>1.4846106728180293</v>
      </c>
      <c r="AJ30" s="1464">
        <v>287293.61914276402</v>
      </c>
      <c r="AK30" s="1465">
        <v>987.82944113500002</v>
      </c>
      <c r="AL30" s="1466">
        <v>1.3829156086246024</v>
      </c>
      <c r="AM30" s="1464">
        <v>301928.61485666002</v>
      </c>
      <c r="AN30" s="1465">
        <v>887.14420782599996</v>
      </c>
      <c r="AO30" s="1466">
        <v>1.1817609629001911</v>
      </c>
      <c r="AP30" s="1464">
        <v>299851.09315597237</v>
      </c>
      <c r="AQ30" s="1465">
        <v>747.43634931200017</v>
      </c>
      <c r="AR30" s="1466">
        <v>0.99165780910189882</v>
      </c>
      <c r="AS30" s="1516">
        <v>306844.16823752824</v>
      </c>
      <c r="AT30" s="1517">
        <v>697.04419928500056</v>
      </c>
      <c r="AU30" s="1518">
        <v>0.90372376255374609</v>
      </c>
      <c r="AV30" s="1464">
        <v>311128.087821892</v>
      </c>
      <c r="AW30" s="1465">
        <v>638.71636929700003</v>
      </c>
      <c r="AX30" s="1466">
        <v>0.83256697846244943</v>
      </c>
      <c r="AY30" s="1464">
        <v>320607.38097687525</v>
      </c>
      <c r="AZ30" s="1465">
        <v>617.82420712600003</v>
      </c>
      <c r="BA30" s="1466">
        <v>0.7729348270007933</v>
      </c>
      <c r="BB30" s="1464">
        <v>329604.84050781885</v>
      </c>
      <c r="BC30" s="1465">
        <v>635.55149922799967</v>
      </c>
      <c r="BD30" s="1466">
        <v>0.76500135362622979</v>
      </c>
      <c r="BE30" s="1516">
        <v>340838.7575573686</v>
      </c>
      <c r="BF30" s="1517">
        <v>728.36218739700041</v>
      </c>
      <c r="BG30" s="1518">
        <v>0.84781960520092536</v>
      </c>
      <c r="BH30" s="1464">
        <v>346482.00726349</v>
      </c>
      <c r="BI30" s="1465">
        <v>855.12692192200007</v>
      </c>
      <c r="BJ30" s="1466">
        <v>1.0009220294860965</v>
      </c>
      <c r="BK30" s="1464">
        <v>350316.3810990401</v>
      </c>
      <c r="BL30" s="1465">
        <v>1000.2481280559996</v>
      </c>
      <c r="BM30" s="1466">
        <v>1.1452459737418592</v>
      </c>
      <c r="BN30" s="1464">
        <v>359289.24973855529</v>
      </c>
      <c r="BO30" s="1465">
        <v>1395.8795842980003</v>
      </c>
      <c r="BP30" s="1466">
        <v>1.5413766286328889</v>
      </c>
      <c r="BQ30" s="1516">
        <v>365766.15224454843</v>
      </c>
      <c r="BR30" s="1517">
        <v>2030.9749961520015</v>
      </c>
      <c r="BS30" s="1518">
        <v>2.2029574058821089</v>
      </c>
      <c r="BT30" s="1464">
        <v>355531.11111153808</v>
      </c>
      <c r="BU30" s="1465">
        <v>2447.3676446909999</v>
      </c>
      <c r="BV30" s="1466">
        <v>2.7917206505170422</v>
      </c>
      <c r="BW30" s="1685">
        <v>355899.20787177392</v>
      </c>
      <c r="BX30" s="1686">
        <v>2569.0001431950004</v>
      </c>
      <c r="BY30" s="1687">
        <v>2.8952667259930598</v>
      </c>
    </row>
    <row r="31" spans="1:77" ht="12" customHeight="1">
      <c r="A31" s="103"/>
      <c r="B31" s="50"/>
      <c r="C31" s="159"/>
      <c r="D31" s="319"/>
      <c r="E31" s="319"/>
      <c r="F31" s="319" t="s">
        <v>154</v>
      </c>
      <c r="G31" s="319"/>
      <c r="H31" s="357"/>
      <c r="I31" s="357"/>
      <c r="J31" s="357"/>
      <c r="K31" s="357"/>
      <c r="L31" s="801">
        <v>202667.81</v>
      </c>
      <c r="M31" s="802">
        <v>659.82</v>
      </c>
      <c r="N31" s="803">
        <v>1.3203560381230086</v>
      </c>
      <c r="O31" s="801">
        <v>205351.44</v>
      </c>
      <c r="P31" s="802">
        <v>703.11</v>
      </c>
      <c r="Q31" s="804">
        <v>1.3733365996929379</v>
      </c>
      <c r="R31" s="802">
        <v>206373.51</v>
      </c>
      <c r="S31" s="802">
        <v>733.3</v>
      </c>
      <c r="T31" s="803">
        <v>1.4097197084442961</v>
      </c>
      <c r="U31" s="1357">
        <v>212819.56487865001</v>
      </c>
      <c r="V31" s="1358">
        <v>785.2335359350003</v>
      </c>
      <c r="W31" s="1359">
        <v>1.4638356694917505</v>
      </c>
      <c r="X31" s="801">
        <v>214811.16510752501</v>
      </c>
      <c r="Y31" s="968">
        <v>808.957856924</v>
      </c>
      <c r="Z31" s="804">
        <v>1.5272825922322213</v>
      </c>
      <c r="AA31" s="968">
        <v>217395.89344827697</v>
      </c>
      <c r="AB31" s="802">
        <v>827.50947380800005</v>
      </c>
      <c r="AC31" s="803">
        <v>1.526768216862789</v>
      </c>
      <c r="AD31" s="801">
        <v>224888.54008931565</v>
      </c>
      <c r="AE31" s="1257">
        <v>843.11813920299983</v>
      </c>
      <c r="AF31" s="1258">
        <v>1.4873944099968035</v>
      </c>
      <c r="AG31" s="1357">
        <v>228378.08098296059</v>
      </c>
      <c r="AH31" s="1449">
        <v>807.27565122599992</v>
      </c>
      <c r="AI31" s="1450">
        <v>1.4024018351939485</v>
      </c>
      <c r="AJ31" s="1469">
        <v>225711.42336367699</v>
      </c>
      <c r="AK31" s="1470">
        <v>732.44348611199996</v>
      </c>
      <c r="AL31" s="1471">
        <v>1.3051495398781388</v>
      </c>
      <c r="AM31" s="1469">
        <v>233976.49717002505</v>
      </c>
      <c r="AN31" s="1470">
        <v>659.73968206200004</v>
      </c>
      <c r="AO31" s="1471">
        <v>1.1340705299780292</v>
      </c>
      <c r="AP31" s="1469">
        <v>234472.38793714409</v>
      </c>
      <c r="AQ31" s="1470">
        <v>566.305837946</v>
      </c>
      <c r="AR31" s="1471">
        <v>0.96084335350858463</v>
      </c>
      <c r="AS31" s="1521">
        <v>242693.92237390956</v>
      </c>
      <c r="AT31" s="1522">
        <v>537.79329478400018</v>
      </c>
      <c r="AU31" s="1523">
        <v>0.8815556646933741</v>
      </c>
      <c r="AV31" s="1469">
        <v>247863.57759175601</v>
      </c>
      <c r="AW31" s="1470">
        <v>490.701704834</v>
      </c>
      <c r="AX31" s="1471">
        <v>0.8028884455294415</v>
      </c>
      <c r="AY31" s="1469">
        <v>253567.72556904316</v>
      </c>
      <c r="AZ31" s="1470">
        <v>472.60625129300007</v>
      </c>
      <c r="BA31" s="1471">
        <v>0.74757876863346417</v>
      </c>
      <c r="BB31" s="1469">
        <v>259624.62000817657</v>
      </c>
      <c r="BC31" s="1470">
        <v>483.97556266999987</v>
      </c>
      <c r="BD31" s="1471">
        <v>0.73957563762378631</v>
      </c>
      <c r="BE31" s="1521">
        <v>264943.45245989825</v>
      </c>
      <c r="BF31" s="1522">
        <v>561.93400604600015</v>
      </c>
      <c r="BG31" s="1523">
        <v>0.84146713893285718</v>
      </c>
      <c r="BH31" s="1469">
        <v>268810.50592915301</v>
      </c>
      <c r="BI31" s="1470">
        <v>660.52780785100003</v>
      </c>
      <c r="BJ31" s="1471">
        <v>0.99654111786652966</v>
      </c>
      <c r="BK31" s="1469">
        <v>269896.27296477894</v>
      </c>
      <c r="BL31" s="1470">
        <v>756.65331456899992</v>
      </c>
      <c r="BM31" s="1471">
        <v>1.1244794515042167</v>
      </c>
      <c r="BN31" s="1469">
        <v>273588.30672040279</v>
      </c>
      <c r="BO31" s="1470">
        <v>990.98170506400015</v>
      </c>
      <c r="BP31" s="1471">
        <v>1.4370541806293862</v>
      </c>
      <c r="BQ31" s="1521">
        <v>278050.80888994003</v>
      </c>
      <c r="BR31" s="1522">
        <v>1411.7397579470003</v>
      </c>
      <c r="BS31" s="1523">
        <v>2.0143527228140634</v>
      </c>
      <c r="BT31" s="1469">
        <v>272890.32568787801</v>
      </c>
      <c r="BU31" s="1470">
        <v>1759.504436556</v>
      </c>
      <c r="BV31" s="1471">
        <v>2.6148849266503364</v>
      </c>
      <c r="BW31" s="1690">
        <v>276596.37995661522</v>
      </c>
      <c r="BX31" s="1691">
        <v>1845.990810148</v>
      </c>
      <c r="BY31" s="1692">
        <v>2.6769145912364083</v>
      </c>
    </row>
    <row r="32" spans="1:77" ht="12" customHeight="1">
      <c r="A32" s="125"/>
      <c r="B32" s="126"/>
      <c r="C32" s="159"/>
      <c r="D32" s="319"/>
      <c r="E32" s="319"/>
      <c r="F32" s="319" t="s">
        <v>155</v>
      </c>
      <c r="G32" s="319"/>
      <c r="H32" s="196"/>
      <c r="I32" s="196"/>
      <c r="J32" s="196"/>
      <c r="K32" s="196"/>
      <c r="L32" s="563">
        <v>16192.43</v>
      </c>
      <c r="M32" s="562">
        <v>26.18</v>
      </c>
      <c r="N32" s="692">
        <v>0.65570420526409223</v>
      </c>
      <c r="O32" s="563">
        <v>14980.41</v>
      </c>
      <c r="P32" s="562">
        <v>29.26</v>
      </c>
      <c r="Q32" s="698">
        <v>0.78343342045737363</v>
      </c>
      <c r="R32" s="562">
        <v>14507.7</v>
      </c>
      <c r="S32" s="562">
        <v>35.99</v>
      </c>
      <c r="T32" s="692">
        <v>0.9842112329554531</v>
      </c>
      <c r="U32" s="1360">
        <v>15216.837947316879</v>
      </c>
      <c r="V32" s="1361">
        <v>42.952619136999985</v>
      </c>
      <c r="W32" s="1362">
        <v>1.1198768643859114</v>
      </c>
      <c r="X32" s="563">
        <v>16145.231602791</v>
      </c>
      <c r="Y32" s="851">
        <v>52.022501251000001</v>
      </c>
      <c r="Z32" s="698">
        <v>1.3067644314617148</v>
      </c>
      <c r="AA32" s="851">
        <v>16174.839753426268</v>
      </c>
      <c r="AB32" s="851">
        <v>52.736136114000004</v>
      </c>
      <c r="AC32" s="692">
        <v>1.3077351346894688</v>
      </c>
      <c r="AD32" s="563">
        <v>16613.839446669812</v>
      </c>
      <c r="AE32" s="1132">
        <v>49.004059547999994</v>
      </c>
      <c r="AF32" s="698">
        <v>1.1702188428662628</v>
      </c>
      <c r="AG32" s="1360">
        <v>17636.730954120241</v>
      </c>
      <c r="AH32" s="1361">
        <v>43.670595224000017</v>
      </c>
      <c r="AI32" s="1362">
        <v>0.9823721878963928</v>
      </c>
      <c r="AJ32" s="1467">
        <v>17727.846143081999</v>
      </c>
      <c r="AK32" s="1468">
        <v>36.769463776999999</v>
      </c>
      <c r="AL32" s="1459">
        <v>0.83420159447131159</v>
      </c>
      <c r="AM32" s="1467">
        <v>21629.181533958006</v>
      </c>
      <c r="AN32" s="1468">
        <v>29.017475963999999</v>
      </c>
      <c r="AO32" s="1459">
        <v>0.53958422049975152</v>
      </c>
      <c r="AP32" s="1467">
        <v>22167.945963856779</v>
      </c>
      <c r="AQ32" s="1468">
        <v>18.86464942700001</v>
      </c>
      <c r="AR32" s="1459">
        <v>0.33854510812982463</v>
      </c>
      <c r="AS32" s="1519">
        <v>21189.472361909451</v>
      </c>
      <c r="AT32" s="1520">
        <v>12.877903145999998</v>
      </c>
      <c r="AU32" s="1509">
        <v>0.24177882909381679</v>
      </c>
      <c r="AV32" s="1467">
        <v>20527.138501290003</v>
      </c>
      <c r="AW32" s="1468">
        <v>11.063215702999999</v>
      </c>
      <c r="AX32" s="1459">
        <v>0.21857642702508909</v>
      </c>
      <c r="AY32" s="1467">
        <v>22104.26917564193</v>
      </c>
      <c r="AZ32" s="1468">
        <v>10.677945641000001</v>
      </c>
      <c r="BA32" s="1459">
        <v>0.193759505395388</v>
      </c>
      <c r="BB32" s="1467">
        <v>22936.471663753571</v>
      </c>
      <c r="BC32" s="1468">
        <v>11.014254154999998</v>
      </c>
      <c r="BD32" s="1459">
        <v>0.19051690599596222</v>
      </c>
      <c r="BE32" s="1519">
        <v>26260.499870506857</v>
      </c>
      <c r="BF32" s="1520">
        <v>13.018048405999998</v>
      </c>
      <c r="BG32" s="1509">
        <v>0.19667444374716164</v>
      </c>
      <c r="BH32" s="1467">
        <v>26480.282780602</v>
      </c>
      <c r="BI32" s="1468">
        <v>15.38877031</v>
      </c>
      <c r="BJ32" s="1459">
        <v>0.23568484309996504</v>
      </c>
      <c r="BK32" s="1467">
        <v>26141.583469171976</v>
      </c>
      <c r="BL32" s="1468">
        <v>31.756733749999999</v>
      </c>
      <c r="BM32" s="1459">
        <v>0.48725399609539582</v>
      </c>
      <c r="BN32" s="1467">
        <v>29488.779718738442</v>
      </c>
      <c r="BO32" s="1468">
        <v>86.230721107999997</v>
      </c>
      <c r="BP32" s="1459">
        <v>1.1601396068421566</v>
      </c>
      <c r="BQ32" s="1519">
        <v>33172.388508448297</v>
      </c>
      <c r="BR32" s="1520">
        <v>188.93993276399999</v>
      </c>
      <c r="BS32" s="1509">
        <v>2.2597065812763217</v>
      </c>
      <c r="BT32" s="1467">
        <v>30791.34431963</v>
      </c>
      <c r="BU32" s="1468">
        <v>214.922146051</v>
      </c>
      <c r="BV32" s="1459">
        <v>2.8307588469704372</v>
      </c>
      <c r="BW32" s="1688">
        <v>29593.470060590938</v>
      </c>
      <c r="BX32" s="1689">
        <v>223.16259180500003</v>
      </c>
      <c r="BY32" s="1670">
        <v>3.024662878537089</v>
      </c>
    </row>
    <row r="33" spans="1:77" ht="12" customHeight="1">
      <c r="A33" s="103"/>
      <c r="B33" s="126"/>
      <c r="C33" s="159"/>
      <c r="D33" s="319"/>
      <c r="E33" s="319"/>
      <c r="F33" s="319" t="s">
        <v>175</v>
      </c>
      <c r="G33" s="319"/>
      <c r="H33" s="196"/>
      <c r="I33" s="196"/>
      <c r="J33" s="196"/>
      <c r="K33" s="196"/>
      <c r="L33" s="563">
        <v>6878.02</v>
      </c>
      <c r="M33" s="562">
        <v>23.02</v>
      </c>
      <c r="N33" s="692">
        <v>1.3573512273719601</v>
      </c>
      <c r="O33" s="563">
        <v>6990.75</v>
      </c>
      <c r="P33" s="562">
        <v>25.01</v>
      </c>
      <c r="Q33" s="698">
        <v>1.4349652779005853</v>
      </c>
      <c r="R33" s="562">
        <v>6982.37</v>
      </c>
      <c r="S33" s="562">
        <v>25.58</v>
      </c>
      <c r="T33" s="692">
        <v>1.453458776392792</v>
      </c>
      <c r="U33" s="1360">
        <v>7221.6255183267594</v>
      </c>
      <c r="V33" s="1361">
        <v>26.428672076000002</v>
      </c>
      <c r="W33" s="1362">
        <v>1.4519291191947168</v>
      </c>
      <c r="X33" s="563">
        <v>7343.5898326050001</v>
      </c>
      <c r="Y33" s="851">
        <v>27.062613106000001</v>
      </c>
      <c r="Z33" s="698">
        <v>1.4945542089318427</v>
      </c>
      <c r="AA33" s="851">
        <v>7392.3994698508814</v>
      </c>
      <c r="AB33" s="851">
        <v>27.523722029999995</v>
      </c>
      <c r="AC33" s="692">
        <v>1.4933898939591943</v>
      </c>
      <c r="AD33" s="563">
        <v>7709.5765397287068</v>
      </c>
      <c r="AE33" s="1132">
        <v>27.735172838000015</v>
      </c>
      <c r="AF33" s="698">
        <v>1.4272675415443421</v>
      </c>
      <c r="AG33" s="1360">
        <v>7670.6385641849865</v>
      </c>
      <c r="AH33" s="1361">
        <v>24.204044871999983</v>
      </c>
      <c r="AI33" s="1362">
        <v>1.2518764422505453</v>
      </c>
      <c r="AJ33" s="1467">
        <v>7867.2450185609996</v>
      </c>
      <c r="AK33" s="1468">
        <v>23.352031047000004</v>
      </c>
      <c r="AL33" s="1459">
        <v>1.1938277683991798</v>
      </c>
      <c r="AM33" s="1467">
        <v>8607.495355482999</v>
      </c>
      <c r="AN33" s="1468">
        <v>20.954982333</v>
      </c>
      <c r="AO33" s="1459">
        <v>0.97915217974037971</v>
      </c>
      <c r="AP33" s="1467">
        <v>9141.9164188513641</v>
      </c>
      <c r="AQ33" s="1468">
        <v>18.366028580999998</v>
      </c>
      <c r="AR33" s="1459">
        <v>0.79922906188950837</v>
      </c>
      <c r="AS33" s="1519">
        <v>9358.235038226765</v>
      </c>
      <c r="AT33" s="1520">
        <v>17.12671708200001</v>
      </c>
      <c r="AU33" s="1509">
        <v>0.72807049740808005</v>
      </c>
      <c r="AV33" s="1467">
        <v>9575.667957702999</v>
      </c>
      <c r="AW33" s="1468">
        <v>17.497454202</v>
      </c>
      <c r="AX33" s="1459">
        <v>0.74106472687282132</v>
      </c>
      <c r="AY33" s="1467">
        <v>10459.414050972067</v>
      </c>
      <c r="AZ33" s="1468">
        <v>19.050144266999997</v>
      </c>
      <c r="BA33" s="1459">
        <v>0.73053728383179339</v>
      </c>
      <c r="BB33" s="1467">
        <v>10806.854937497445</v>
      </c>
      <c r="BC33" s="1468">
        <v>20.806498594000004</v>
      </c>
      <c r="BD33" s="1459">
        <v>0.76384407927359965</v>
      </c>
      <c r="BE33" s="1519">
        <v>10745.341659726439</v>
      </c>
      <c r="BF33" s="1520">
        <v>22.498067936999991</v>
      </c>
      <c r="BG33" s="1509">
        <v>0.83067288062530342</v>
      </c>
      <c r="BH33" s="1467">
        <v>10586.312970699</v>
      </c>
      <c r="BI33" s="1468">
        <v>25.834175466000001</v>
      </c>
      <c r="BJ33" s="1459">
        <v>0.98969238982753571</v>
      </c>
      <c r="BK33" s="1467">
        <v>10995.220152701329</v>
      </c>
      <c r="BL33" s="1468">
        <v>31.982061501999997</v>
      </c>
      <c r="BM33" s="1459">
        <v>1.1666860276715845</v>
      </c>
      <c r="BN33" s="1467">
        <v>10428.558284797604</v>
      </c>
      <c r="BO33" s="1468">
        <v>41.00093036900001</v>
      </c>
      <c r="BP33" s="1459">
        <v>1.5598199691060974</v>
      </c>
      <c r="BQ33" s="1519">
        <v>10290.199415629781</v>
      </c>
      <c r="BR33" s="1520">
        <v>55.540916082999978</v>
      </c>
      <c r="BS33" s="1509">
        <v>2.1413826749412941</v>
      </c>
      <c r="BT33" s="1467">
        <v>11494.312967792001</v>
      </c>
      <c r="BU33" s="1468">
        <v>76.816751801999999</v>
      </c>
      <c r="BV33" s="1459">
        <v>2.710336889236256</v>
      </c>
      <c r="BW33" s="1688">
        <v>9445.5896189534942</v>
      </c>
      <c r="BX33" s="1689">
        <v>58.377589792999977</v>
      </c>
      <c r="BY33" s="1670">
        <v>2.4789545236847754</v>
      </c>
    </row>
    <row r="34" spans="1:77" ht="12" customHeight="1">
      <c r="A34" s="103"/>
      <c r="B34" s="126"/>
      <c r="C34" s="159"/>
      <c r="D34" s="319"/>
      <c r="E34" s="319"/>
      <c r="F34" s="319" t="s">
        <v>176</v>
      </c>
      <c r="G34" s="319"/>
      <c r="H34" s="196"/>
      <c r="I34" s="196"/>
      <c r="J34" s="196"/>
      <c r="K34" s="196"/>
      <c r="L34" s="563">
        <v>6771.65</v>
      </c>
      <c r="M34" s="562">
        <v>29.14</v>
      </c>
      <c r="N34" s="692">
        <v>1.7452007839874903</v>
      </c>
      <c r="O34" s="563">
        <v>6683.04</v>
      </c>
      <c r="P34" s="562">
        <v>35.090000000000003</v>
      </c>
      <c r="Q34" s="698">
        <v>2.106011701195929</v>
      </c>
      <c r="R34" s="562">
        <v>7502.73</v>
      </c>
      <c r="S34" s="562">
        <v>41.14</v>
      </c>
      <c r="T34" s="692">
        <v>2.1754545113694559</v>
      </c>
      <c r="U34" s="1360">
        <v>8008.8649095448127</v>
      </c>
      <c r="V34" s="1361">
        <v>46.728082749999999</v>
      </c>
      <c r="W34" s="1362">
        <v>2.3147923115827944</v>
      </c>
      <c r="X34" s="563">
        <v>7722.1785263949996</v>
      </c>
      <c r="Y34" s="851">
        <v>47.937031935999997</v>
      </c>
      <c r="Z34" s="698">
        <v>2.5175705990268953</v>
      </c>
      <c r="AA34" s="851">
        <v>8526.1381120305086</v>
      </c>
      <c r="AB34" s="851">
        <v>50.638612728000005</v>
      </c>
      <c r="AC34" s="692">
        <v>2.3822147438257391</v>
      </c>
      <c r="AD34" s="563">
        <v>10073.294737882021</v>
      </c>
      <c r="AE34" s="1132">
        <v>55.690119397999993</v>
      </c>
      <c r="AF34" s="698">
        <v>2.1933687158663688</v>
      </c>
      <c r="AG34" s="1360">
        <v>8942.0047709547071</v>
      </c>
      <c r="AH34" s="1361">
        <v>44.487809014</v>
      </c>
      <c r="AI34" s="1362">
        <v>1.9738364175887826</v>
      </c>
      <c r="AJ34" s="1467">
        <v>8532.3977434999997</v>
      </c>
      <c r="AK34" s="1468">
        <v>37.266442085000001</v>
      </c>
      <c r="AL34" s="1459">
        <v>1.756655227862173</v>
      </c>
      <c r="AM34" s="1467">
        <v>10293.846815819999</v>
      </c>
      <c r="AN34" s="1468">
        <v>34.480102301999999</v>
      </c>
      <c r="AO34" s="1459">
        <v>1.3471952335746002</v>
      </c>
      <c r="AP34" s="1467">
        <v>8119.4707148538673</v>
      </c>
      <c r="AQ34" s="1468">
        <v>17.058437903999991</v>
      </c>
      <c r="AR34" s="1459">
        <v>0.83580467733250097</v>
      </c>
      <c r="AS34" s="1519">
        <v>7345.3725621323483</v>
      </c>
      <c r="AT34" s="1520">
        <v>10.885057719000004</v>
      </c>
      <c r="AU34" s="1509">
        <v>0.5895357767106314</v>
      </c>
      <c r="AV34" s="1467">
        <v>6581.6944549609998</v>
      </c>
      <c r="AW34" s="1468">
        <v>9.2485412749999991</v>
      </c>
      <c r="AX34" s="1459">
        <v>0.56988322999921703</v>
      </c>
      <c r="AY34" s="1467">
        <v>6777.2106778823618</v>
      </c>
      <c r="AZ34" s="1468">
        <v>7.1820479430000015</v>
      </c>
      <c r="BA34" s="1459">
        <v>0.42505857859461493</v>
      </c>
      <c r="BB34" s="1467">
        <v>7737.4236612523791</v>
      </c>
      <c r="BC34" s="1468">
        <v>6.6122119109999984</v>
      </c>
      <c r="BD34" s="1459">
        <v>0.33904350061090499</v>
      </c>
      <c r="BE34" s="1519">
        <v>8061.4779103368592</v>
      </c>
      <c r="BF34" s="1520">
        <v>6.3287596540000015</v>
      </c>
      <c r="BG34" s="1509">
        <v>0.31146479960444085</v>
      </c>
      <c r="BH34" s="1467">
        <v>8427.5208162489998</v>
      </c>
      <c r="BI34" s="1468">
        <v>7.8729611240000006</v>
      </c>
      <c r="BJ34" s="1459">
        <v>0.37886861297985469</v>
      </c>
      <c r="BK34" s="1467">
        <v>11203.403079054151</v>
      </c>
      <c r="BL34" s="1468">
        <v>25.814977735999999</v>
      </c>
      <c r="BM34" s="1459">
        <v>0.92421553779143029</v>
      </c>
      <c r="BN34" s="1467">
        <v>13011.49539300849</v>
      </c>
      <c r="BO34" s="1468">
        <v>60.617203432000004</v>
      </c>
      <c r="BP34" s="1459">
        <v>1.8483053525056348</v>
      </c>
      <c r="BQ34" s="1519">
        <v>12912.749931317952</v>
      </c>
      <c r="BR34" s="1520">
        <v>101.23651894700001</v>
      </c>
      <c r="BS34" s="1509">
        <v>3.1104519725782183</v>
      </c>
      <c r="BT34" s="1467">
        <v>11399.158599934</v>
      </c>
      <c r="BU34" s="1468">
        <v>115.84536527500001</v>
      </c>
      <c r="BV34" s="1459">
        <v>4.1215087114333953</v>
      </c>
      <c r="BW34" s="1688">
        <v>12749.136260404901</v>
      </c>
      <c r="BX34" s="1689">
        <v>148.86212556100003</v>
      </c>
      <c r="BY34" s="1670">
        <v>4.6833317770083553</v>
      </c>
    </row>
    <row r="35" spans="1:77" ht="12" customHeight="1">
      <c r="A35" s="103"/>
      <c r="B35" s="126"/>
      <c r="C35" s="159"/>
      <c r="D35" s="319"/>
      <c r="E35" s="319"/>
      <c r="F35" s="319" t="s">
        <v>159</v>
      </c>
      <c r="G35" s="319"/>
      <c r="H35" s="196"/>
      <c r="I35" s="196"/>
      <c r="J35" s="196"/>
      <c r="K35" s="196"/>
      <c r="L35" s="563">
        <v>17971.009999999998</v>
      </c>
      <c r="M35" s="562">
        <v>104.63</v>
      </c>
      <c r="N35" s="692">
        <v>2.3612071763232998</v>
      </c>
      <c r="O35" s="563">
        <v>16951.330000000002</v>
      </c>
      <c r="P35" s="562">
        <v>99</v>
      </c>
      <c r="Q35" s="698">
        <v>2.3425177380648718</v>
      </c>
      <c r="R35" s="562">
        <v>17217.84</v>
      </c>
      <c r="S35" s="562">
        <v>102.19</v>
      </c>
      <c r="T35" s="692">
        <v>2.3546955796505507</v>
      </c>
      <c r="U35" s="1360">
        <v>17630.690830819702</v>
      </c>
      <c r="V35" s="1361">
        <v>105.62668352200004</v>
      </c>
      <c r="W35" s="1362">
        <v>2.3768914657599916</v>
      </c>
      <c r="X35" s="563">
        <v>17285.016578201001</v>
      </c>
      <c r="Y35" s="851">
        <v>103.15478299500001</v>
      </c>
      <c r="Z35" s="698">
        <v>2.4203040324826883</v>
      </c>
      <c r="AA35" s="851">
        <v>18974.144645156055</v>
      </c>
      <c r="AB35" s="851">
        <v>111.95233391400001</v>
      </c>
      <c r="AC35" s="692">
        <v>2.3665866866797738</v>
      </c>
      <c r="AD35" s="563">
        <v>18812.300874105895</v>
      </c>
      <c r="AE35" s="1132">
        <v>110.65704453500003</v>
      </c>
      <c r="AF35" s="698">
        <v>2.3336847480324749</v>
      </c>
      <c r="AG35" s="1360">
        <v>18829.493276603553</v>
      </c>
      <c r="AH35" s="1361">
        <v>108.96237907499994</v>
      </c>
      <c r="AI35" s="1362">
        <v>2.295847205725674</v>
      </c>
      <c r="AJ35" s="1467">
        <v>18735.163483433</v>
      </c>
      <c r="AK35" s="1468">
        <v>106.743409848</v>
      </c>
      <c r="AL35" s="1459">
        <v>2.2915180258730281</v>
      </c>
      <c r="AM35" s="1467">
        <v>18797.832622428999</v>
      </c>
      <c r="AN35" s="1468">
        <v>103.848560893</v>
      </c>
      <c r="AO35" s="1459">
        <v>2.2219403583120183</v>
      </c>
      <c r="AP35" s="1467">
        <v>17930.299952989008</v>
      </c>
      <c r="AQ35" s="1468">
        <v>97.792074801999988</v>
      </c>
      <c r="AR35" s="1459">
        <v>2.1697483341517514</v>
      </c>
      <c r="AS35" s="1519">
        <v>18105.134906855979</v>
      </c>
      <c r="AT35" s="1520">
        <v>91.792344569000008</v>
      </c>
      <c r="AU35" s="1509">
        <v>2.0169631124163425</v>
      </c>
      <c r="AV35" s="1467">
        <v>17992.911078329002</v>
      </c>
      <c r="AW35" s="1468">
        <v>86.394533513999988</v>
      </c>
      <c r="AX35" s="1459">
        <v>1.94731040928855</v>
      </c>
      <c r="AY35" s="1467">
        <v>19158.914272960828</v>
      </c>
      <c r="AZ35" s="1468">
        <v>86.539148959000002</v>
      </c>
      <c r="BA35" s="1459">
        <v>1.8117288409435945</v>
      </c>
      <c r="BB35" s="1467">
        <v>20301.708110922613</v>
      </c>
      <c r="BC35" s="1468">
        <v>88.482108215000011</v>
      </c>
      <c r="BD35" s="1459">
        <v>1.7291310898795165</v>
      </c>
      <c r="BE35" s="1519">
        <v>22383.305399008699</v>
      </c>
      <c r="BF35" s="1520">
        <v>97.161281539000015</v>
      </c>
      <c r="BG35" s="1509">
        <v>1.722162194660452</v>
      </c>
      <c r="BH35" s="1467">
        <v>23033.471693899999</v>
      </c>
      <c r="BI35" s="1468">
        <v>104.546881398</v>
      </c>
      <c r="BJ35" s="1459">
        <v>1.8407806313537802</v>
      </c>
      <c r="BK35" s="1467">
        <v>22455.181756147776</v>
      </c>
      <c r="BL35" s="1468">
        <v>104.56681902699999</v>
      </c>
      <c r="BM35" s="1459">
        <v>1.867793218447434</v>
      </c>
      <c r="BN35" s="1467">
        <v>23219.91843154735</v>
      </c>
      <c r="BO35" s="1468">
        <v>132.68524904500001</v>
      </c>
      <c r="BP35" s="1459">
        <v>2.2670807601165159</v>
      </c>
      <c r="BQ35" s="1519">
        <v>21564.167173997506</v>
      </c>
      <c r="BR35" s="1520">
        <v>145.11396234000003</v>
      </c>
      <c r="BS35" s="1509">
        <v>2.6698173302115427</v>
      </c>
      <c r="BT35" s="1467">
        <v>18765.744718960999</v>
      </c>
      <c r="BU35" s="1468">
        <v>132.59617159199999</v>
      </c>
      <c r="BV35" s="1459">
        <v>2.8655997851339574</v>
      </c>
      <c r="BW35" s="1688">
        <v>17545.488190395608</v>
      </c>
      <c r="BX35" s="1689">
        <v>137.30775383599999</v>
      </c>
      <c r="BY35" s="1670">
        <v>3.1389260064091857</v>
      </c>
    </row>
    <row r="36" spans="1:77" ht="12" customHeight="1">
      <c r="A36" s="103"/>
      <c r="B36" s="126"/>
      <c r="C36" s="159"/>
      <c r="D36" s="149"/>
      <c r="E36" s="319"/>
      <c r="F36" s="319" t="s">
        <v>160</v>
      </c>
      <c r="G36" s="319"/>
      <c r="H36" s="196"/>
      <c r="I36" s="196"/>
      <c r="J36" s="196"/>
      <c r="K36" s="196"/>
      <c r="L36" s="563">
        <v>3642.86</v>
      </c>
      <c r="M36" s="562">
        <v>30.93</v>
      </c>
      <c r="N36" s="692">
        <v>3.4434025280503047</v>
      </c>
      <c r="O36" s="563">
        <v>3552.94</v>
      </c>
      <c r="P36" s="562">
        <v>34.82</v>
      </c>
      <c r="Q36" s="698">
        <v>3.9309033465985173</v>
      </c>
      <c r="R36" s="562">
        <v>3910.52</v>
      </c>
      <c r="S36" s="562">
        <v>41.54</v>
      </c>
      <c r="T36" s="692">
        <v>4.2144122720919128</v>
      </c>
      <c r="U36" s="1360">
        <v>3570.3343225074032</v>
      </c>
      <c r="V36" s="1361">
        <v>38.008244440000013</v>
      </c>
      <c r="W36" s="1362">
        <v>4.2235142388257394</v>
      </c>
      <c r="X36" s="563">
        <v>3730.389360917</v>
      </c>
      <c r="Y36" s="851">
        <v>37.147828503</v>
      </c>
      <c r="Z36" s="698">
        <v>4.0385886749669702</v>
      </c>
      <c r="AA36" s="851">
        <v>4153.1895639391205</v>
      </c>
      <c r="AB36" s="851">
        <v>43.536501297000008</v>
      </c>
      <c r="AC36" s="692">
        <v>4.2045860317907611</v>
      </c>
      <c r="AD36" s="563">
        <v>4548.7693195829152</v>
      </c>
      <c r="AE36" s="1132">
        <v>43.674003253999999</v>
      </c>
      <c r="AF36" s="698">
        <v>3.8092030736758895</v>
      </c>
      <c r="AG36" s="1360">
        <v>4392.8020674078462</v>
      </c>
      <c r="AH36" s="1361">
        <v>39.209975209999989</v>
      </c>
      <c r="AI36" s="1362">
        <v>3.5412775787469779</v>
      </c>
      <c r="AJ36" s="1467">
        <v>4336.5856508139996</v>
      </c>
      <c r="AK36" s="1468">
        <v>35.570067915999999</v>
      </c>
      <c r="AL36" s="1459">
        <v>3.2989555128829084</v>
      </c>
      <c r="AM36" s="1467">
        <v>4469.7976237060011</v>
      </c>
      <c r="AN36" s="1468">
        <v>29.879228246</v>
      </c>
      <c r="AO36" s="1459">
        <v>2.6885691352495402</v>
      </c>
      <c r="AP36" s="1467">
        <v>4093.1115421961299</v>
      </c>
      <c r="AQ36" s="1468">
        <v>22.434923003000005</v>
      </c>
      <c r="AR36" s="1459">
        <v>2.1805410229953317</v>
      </c>
      <c r="AS36" s="1519">
        <v>3992.2407815998922</v>
      </c>
      <c r="AT36" s="1520">
        <v>18.948706317999996</v>
      </c>
      <c r="AU36" s="1509">
        <v>1.8882352292281543</v>
      </c>
      <c r="AV36" s="1467">
        <v>4418.275106952</v>
      </c>
      <c r="AW36" s="1468">
        <v>16.453413309999998</v>
      </c>
      <c r="AX36" s="1459">
        <v>1.5102665665211406</v>
      </c>
      <c r="AY36" s="1467">
        <v>4134.2609164261758</v>
      </c>
      <c r="AZ36" s="1468">
        <v>14.556740567</v>
      </c>
      <c r="BA36" s="1459">
        <v>1.4122699952988693</v>
      </c>
      <c r="BB36" s="1467">
        <v>3663.4274002636516</v>
      </c>
      <c r="BC36" s="1468">
        <v>14.068123770000001</v>
      </c>
      <c r="BD36" s="1459">
        <v>1.5235391838137731</v>
      </c>
      <c r="BE36" s="1519">
        <v>3581.4453664481198</v>
      </c>
      <c r="BF36" s="1520">
        <v>11.466564773999998</v>
      </c>
      <c r="BG36" s="1509">
        <v>1.2702231842287044</v>
      </c>
      <c r="BH36" s="1467">
        <v>4052.1827346310001</v>
      </c>
      <c r="BI36" s="1468">
        <v>14.103049298</v>
      </c>
      <c r="BJ36" s="1459">
        <v>1.4114787924534735</v>
      </c>
      <c r="BK36" s="1467">
        <v>4408.4935833639565</v>
      </c>
      <c r="BL36" s="1468">
        <v>21.979921291</v>
      </c>
      <c r="BM36" s="1459">
        <v>1.9998038126513924</v>
      </c>
      <c r="BN36" s="1467">
        <v>4944.602858305173</v>
      </c>
      <c r="BO36" s="1468">
        <v>43.034365725000001</v>
      </c>
      <c r="BP36" s="1459">
        <v>3.4529399682467217</v>
      </c>
      <c r="BQ36" s="1519">
        <v>5080.8654788485765</v>
      </c>
      <c r="BR36" s="1520">
        <v>66.457751605999988</v>
      </c>
      <c r="BS36" s="1509">
        <v>5.1893502578600748</v>
      </c>
      <c r="BT36" s="1467">
        <v>5117.6422490429995</v>
      </c>
      <c r="BU36" s="1468">
        <v>75.679604693999991</v>
      </c>
      <c r="BV36" s="1459">
        <v>5.9973485117369156</v>
      </c>
      <c r="BW36" s="1688">
        <v>5367.8510442964489</v>
      </c>
      <c r="BX36" s="1689">
        <v>88.269087045000006</v>
      </c>
      <c r="BY36" s="1670">
        <v>6.5956811250139955</v>
      </c>
    </row>
    <row r="37" spans="1:77" ht="12" customHeight="1">
      <c r="A37" s="103"/>
      <c r="B37" s="126"/>
      <c r="C37" s="159"/>
      <c r="D37" s="149"/>
      <c r="E37" s="327" t="s">
        <v>177</v>
      </c>
      <c r="F37" s="328"/>
      <c r="G37" s="328"/>
      <c r="H37" s="328"/>
      <c r="I37" s="328"/>
      <c r="J37" s="328"/>
      <c r="K37" s="328"/>
      <c r="L37" s="561" t="s">
        <v>383</v>
      </c>
      <c r="M37" s="560" t="s">
        <v>383</v>
      </c>
      <c r="N37" s="691">
        <v>1.4634643763515149</v>
      </c>
      <c r="O37" s="561" t="s">
        <v>383</v>
      </c>
      <c r="P37" s="560" t="s">
        <v>383</v>
      </c>
      <c r="Q37" s="697">
        <v>1.4848058311749279</v>
      </c>
      <c r="R37" s="559" t="s">
        <v>383</v>
      </c>
      <c r="S37" s="560" t="s">
        <v>383</v>
      </c>
      <c r="T37" s="691">
        <v>1.4932538084245286</v>
      </c>
      <c r="U37" s="1354" t="s">
        <v>383</v>
      </c>
      <c r="V37" s="1355" t="s">
        <v>383</v>
      </c>
      <c r="W37" s="1356">
        <v>1.4592210131045451</v>
      </c>
      <c r="X37" s="561">
        <v>0</v>
      </c>
      <c r="Y37" s="560">
        <v>0</v>
      </c>
      <c r="Z37" s="697">
        <v>1.4665832290340259</v>
      </c>
      <c r="AA37" s="560">
        <v>0</v>
      </c>
      <c r="AB37" s="560">
        <v>0</v>
      </c>
      <c r="AC37" s="691">
        <v>1.4448383463447454</v>
      </c>
      <c r="AD37" s="561">
        <v>0</v>
      </c>
      <c r="AE37" s="560">
        <v>0</v>
      </c>
      <c r="AF37" s="697">
        <v>1.3565807822757419</v>
      </c>
      <c r="AG37" s="1354">
        <v>0</v>
      </c>
      <c r="AH37" s="1355">
        <v>0</v>
      </c>
      <c r="AI37" s="1356">
        <v>1.3218775362488566</v>
      </c>
      <c r="AJ37" s="1464">
        <v>0</v>
      </c>
      <c r="AK37" s="1465">
        <v>0</v>
      </c>
      <c r="AL37" s="1466">
        <v>1.3416325414079471</v>
      </c>
      <c r="AM37" s="1464">
        <v>0</v>
      </c>
      <c r="AN37" s="1465">
        <v>0</v>
      </c>
      <c r="AO37" s="1466">
        <v>1.3081125685564581</v>
      </c>
      <c r="AP37" s="1464">
        <v>0</v>
      </c>
      <c r="AQ37" s="1465">
        <v>0</v>
      </c>
      <c r="AR37" s="1466">
        <v>1.3024612719568784</v>
      </c>
      <c r="AS37" s="1516">
        <v>0</v>
      </c>
      <c r="AT37" s="1517">
        <v>0</v>
      </c>
      <c r="AU37" s="1518">
        <v>1.2665857353252168</v>
      </c>
      <c r="AV37" s="1464">
        <v>0</v>
      </c>
      <c r="AW37" s="1465">
        <v>0</v>
      </c>
      <c r="AX37" s="1466">
        <v>1.3301666310354505</v>
      </c>
      <c r="AY37" s="1464">
        <v>0</v>
      </c>
      <c r="AZ37" s="1465">
        <v>0</v>
      </c>
      <c r="BA37" s="1466">
        <v>1.3531176566294874</v>
      </c>
      <c r="BB37" s="1464">
        <v>0</v>
      </c>
      <c r="BC37" s="1465">
        <v>0</v>
      </c>
      <c r="BD37" s="1466">
        <v>1.3430041056931166</v>
      </c>
      <c r="BE37" s="1516">
        <v>0</v>
      </c>
      <c r="BF37" s="1517">
        <v>0</v>
      </c>
      <c r="BG37" s="1518">
        <v>1.4088270007648993</v>
      </c>
      <c r="BH37" s="1464">
        <v>0</v>
      </c>
      <c r="BI37" s="1465">
        <v>0</v>
      </c>
      <c r="BJ37" s="1466">
        <v>1.4655626912347592</v>
      </c>
      <c r="BK37" s="1464">
        <v>0</v>
      </c>
      <c r="BL37" s="1465">
        <v>0</v>
      </c>
      <c r="BM37" s="1466">
        <v>1.5615690818833925</v>
      </c>
      <c r="BN37" s="1464">
        <v>0</v>
      </c>
      <c r="BO37" s="1465">
        <v>0</v>
      </c>
      <c r="BP37" s="1466">
        <v>1.5919210787232503</v>
      </c>
      <c r="BQ37" s="1516">
        <v>0</v>
      </c>
      <c r="BR37" s="1517">
        <v>0</v>
      </c>
      <c r="BS37" s="1518">
        <v>1.6256598395419051</v>
      </c>
      <c r="BT37" s="1464">
        <v>0</v>
      </c>
      <c r="BU37" s="1465">
        <v>0</v>
      </c>
      <c r="BV37" s="1466">
        <v>1.5834713746962135</v>
      </c>
      <c r="BW37" s="1685">
        <v>0</v>
      </c>
      <c r="BX37" s="1686">
        <v>0</v>
      </c>
      <c r="BY37" s="1687">
        <v>1.5381634547707499</v>
      </c>
    </row>
    <row r="38" spans="1:77" ht="12" customHeight="1">
      <c r="A38" s="103"/>
      <c r="B38" s="126"/>
      <c r="C38" s="159"/>
      <c r="D38" s="149"/>
      <c r="E38" s="319"/>
      <c r="F38" s="319" t="s">
        <v>178</v>
      </c>
      <c r="G38" s="319"/>
      <c r="H38" s="476"/>
      <c r="I38" s="476"/>
      <c r="J38" s="476"/>
      <c r="K38" s="476"/>
      <c r="L38" s="563" t="s">
        <v>383</v>
      </c>
      <c r="M38" s="468" t="s">
        <v>383</v>
      </c>
      <c r="N38" s="693">
        <v>1.7899978703460673</v>
      </c>
      <c r="O38" s="563" t="s">
        <v>383</v>
      </c>
      <c r="P38" s="562" t="s">
        <v>383</v>
      </c>
      <c r="Q38" s="698">
        <v>1.7988853404879668</v>
      </c>
      <c r="R38" s="468" t="s">
        <v>383</v>
      </c>
      <c r="S38" s="468" t="s">
        <v>383</v>
      </c>
      <c r="T38" s="693">
        <v>1.8146128080316917</v>
      </c>
      <c r="U38" s="1360" t="s">
        <v>383</v>
      </c>
      <c r="V38" s="1361" t="s">
        <v>383</v>
      </c>
      <c r="W38" s="1362">
        <v>1.7949386451302383</v>
      </c>
      <c r="X38" s="563">
        <v>0</v>
      </c>
      <c r="Y38" s="851">
        <v>0</v>
      </c>
      <c r="Z38" s="698">
        <v>1.7986227227912512</v>
      </c>
      <c r="AA38" s="468">
        <v>0</v>
      </c>
      <c r="AB38" s="468">
        <v>0</v>
      </c>
      <c r="AC38" s="693">
        <v>1.778377633483252</v>
      </c>
      <c r="AD38" s="563">
        <v>0</v>
      </c>
      <c r="AE38" s="1132">
        <v>0</v>
      </c>
      <c r="AF38" s="698">
        <v>1.6957785612494718</v>
      </c>
      <c r="AG38" s="1360">
        <v>0</v>
      </c>
      <c r="AH38" s="1361">
        <v>0</v>
      </c>
      <c r="AI38" s="1362">
        <v>1.5909834507280376</v>
      </c>
      <c r="AJ38" s="1467">
        <v>0</v>
      </c>
      <c r="AK38" s="1468">
        <v>0</v>
      </c>
      <c r="AL38" s="1459">
        <v>1.6501941790932508</v>
      </c>
      <c r="AM38" s="1467">
        <v>0</v>
      </c>
      <c r="AN38" s="1468">
        <v>0</v>
      </c>
      <c r="AO38" s="1459">
        <v>1.6288326263816109</v>
      </c>
      <c r="AP38" s="1467">
        <v>0</v>
      </c>
      <c r="AQ38" s="1468">
        <v>0</v>
      </c>
      <c r="AR38" s="1459">
        <v>1.6103232893441577</v>
      </c>
      <c r="AS38" s="1519">
        <v>0</v>
      </c>
      <c r="AT38" s="1520">
        <v>0</v>
      </c>
      <c r="AU38" s="1509">
        <v>1.5444004219047187</v>
      </c>
      <c r="AV38" s="1467">
        <v>0</v>
      </c>
      <c r="AW38" s="1468">
        <v>0</v>
      </c>
      <c r="AX38" s="1459">
        <v>1.6091046049057875</v>
      </c>
      <c r="AY38" s="1467">
        <v>0</v>
      </c>
      <c r="AZ38" s="1468">
        <v>0</v>
      </c>
      <c r="BA38" s="1459">
        <v>1.6368373977439341</v>
      </c>
      <c r="BB38" s="1467">
        <v>0</v>
      </c>
      <c r="BC38" s="1468">
        <v>0</v>
      </c>
      <c r="BD38" s="1459">
        <v>1.6337360240038861</v>
      </c>
      <c r="BE38" s="1519">
        <v>0</v>
      </c>
      <c r="BF38" s="1520">
        <v>0</v>
      </c>
      <c r="BG38" s="1509">
        <v>1.7421566139491322</v>
      </c>
      <c r="BH38" s="1467">
        <v>0</v>
      </c>
      <c r="BI38" s="1468">
        <v>0</v>
      </c>
      <c r="BJ38" s="1459">
        <v>1.8309646385690392</v>
      </c>
      <c r="BK38" s="1467">
        <v>0</v>
      </c>
      <c r="BL38" s="1468">
        <v>0</v>
      </c>
      <c r="BM38" s="1459">
        <v>1.9328976095970396</v>
      </c>
      <c r="BN38" s="1467">
        <v>0</v>
      </c>
      <c r="BO38" s="1468">
        <v>0</v>
      </c>
      <c r="BP38" s="1459">
        <v>2.0125920360023679</v>
      </c>
      <c r="BQ38" s="1519">
        <v>0</v>
      </c>
      <c r="BR38" s="1520">
        <v>0</v>
      </c>
      <c r="BS38" s="1509">
        <v>2.1356324079520661</v>
      </c>
      <c r="BT38" s="1467">
        <v>0</v>
      </c>
      <c r="BU38" s="1468">
        <v>0</v>
      </c>
      <c r="BV38" s="1459">
        <v>2.1133396145356982</v>
      </c>
      <c r="BW38" s="1688">
        <v>0</v>
      </c>
      <c r="BX38" s="1689">
        <v>0</v>
      </c>
      <c r="BY38" s="1670">
        <v>2.046754498171282</v>
      </c>
    </row>
    <row r="39" spans="1:77" ht="12" customHeight="1">
      <c r="A39" s="103"/>
      <c r="B39" s="126"/>
      <c r="C39" s="159"/>
      <c r="D39" s="151"/>
      <c r="E39" s="319"/>
      <c r="F39" s="319" t="s">
        <v>179</v>
      </c>
      <c r="G39" s="319"/>
      <c r="H39" s="476"/>
      <c r="I39" s="476"/>
      <c r="J39" s="476"/>
      <c r="K39" s="476"/>
      <c r="L39" s="563" t="s">
        <v>383</v>
      </c>
      <c r="M39" s="468" t="s">
        <v>383</v>
      </c>
      <c r="N39" s="693">
        <v>1.917511852065833</v>
      </c>
      <c r="O39" s="563" t="s">
        <v>383</v>
      </c>
      <c r="P39" s="562" t="s">
        <v>383</v>
      </c>
      <c r="Q39" s="698">
        <v>2.1197197532698366</v>
      </c>
      <c r="R39" s="468" t="s">
        <v>383</v>
      </c>
      <c r="S39" s="468" t="s">
        <v>383</v>
      </c>
      <c r="T39" s="693">
        <v>2.0457526129319987</v>
      </c>
      <c r="U39" s="1360" t="s">
        <v>383</v>
      </c>
      <c r="V39" s="1361" t="s">
        <v>383</v>
      </c>
      <c r="W39" s="1362">
        <v>1.9856645607211685</v>
      </c>
      <c r="X39" s="563">
        <v>0</v>
      </c>
      <c r="Y39" s="851">
        <v>0</v>
      </c>
      <c r="Z39" s="698">
        <v>2.0681557979475031</v>
      </c>
      <c r="AA39" s="468">
        <v>0</v>
      </c>
      <c r="AB39" s="468">
        <v>0</v>
      </c>
      <c r="AC39" s="693">
        <v>1.989168158710465</v>
      </c>
      <c r="AD39" s="563">
        <v>0</v>
      </c>
      <c r="AE39" s="1132">
        <v>0</v>
      </c>
      <c r="AF39" s="698">
        <v>1.8835512843237887</v>
      </c>
      <c r="AG39" s="1360">
        <v>0</v>
      </c>
      <c r="AH39" s="1361">
        <v>0</v>
      </c>
      <c r="AI39" s="1362">
        <v>1.8812451638357093</v>
      </c>
      <c r="AJ39" s="1467">
        <v>0</v>
      </c>
      <c r="AK39" s="1468">
        <v>0</v>
      </c>
      <c r="AL39" s="1459">
        <v>1.8237072467161068</v>
      </c>
      <c r="AM39" s="1467">
        <v>0</v>
      </c>
      <c r="AN39" s="1468">
        <v>0</v>
      </c>
      <c r="AO39" s="1459">
        <v>1.6831674352438926</v>
      </c>
      <c r="AP39" s="1467">
        <v>0</v>
      </c>
      <c r="AQ39" s="1468">
        <v>0</v>
      </c>
      <c r="AR39" s="1459">
        <v>1.2882008094756423</v>
      </c>
      <c r="AS39" s="1519">
        <v>0</v>
      </c>
      <c r="AT39" s="1520">
        <v>0</v>
      </c>
      <c r="AU39" s="1509">
        <v>1.2086176388821821</v>
      </c>
      <c r="AV39" s="1467">
        <v>0</v>
      </c>
      <c r="AW39" s="1468">
        <v>0</v>
      </c>
      <c r="AX39" s="1459">
        <v>1.2754109931935462</v>
      </c>
      <c r="AY39" s="1467">
        <v>0</v>
      </c>
      <c r="AZ39" s="1468">
        <v>0</v>
      </c>
      <c r="BA39" s="1459">
        <v>1.2175549290247549</v>
      </c>
      <c r="BB39" s="1467">
        <v>0</v>
      </c>
      <c r="BC39" s="1468">
        <v>0</v>
      </c>
      <c r="BD39" s="1459">
        <v>1.2202194020227202</v>
      </c>
      <c r="BE39" s="1519">
        <v>0</v>
      </c>
      <c r="BF39" s="1520">
        <v>0</v>
      </c>
      <c r="BG39" s="1509">
        <v>1.1181755605794561</v>
      </c>
      <c r="BH39" s="1467">
        <v>0</v>
      </c>
      <c r="BI39" s="1468">
        <v>0</v>
      </c>
      <c r="BJ39" s="1459">
        <v>1.1799204050433456</v>
      </c>
      <c r="BK39" s="1467">
        <v>0</v>
      </c>
      <c r="BL39" s="1468">
        <v>0</v>
      </c>
      <c r="BM39" s="1459">
        <v>1.3911613098818914</v>
      </c>
      <c r="BN39" s="1467">
        <v>0</v>
      </c>
      <c r="BO39" s="1468">
        <v>0</v>
      </c>
      <c r="BP39" s="1459">
        <v>1.6605595110216185</v>
      </c>
      <c r="BQ39" s="1519">
        <v>0</v>
      </c>
      <c r="BR39" s="1520">
        <v>0</v>
      </c>
      <c r="BS39" s="1509">
        <v>1.8069051832022511</v>
      </c>
      <c r="BT39" s="1467">
        <v>0</v>
      </c>
      <c r="BU39" s="1468">
        <v>0</v>
      </c>
      <c r="BV39" s="1459">
        <v>2.1338425375437176</v>
      </c>
      <c r="BW39" s="1688">
        <v>0</v>
      </c>
      <c r="BX39" s="1689">
        <v>0</v>
      </c>
      <c r="BY39" s="1670">
        <v>2.3608846820449174</v>
      </c>
    </row>
    <row r="40" spans="1:77" ht="12" customHeight="1">
      <c r="A40" s="103"/>
      <c r="B40" s="126"/>
      <c r="C40" s="159"/>
      <c r="D40" s="151"/>
      <c r="E40" s="327" t="s">
        <v>180</v>
      </c>
      <c r="F40" s="328"/>
      <c r="G40" s="328"/>
      <c r="H40" s="328"/>
      <c r="I40" s="328"/>
      <c r="J40" s="328"/>
      <c r="K40" s="328"/>
      <c r="L40" s="561">
        <v>265930.44</v>
      </c>
      <c r="M40" s="560">
        <v>985.66</v>
      </c>
      <c r="N40" s="691">
        <v>1.5031746229912186</v>
      </c>
      <c r="O40" s="561">
        <v>265334.33</v>
      </c>
      <c r="P40" s="560">
        <v>1006.16</v>
      </c>
      <c r="Q40" s="697">
        <v>1.520985506585862</v>
      </c>
      <c r="R40" s="559">
        <v>267218.14</v>
      </c>
      <c r="S40" s="560">
        <v>1031.74</v>
      </c>
      <c r="T40" s="691">
        <v>1.5318257601627738</v>
      </c>
      <c r="U40" s="1354">
        <v>267218.14264107757</v>
      </c>
      <c r="V40" s="1355">
        <v>1031.7381749619983</v>
      </c>
      <c r="W40" s="1356">
        <v>1.506631941892862</v>
      </c>
      <c r="X40" s="561">
        <v>279588.18605624494</v>
      </c>
      <c r="Y40" s="560">
        <v>1045.313856777</v>
      </c>
      <c r="Z40" s="697">
        <v>1.5162759481898629</v>
      </c>
      <c r="AA40" s="560">
        <v>284375.93659086083</v>
      </c>
      <c r="AB40" s="560">
        <v>1056.244679547</v>
      </c>
      <c r="AC40" s="691">
        <v>1.4897835074821797</v>
      </c>
      <c r="AD40" s="561">
        <v>294907.99605267885</v>
      </c>
      <c r="AE40" s="560">
        <v>1041.6043553279992</v>
      </c>
      <c r="AF40" s="697">
        <v>1.4012682318593206</v>
      </c>
      <c r="AG40" s="1354">
        <v>298782.96061964147</v>
      </c>
      <c r="AH40" s="1355">
        <v>1028.9660120049994</v>
      </c>
      <c r="AI40" s="1356">
        <v>1.3663131257658911</v>
      </c>
      <c r="AJ40" s="1464">
        <v>296135.99218545703</v>
      </c>
      <c r="AK40" s="1465">
        <v>1018.2401227909999</v>
      </c>
      <c r="AL40" s="1466">
        <v>1.382925244830379</v>
      </c>
      <c r="AM40" s="1464">
        <v>310278.52654763305</v>
      </c>
      <c r="AN40" s="1465">
        <v>1033.687498386</v>
      </c>
      <c r="AO40" s="1466">
        <v>1.3399149616832058</v>
      </c>
      <c r="AP40" s="1464">
        <v>307093.75211238133</v>
      </c>
      <c r="AQ40" s="1465">
        <v>1023.4621902600003</v>
      </c>
      <c r="AR40" s="1466">
        <v>1.3258490460922381</v>
      </c>
      <c r="AS40" s="1516">
        <v>314846.96045002533</v>
      </c>
      <c r="AT40" s="1517">
        <v>1020.5790814569979</v>
      </c>
      <c r="AU40" s="1518">
        <v>1.2895566208591807</v>
      </c>
      <c r="AV40" s="1464">
        <v>318560.71480495698</v>
      </c>
      <c r="AW40" s="1465">
        <v>1060.0939543110003</v>
      </c>
      <c r="AX40" s="1466">
        <v>1.3495920011509013</v>
      </c>
      <c r="AY40" s="1464">
        <v>326096.73259650118</v>
      </c>
      <c r="AZ40" s="1465">
        <v>1110.6740917749996</v>
      </c>
      <c r="BA40" s="1466">
        <v>1.366128860423768</v>
      </c>
      <c r="BB40" s="1464">
        <v>335608.29011836392</v>
      </c>
      <c r="BC40" s="1465">
        <v>1147.6457038990004</v>
      </c>
      <c r="BD40" s="1466">
        <v>1.3566886516763945</v>
      </c>
      <c r="BE40" s="1516">
        <v>346406.47130673233</v>
      </c>
      <c r="BF40" s="1517">
        <v>1241.9929598310011</v>
      </c>
      <c r="BG40" s="1518">
        <v>1.4224538156885664</v>
      </c>
      <c r="BH40" s="1464">
        <v>354678.85114649899</v>
      </c>
      <c r="BI40" s="1465">
        <v>1301.9387504179999</v>
      </c>
      <c r="BJ40" s="1466">
        <v>1.4886946078636798</v>
      </c>
      <c r="BK40" s="1464">
        <v>355394.42976424482</v>
      </c>
      <c r="BL40" s="1465">
        <v>1398.1304028640002</v>
      </c>
      <c r="BM40" s="1466">
        <v>1.5779329140125247</v>
      </c>
      <c r="BN40" s="1464">
        <v>365773.59622435248</v>
      </c>
      <c r="BO40" s="1465">
        <v>1492.8638809739998</v>
      </c>
      <c r="BP40" s="1466">
        <v>1.6192462334865678</v>
      </c>
      <c r="BQ40" s="1516">
        <v>374878.75612929108</v>
      </c>
      <c r="BR40" s="1517">
        <v>1586.6849737300006</v>
      </c>
      <c r="BS40" s="1518">
        <v>1.6792096283377274</v>
      </c>
      <c r="BT40" s="1464">
        <v>364459.42736453295</v>
      </c>
      <c r="BU40" s="1465">
        <v>1484.473402178</v>
      </c>
      <c r="BV40" s="1466">
        <v>1.65186133249775</v>
      </c>
      <c r="BW40" s="1685">
        <v>362362.27170852217</v>
      </c>
      <c r="BX40" s="1686">
        <v>1436.2659579120002</v>
      </c>
      <c r="BY40" s="1687">
        <v>1.589803195261057</v>
      </c>
    </row>
    <row r="41" spans="1:77" ht="12" customHeight="1">
      <c r="A41" s="103"/>
      <c r="B41" s="126"/>
      <c r="C41" s="159"/>
      <c r="D41" s="288"/>
      <c r="E41" s="319"/>
      <c r="F41" s="319" t="s">
        <v>181</v>
      </c>
      <c r="G41" s="319"/>
      <c r="H41" s="476"/>
      <c r="I41" s="476"/>
      <c r="J41" s="476"/>
      <c r="K41" s="476"/>
      <c r="L41" s="563">
        <v>239833.83</v>
      </c>
      <c r="M41" s="468">
        <v>925.34</v>
      </c>
      <c r="N41" s="693">
        <v>1.5647366252616566</v>
      </c>
      <c r="O41" s="563">
        <v>239930.26</v>
      </c>
      <c r="P41" s="562">
        <v>938.91</v>
      </c>
      <c r="Q41" s="698">
        <v>1.5696051395550075</v>
      </c>
      <c r="R41" s="468">
        <v>241052.42</v>
      </c>
      <c r="S41" s="468">
        <v>968.23</v>
      </c>
      <c r="T41" s="693">
        <v>1.5935734155287449</v>
      </c>
      <c r="U41" s="1360">
        <v>241052.41700712751</v>
      </c>
      <c r="V41" s="1361">
        <v>968.23098321699842</v>
      </c>
      <c r="W41" s="1362">
        <v>1.5653822249502971</v>
      </c>
      <c r="X41" s="563">
        <v>252662.46773500199</v>
      </c>
      <c r="Y41" s="851">
        <v>978.19993828999998</v>
      </c>
      <c r="Z41" s="698">
        <v>1.5701359326296696</v>
      </c>
      <c r="AA41" s="468">
        <v>255072.69117897982</v>
      </c>
      <c r="AB41" s="468">
        <v>983.37852375099999</v>
      </c>
      <c r="AC41" s="693">
        <v>1.5463515259813525</v>
      </c>
      <c r="AD41" s="563">
        <v>262943.14430900099</v>
      </c>
      <c r="AE41" s="1132">
        <v>968.91005071299946</v>
      </c>
      <c r="AF41" s="698">
        <v>1.4619302282993112</v>
      </c>
      <c r="AG41" s="1360">
        <v>268098.65204221295</v>
      </c>
      <c r="AH41" s="1361">
        <v>946.17910403499934</v>
      </c>
      <c r="AI41" s="1362">
        <v>1.4001796432430464</v>
      </c>
      <c r="AJ41" s="1467">
        <v>265486.14869209903</v>
      </c>
      <c r="AK41" s="1468">
        <v>950.33877269299978</v>
      </c>
      <c r="AL41" s="1459">
        <v>1.439714153086648</v>
      </c>
      <c r="AM41" s="1467">
        <v>274624.6301626811</v>
      </c>
      <c r="AN41" s="1468">
        <v>980.79091556799995</v>
      </c>
      <c r="AO41" s="1459">
        <v>1.436404121594425</v>
      </c>
      <c r="AP41" s="1467">
        <v>274312.90533993318</v>
      </c>
      <c r="AQ41" s="1468">
        <v>976.80466072100057</v>
      </c>
      <c r="AR41" s="1459">
        <v>1.4166244763948339</v>
      </c>
      <c r="AS41" s="1519">
        <v>282444.45068603999</v>
      </c>
      <c r="AT41" s="1520">
        <v>970.18776410599753</v>
      </c>
      <c r="AU41" s="1509">
        <v>1.3665200391436214</v>
      </c>
      <c r="AV41" s="1467">
        <v>288274.99131417298</v>
      </c>
      <c r="AW41" s="1468">
        <v>1007.4323849800002</v>
      </c>
      <c r="AX41" s="1459">
        <v>1.4172918667438184</v>
      </c>
      <c r="AY41" s="1467">
        <v>294160.34566933103</v>
      </c>
      <c r="AZ41" s="1468">
        <v>1056.9387527099998</v>
      </c>
      <c r="BA41" s="1459">
        <v>1.4411764824255966</v>
      </c>
      <c r="BB41" s="1467">
        <v>301601.57653980749</v>
      </c>
      <c r="BC41" s="1468">
        <v>1086.8546584740002</v>
      </c>
      <c r="BD41" s="1459">
        <v>1.4296933625446582</v>
      </c>
      <c r="BE41" s="1519">
        <v>309298.80088243121</v>
      </c>
      <c r="BF41" s="1520">
        <v>1177.3283290960012</v>
      </c>
      <c r="BG41" s="1509">
        <v>1.510164980236478</v>
      </c>
      <c r="BH41" s="1467">
        <v>316658.08920853399</v>
      </c>
      <c r="BI41" s="1468">
        <v>1235.5571924439998</v>
      </c>
      <c r="BJ41" s="1459">
        <v>1.5824231266433866</v>
      </c>
      <c r="BK41" s="1467">
        <v>315747.85521488806</v>
      </c>
      <c r="BL41" s="1468">
        <v>1323.1291893740004</v>
      </c>
      <c r="BM41" s="1459">
        <v>1.6807894498875053</v>
      </c>
      <c r="BN41" s="1467">
        <v>321237.23331405915</v>
      </c>
      <c r="BO41" s="1468">
        <v>1400.9084067139997</v>
      </c>
      <c r="BP41" s="1459">
        <v>1.7301704953831214</v>
      </c>
      <c r="BQ41" s="1519">
        <v>327257.73251842434</v>
      </c>
      <c r="BR41" s="1520">
        <v>1511.5069505510005</v>
      </c>
      <c r="BS41" s="1509">
        <v>1.832421035839001</v>
      </c>
      <c r="BT41" s="1467">
        <v>323637.028242726</v>
      </c>
      <c r="BU41" s="1468">
        <v>1439.251210036</v>
      </c>
      <c r="BV41" s="1459">
        <v>1.8035523538190028</v>
      </c>
      <c r="BW41" s="1688">
        <v>320059.55315015005</v>
      </c>
      <c r="BX41" s="1689">
        <v>1383.9595190290001</v>
      </c>
      <c r="BY41" s="1670">
        <v>1.7343792328157082</v>
      </c>
    </row>
    <row r="42" spans="1:77">
      <c r="A42" s="103"/>
      <c r="B42" s="125"/>
      <c r="D42" s="288"/>
      <c r="E42" s="318"/>
      <c r="F42" s="318" t="s">
        <v>182</v>
      </c>
      <c r="G42" s="318"/>
      <c r="H42" s="474"/>
      <c r="I42" s="474"/>
      <c r="J42" s="474"/>
      <c r="K42" s="474"/>
      <c r="L42" s="565">
        <v>26096.61</v>
      </c>
      <c r="M42" s="564">
        <v>60.33</v>
      </c>
      <c r="N42" s="694">
        <v>0.93756111106640549</v>
      </c>
      <c r="O42" s="565">
        <v>25404.07</v>
      </c>
      <c r="P42" s="564">
        <v>67.25</v>
      </c>
      <c r="Q42" s="699">
        <v>1.0617944722598034</v>
      </c>
      <c r="R42" s="564">
        <v>26165.73</v>
      </c>
      <c r="S42" s="564">
        <v>63.51</v>
      </c>
      <c r="T42" s="694">
        <v>0.96297340735049408</v>
      </c>
      <c r="U42" s="1363">
        <v>26165.72563394986</v>
      </c>
      <c r="V42" s="1364">
        <v>63.507191744999957</v>
      </c>
      <c r="W42" s="1365">
        <v>0.96425142658036844</v>
      </c>
      <c r="X42" s="565">
        <v>26925.718321242995</v>
      </c>
      <c r="Y42" s="564">
        <v>67.113918486999992</v>
      </c>
      <c r="Z42" s="699">
        <v>1.0108708028796254</v>
      </c>
      <c r="AA42" s="564">
        <v>29303.245411880958</v>
      </c>
      <c r="AB42" s="564">
        <v>72.866155795999973</v>
      </c>
      <c r="AC42" s="694">
        <v>0.99738218774999776</v>
      </c>
      <c r="AD42" s="565">
        <v>31964.851743677802</v>
      </c>
      <c r="AE42" s="564">
        <v>72.694304614999979</v>
      </c>
      <c r="AF42" s="699">
        <v>0.90226212940970607</v>
      </c>
      <c r="AG42" s="1363">
        <v>30684.308577428808</v>
      </c>
      <c r="AH42" s="1364">
        <v>82.786907970000115</v>
      </c>
      <c r="AI42" s="1365">
        <v>1.0704104932500471</v>
      </c>
      <c r="AJ42" s="1472">
        <v>30649.843493358003</v>
      </c>
      <c r="AK42" s="1473">
        <v>67.901350097999995</v>
      </c>
      <c r="AL42" s="1474">
        <v>0.89102490137012613</v>
      </c>
      <c r="AM42" s="1472">
        <v>35653.896384951993</v>
      </c>
      <c r="AN42" s="1473">
        <v>52.896582818000056</v>
      </c>
      <c r="AO42" s="1474">
        <v>0.59670587257758678</v>
      </c>
      <c r="AP42" s="1472">
        <v>32780.846772448131</v>
      </c>
      <c r="AQ42" s="1473">
        <v>46.657529538999896</v>
      </c>
      <c r="AR42" s="1474">
        <v>0.56623254830498815</v>
      </c>
      <c r="AS42" s="1524">
        <v>32402.509763985465</v>
      </c>
      <c r="AT42" s="1525">
        <v>50.391317351000005</v>
      </c>
      <c r="AU42" s="1526">
        <v>0.61868604451789422</v>
      </c>
      <c r="AV42" s="1472">
        <v>30285.723490783999</v>
      </c>
      <c r="AW42" s="1473">
        <v>52.661569331000003</v>
      </c>
      <c r="AX42" s="1474">
        <v>0.70519008776396397</v>
      </c>
      <c r="AY42" s="1472">
        <v>31936.386927170159</v>
      </c>
      <c r="AZ42" s="1473">
        <v>53.735339064999977</v>
      </c>
      <c r="BA42" s="1474">
        <v>0.67487864229286953</v>
      </c>
      <c r="BB42" s="1472">
        <v>34006.713578556322</v>
      </c>
      <c r="BC42" s="1473">
        <v>60.791045425000021</v>
      </c>
      <c r="BD42" s="1474">
        <v>0.70921838549386118</v>
      </c>
      <c r="BE42" s="1524">
        <v>37107.670424301359</v>
      </c>
      <c r="BF42" s="1525">
        <v>64.664630734999989</v>
      </c>
      <c r="BG42" s="1526">
        <v>0.6913662074267285</v>
      </c>
      <c r="BH42" s="1472">
        <v>38020.761937964999</v>
      </c>
      <c r="BI42" s="1473">
        <v>66.381557973999989</v>
      </c>
      <c r="BJ42" s="1474">
        <v>0.70807128133607866</v>
      </c>
      <c r="BK42" s="1472">
        <v>39646.57454935681</v>
      </c>
      <c r="BL42" s="1473">
        <v>75.001213489999998</v>
      </c>
      <c r="BM42" s="1474">
        <v>0.75877688435535007</v>
      </c>
      <c r="BN42" s="1472">
        <v>44536.362910293246</v>
      </c>
      <c r="BO42" s="1473">
        <v>91.955474260000045</v>
      </c>
      <c r="BP42" s="1474">
        <v>0.81915838008852437</v>
      </c>
      <c r="BQ42" s="1524">
        <v>47621.023610866774</v>
      </c>
      <c r="BR42" s="1525">
        <v>75.178023179000007</v>
      </c>
      <c r="BS42" s="1526">
        <v>0.62632134469777123</v>
      </c>
      <c r="BT42" s="1472">
        <v>40822.399121807</v>
      </c>
      <c r="BU42" s="1473">
        <v>45.222192142000011</v>
      </c>
      <c r="BV42" s="1474">
        <v>0.44926588471356532</v>
      </c>
      <c r="BW42" s="1693">
        <v>42302.718558371984</v>
      </c>
      <c r="BX42" s="1694">
        <v>52.306438882999998</v>
      </c>
      <c r="BY42" s="1695">
        <v>0.49595051739803714</v>
      </c>
    </row>
    <row r="43" spans="1:77">
      <c r="A43" s="155"/>
      <c r="B43" s="125"/>
      <c r="BN43" s="1002"/>
      <c r="BO43" s="1002"/>
      <c r="BP43" s="1002"/>
    </row>
    <row r="44" spans="1:77">
      <c r="A44" s="155"/>
      <c r="B44" s="125"/>
      <c r="BA44" s="1825"/>
      <c r="BD44" s="1825"/>
      <c r="BG44" s="1825"/>
      <c r="BJ44" s="1825"/>
      <c r="BM44" s="1825"/>
      <c r="BP44" s="1825"/>
      <c r="BS44" s="1825"/>
      <c r="BT44" s="1825"/>
      <c r="BU44" s="1825"/>
      <c r="BV44" s="1825"/>
      <c r="BY44" s="1825"/>
    </row>
    <row r="45" spans="1:77">
      <c r="A45" s="155"/>
      <c r="B45" s="805"/>
    </row>
    <row r="46" spans="1:77">
      <c r="A46" s="155"/>
      <c r="B46" s="805"/>
    </row>
    <row r="47" spans="1:77">
      <c r="A47" s="155"/>
      <c r="B47" s="805"/>
    </row>
    <row r="48" spans="1:77">
      <c r="A48" s="155"/>
      <c r="B48" s="805"/>
    </row>
    <row r="49" spans="1:77">
      <c r="A49" s="155"/>
      <c r="B49" s="805"/>
    </row>
    <row r="50" spans="1:77">
      <c r="A50" s="155"/>
      <c r="B50" s="805"/>
    </row>
    <row r="51" spans="1:77">
      <c r="A51" s="155"/>
      <c r="B51" s="805"/>
    </row>
    <row r="52" spans="1:77">
      <c r="A52" s="155"/>
      <c r="B52" s="805"/>
    </row>
    <row r="53" spans="1:77">
      <c r="A53" s="155"/>
      <c r="B53" s="805"/>
    </row>
    <row r="54" spans="1:77">
      <c r="A54" s="155"/>
      <c r="B54" s="805"/>
    </row>
    <row r="55" spans="1:77">
      <c r="A55" s="155"/>
      <c r="B55" s="805"/>
      <c r="AC55" s="806"/>
      <c r="AD55" s="806"/>
      <c r="AE55" s="806"/>
      <c r="AF55" s="806"/>
      <c r="AG55" s="806"/>
      <c r="AH55" s="806"/>
      <c r="AI55" s="806"/>
      <c r="AL55" s="806"/>
      <c r="AO55" s="806"/>
      <c r="AR55" s="806"/>
      <c r="AS55" s="806"/>
      <c r="AT55" s="806"/>
      <c r="AU55" s="806"/>
      <c r="AX55" s="806"/>
      <c r="BA55" s="806"/>
      <c r="BD55" s="806"/>
      <c r="BG55" s="806"/>
      <c r="BJ55" s="806"/>
      <c r="BM55" s="806"/>
      <c r="BP55" s="806"/>
      <c r="BS55" s="806"/>
      <c r="BT55" s="806"/>
      <c r="BU55" s="806"/>
      <c r="BV55" s="806"/>
      <c r="BY55" s="806">
        <v>9</v>
      </c>
    </row>
    <row r="56" spans="1:77">
      <c r="B56" s="805"/>
    </row>
    <row r="57" spans="1:77">
      <c r="B57" s="805"/>
    </row>
  </sheetData>
  <mergeCells count="22">
    <mergeCell ref="L4:N4"/>
    <mergeCell ref="O4:Q4"/>
    <mergeCell ref="R4:T4"/>
    <mergeCell ref="U4:W4"/>
    <mergeCell ref="X4:Z4"/>
    <mergeCell ref="AA4:AC4"/>
    <mergeCell ref="AD4:AF4"/>
    <mergeCell ref="AG4:AI4"/>
    <mergeCell ref="AS4:AU4"/>
    <mergeCell ref="AV4:AX4"/>
    <mergeCell ref="AP4:AR4"/>
    <mergeCell ref="AM4:AO4"/>
    <mergeCell ref="BT4:BV4"/>
    <mergeCell ref="BW4:BY4"/>
    <mergeCell ref="BQ4:BS4"/>
    <mergeCell ref="BN4:BP4"/>
    <mergeCell ref="AJ4:AL4"/>
    <mergeCell ref="BE4:BG4"/>
    <mergeCell ref="BK4:BM4"/>
    <mergeCell ref="BB4:BD4"/>
    <mergeCell ref="AY4:BA4"/>
    <mergeCell ref="BH4:BJ4"/>
  </mergeCells>
  <phoneticPr fontId="6" type="noConversion"/>
  <hyperlinks>
    <hyperlink ref="A6" location="'Table of Contents'!A1" display="Table of  Contents"/>
    <hyperlink ref="A6:B6" location="'Table of Contents'!A1" display="Table of  Contents"/>
    <hyperlink ref="B9" location="'Financial Highlights'!A1" display="Financial Highlights"/>
    <hyperlink ref="B10" location="IS!A1" display="Income Statements [Group/Bank]"/>
    <hyperlink ref="B11" location="BS!A1" display="Balance Sheets [Group/Bank]"/>
    <hyperlink ref="B12" location="'NIM_Bank + Card'!A1" display="NIM [Bank+Card]"/>
    <hyperlink ref="B13" location="'NIM NIS_Bank'!A1" display="NIM &amp; NIS [Bank]"/>
    <hyperlink ref="B16" location="Loans_Bank!A1" display="Loans [Bank]"/>
    <hyperlink ref="B18" location="'Asset Quality_Group'!A1" display="Asset Quality [Group]"/>
    <hyperlink ref="B19" location="'Asset Quality_Bank'!A1" display="Asset Quality [Bank]"/>
    <hyperlink ref="B20" location="'Provision_Bank '!A1" display="Provision [Bank]"/>
    <hyperlink ref="B21" location="Delinquency_Bank!A1" display="Delinquency [Bank]"/>
    <hyperlink ref="B14" location="'Non-Interest Income'!A1" display="Non-Interest Income [Group/Bank]"/>
    <hyperlink ref="B15" location="'SG&amp;A Expense'!A1" display="SG&amp;A Expense [Group/Bank]"/>
    <hyperlink ref="B17" location="'Funding_Bank '!A1" display="Funding [Bank]"/>
    <hyperlink ref="B22" location="'Capital Adequacy_Group'!A1" display="Capital Adequacy [Group]"/>
    <hyperlink ref="B23" location="'Capital Adequacy_Bank'!A1" display="Capital Adequacy [Bank]"/>
    <hyperlink ref="B24" location="'Woori Card'!A1" display="Woori Card"/>
    <hyperlink ref="B27" location="'Orgarnization Structure'!A1" display="Orgarnization Structure"/>
    <hyperlink ref="B28" location="'Credit Rating'!A1" display="Credit Rating"/>
    <hyperlink ref="B25" location="'Woori Financial Capital'!A1" display="Woori Financial Capital"/>
    <hyperlink ref="B26" location="'Woori Investment Bank '!A1" display="Woori Investment Bank"/>
  </hyperlinks>
  <pageMargins left="0.23622047244094491" right="0.31496062992125984" top="0.74803149606299213" bottom="0.31496062992125984" header="0.31496062992125984" footer="0.31496062992125984"/>
  <pageSetup paperSize="9" scale="18" fitToHeight="0"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3" tint="0.59999389629810485"/>
    <pageSetUpPr fitToPage="1"/>
  </sheetPr>
  <dimension ref="A1:AO240"/>
  <sheetViews>
    <sheetView view="pageBreakPreview" zoomScaleNormal="120" zoomScaleSheetLayoutView="100" workbookViewId="0">
      <pane xSplit="7" ySplit="4" topLeftCell="H32" activePane="bottomRight" state="frozen"/>
      <selection activeCell="V43" sqref="V43"/>
      <selection pane="topRight" activeCell="V43" sqref="V43"/>
      <selection pane="bottomLeft" activeCell="V43" sqref="V43"/>
      <selection pane="bottomRight" activeCell="AN28" sqref="AN28"/>
    </sheetView>
  </sheetViews>
  <sheetFormatPr defaultColWidth="9" defaultRowHeight="12"/>
  <cols>
    <col min="1" max="1" width="0.875" style="29" customWidth="1"/>
    <col min="2" max="2" width="27.75" style="74" bestFit="1" customWidth="1"/>
    <col min="3" max="3" width="2.625" style="177" customWidth="1"/>
    <col min="4" max="5" width="1.625" style="33" customWidth="1"/>
    <col min="6" max="6" width="2.75" style="33" customWidth="1"/>
    <col min="7" max="7" width="24.625" style="33" customWidth="1"/>
    <col min="8" max="12" width="10.625" style="58" hidden="1" customWidth="1"/>
    <col min="13" max="18" width="8.625" style="58" hidden="1" customWidth="1"/>
    <col min="19" max="20" width="8.625" style="202" hidden="1" customWidth="1"/>
    <col min="21" max="31" width="8.625" style="1097" hidden="1" customWidth="1"/>
    <col min="32" max="39" width="8.625" style="1097" customWidth="1"/>
    <col min="40" max="41" width="8.625" style="58" customWidth="1"/>
    <col min="42" max="16384" width="9" style="33"/>
  </cols>
  <sheetData>
    <row r="1" spans="1:41" s="35" customFormat="1" ht="10.5" customHeight="1">
      <c r="A1" s="8"/>
      <c r="B1" s="30"/>
      <c r="C1" s="161"/>
      <c r="D1" s="31"/>
      <c r="E1" s="31"/>
      <c r="F1" s="31"/>
      <c r="G1" s="31"/>
      <c r="H1" s="32"/>
      <c r="I1" s="32"/>
      <c r="J1" s="32"/>
      <c r="K1" s="32"/>
      <c r="L1" s="32"/>
      <c r="M1" s="32"/>
      <c r="N1" s="32"/>
      <c r="O1" s="32"/>
      <c r="P1" s="32"/>
      <c r="Q1" s="32"/>
      <c r="R1" s="32"/>
      <c r="S1" s="418"/>
      <c r="T1" s="418"/>
      <c r="U1" s="1087"/>
      <c r="V1" s="1087"/>
      <c r="W1" s="1087"/>
      <c r="X1" s="1087"/>
      <c r="Y1" s="1087"/>
      <c r="Z1" s="1087"/>
      <c r="AA1" s="1087"/>
      <c r="AB1" s="1087"/>
      <c r="AC1" s="1087"/>
      <c r="AD1" s="1087"/>
      <c r="AE1" s="1087"/>
      <c r="AF1" s="1087"/>
      <c r="AG1" s="1087"/>
      <c r="AH1" s="1087"/>
      <c r="AI1" s="1087"/>
      <c r="AJ1" s="1087"/>
      <c r="AK1" s="1087"/>
      <c r="AL1" s="1087"/>
      <c r="AM1" s="1087"/>
      <c r="AN1" s="32"/>
      <c r="AO1" s="32"/>
    </row>
    <row r="2" spans="1:41" s="35" customFormat="1" ht="15" customHeight="1">
      <c r="A2" s="8"/>
      <c r="B2" s="34"/>
      <c r="C2" s="161"/>
      <c r="D2" s="517" t="s">
        <v>340</v>
      </c>
      <c r="H2" s="36"/>
      <c r="I2" s="36"/>
      <c r="J2" s="36"/>
      <c r="K2" s="36"/>
      <c r="L2" s="36"/>
      <c r="M2" s="36"/>
      <c r="N2" s="36"/>
      <c r="O2" s="36"/>
      <c r="P2" s="36"/>
      <c r="Q2" s="36"/>
      <c r="R2" s="36"/>
      <c r="S2" s="81"/>
      <c r="T2" s="81"/>
      <c r="U2" s="1090"/>
      <c r="V2" s="1090"/>
      <c r="W2" s="1090"/>
      <c r="X2" s="1090"/>
      <c r="Y2" s="1090"/>
      <c r="Z2" s="1090"/>
      <c r="AA2" s="1090"/>
      <c r="AB2" s="1090"/>
      <c r="AC2" s="1090"/>
      <c r="AD2" s="1090"/>
      <c r="AE2" s="1090"/>
      <c r="AF2" s="1090"/>
      <c r="AG2" s="1090"/>
      <c r="AH2" s="1090"/>
      <c r="AI2" s="1090"/>
      <c r="AJ2" s="1090"/>
      <c r="AK2" s="1090"/>
      <c r="AL2" s="1090"/>
      <c r="AM2" s="1090"/>
      <c r="AN2" s="32"/>
      <c r="AO2" s="32"/>
    </row>
    <row r="3" spans="1:41" s="445" customFormat="1" ht="5.0999999999999996" customHeight="1">
      <c r="A3" s="449"/>
      <c r="B3" s="444"/>
      <c r="C3" s="471"/>
      <c r="D3" s="450"/>
      <c r="H3" s="451"/>
      <c r="I3" s="451"/>
      <c r="J3" s="451"/>
      <c r="K3" s="451"/>
      <c r="L3" s="451"/>
      <c r="M3" s="451"/>
      <c r="N3" s="451"/>
      <c r="O3" s="451"/>
      <c r="P3" s="451"/>
      <c r="Q3" s="451"/>
      <c r="R3" s="451"/>
      <c r="S3" s="451"/>
      <c r="T3" s="451"/>
      <c r="U3" s="1123"/>
      <c r="V3" s="1123"/>
      <c r="W3" s="1123"/>
      <c r="X3" s="1123"/>
      <c r="Y3" s="1123"/>
      <c r="Z3" s="1123"/>
      <c r="AA3" s="1123"/>
      <c r="AB3" s="1123"/>
      <c r="AC3" s="1123"/>
      <c r="AD3" s="1123"/>
      <c r="AE3" s="1123"/>
      <c r="AF3" s="1123"/>
      <c r="AG3" s="1123"/>
      <c r="AH3" s="1123"/>
      <c r="AI3" s="1123"/>
      <c r="AJ3" s="1123"/>
      <c r="AK3" s="1123"/>
      <c r="AL3" s="1123"/>
      <c r="AM3" s="1123"/>
      <c r="AN3" s="451"/>
      <c r="AO3" s="451"/>
    </row>
    <row r="4" spans="1:41" s="480" customFormat="1" ht="20.100000000000001" customHeight="1">
      <c r="A4" s="478"/>
      <c r="B4" s="479"/>
      <c r="C4" s="499"/>
      <c r="D4" s="481"/>
      <c r="H4" s="448" t="s">
        <v>59</v>
      </c>
      <c r="I4" s="448" t="s">
        <v>67</v>
      </c>
      <c r="J4" s="448" t="s">
        <v>76</v>
      </c>
      <c r="K4" s="448" t="s">
        <v>81</v>
      </c>
      <c r="L4" s="448" t="s">
        <v>82</v>
      </c>
      <c r="M4" s="448" t="s">
        <v>98</v>
      </c>
      <c r="N4" s="448" t="s">
        <v>109</v>
      </c>
      <c r="O4" s="448" t="s">
        <v>116</v>
      </c>
      <c r="P4" s="448" t="s">
        <v>121</v>
      </c>
      <c r="Q4" s="448" t="s">
        <v>114</v>
      </c>
      <c r="R4" s="448" t="s">
        <v>327</v>
      </c>
      <c r="S4" s="923" t="s">
        <v>448</v>
      </c>
      <c r="T4" s="966" t="s">
        <v>527</v>
      </c>
      <c r="U4" s="1250" t="s">
        <v>586</v>
      </c>
      <c r="V4" s="1250" t="s">
        <v>587</v>
      </c>
      <c r="W4" s="1411" t="s">
        <v>619</v>
      </c>
      <c r="X4" s="1454" t="s">
        <v>626</v>
      </c>
      <c r="Y4" s="1481" t="s">
        <v>633</v>
      </c>
      <c r="Z4" s="1503" t="s">
        <v>659</v>
      </c>
      <c r="AA4" s="1505" t="s">
        <v>660</v>
      </c>
      <c r="AB4" s="1590" t="s">
        <v>748</v>
      </c>
      <c r="AC4" s="1709" t="s">
        <v>764</v>
      </c>
      <c r="AD4" s="1732" t="s">
        <v>778</v>
      </c>
      <c r="AE4" s="1755" t="s">
        <v>784</v>
      </c>
      <c r="AF4" s="1765" t="s">
        <v>788</v>
      </c>
      <c r="AG4" s="1765" t="s">
        <v>793</v>
      </c>
      <c r="AH4" s="1799" t="s">
        <v>805</v>
      </c>
      <c r="AI4" s="1828" t="s">
        <v>819</v>
      </c>
      <c r="AJ4" s="1852" t="s">
        <v>828</v>
      </c>
      <c r="AK4" s="1841" t="s">
        <v>832</v>
      </c>
      <c r="AL4" s="1885" t="s">
        <v>854</v>
      </c>
      <c r="AM4" s="1876" t="s">
        <v>860</v>
      </c>
      <c r="AN4" s="448" t="s">
        <v>1</v>
      </c>
      <c r="AO4" s="752" t="s">
        <v>428</v>
      </c>
    </row>
    <row r="5" spans="1:41" s="35" customFormat="1" ht="12" customHeight="1">
      <c r="A5" s="3"/>
      <c r="B5" s="200"/>
      <c r="C5" s="162"/>
      <c r="H5" s="41"/>
      <c r="I5" s="41"/>
      <c r="J5" s="41"/>
      <c r="K5" s="41"/>
      <c r="L5" s="41"/>
      <c r="M5" s="41"/>
      <c r="N5" s="41"/>
      <c r="O5" s="41"/>
      <c r="P5" s="41"/>
      <c r="Q5" s="41"/>
      <c r="R5" s="41"/>
      <c r="S5" s="41"/>
      <c r="T5" s="41"/>
      <c r="U5" s="1043"/>
      <c r="V5" s="1043"/>
      <c r="W5" s="1043"/>
      <c r="X5" s="1043"/>
      <c r="Y5" s="1043"/>
      <c r="Z5" s="1043"/>
      <c r="AA5" s="1043"/>
      <c r="AB5" s="1043"/>
      <c r="AC5" s="1043"/>
      <c r="AD5" s="1043"/>
      <c r="AE5" s="1043"/>
      <c r="AF5" s="1043"/>
      <c r="AG5" s="1043"/>
      <c r="AH5" s="1043"/>
      <c r="AI5" s="1043"/>
      <c r="AJ5" s="1043"/>
      <c r="AK5" s="1043"/>
      <c r="AL5" s="1043"/>
      <c r="AM5" s="1043"/>
      <c r="AN5" s="42"/>
      <c r="AO5" s="42"/>
    </row>
    <row r="6" spans="1:41" s="35" customFormat="1" ht="15" customHeight="1">
      <c r="A6" s="76" t="s">
        <v>36</v>
      </c>
      <c r="B6" s="77"/>
      <c r="C6" s="4"/>
      <c r="D6" s="440" t="s">
        <v>280</v>
      </c>
      <c r="E6" s="17"/>
      <c r="F6" s="319"/>
      <c r="G6" s="319"/>
      <c r="H6" s="163"/>
      <c r="I6" s="163"/>
      <c r="J6" s="163"/>
      <c r="K6" s="163"/>
      <c r="L6" s="163"/>
      <c r="M6" s="163"/>
      <c r="N6" s="163"/>
      <c r="O6" s="163"/>
      <c r="P6" s="163"/>
      <c r="Q6" s="163"/>
      <c r="R6" s="163"/>
      <c r="S6" s="232"/>
      <c r="T6" s="232"/>
      <c r="U6" s="1103"/>
      <c r="V6" s="1103"/>
      <c r="W6" s="1103"/>
      <c r="X6" s="1103"/>
      <c r="Y6" s="1103"/>
      <c r="Z6" s="1103"/>
      <c r="AA6" s="1103"/>
      <c r="AB6" s="1103"/>
      <c r="AC6" s="1103"/>
      <c r="AD6" s="1103"/>
      <c r="AE6" s="1103"/>
      <c r="AF6" s="1103"/>
      <c r="AG6" s="1103"/>
      <c r="AH6" s="1103"/>
      <c r="AI6" s="1103"/>
      <c r="AJ6" s="1103"/>
      <c r="AK6" s="1103"/>
      <c r="AL6" s="1103"/>
      <c r="AM6" s="1103"/>
      <c r="AN6" s="45"/>
      <c r="AO6" s="454" t="s">
        <v>37</v>
      </c>
    </row>
    <row r="7" spans="1:41" ht="15" customHeight="1" thickBot="1">
      <c r="A7" s="78"/>
      <c r="B7" s="79"/>
      <c r="C7" s="164"/>
      <c r="D7" s="330"/>
      <c r="E7" s="329" t="s">
        <v>134</v>
      </c>
      <c r="F7" s="165"/>
      <c r="G7" s="165"/>
      <c r="H7" s="165"/>
      <c r="I7" s="165"/>
      <c r="J7" s="165"/>
      <c r="K7" s="165"/>
      <c r="L7" s="165"/>
      <c r="M7" s="821"/>
      <c r="N7" s="821"/>
      <c r="O7" s="821"/>
      <c r="P7" s="821"/>
      <c r="Q7" s="821"/>
      <c r="R7" s="927">
        <v>271</v>
      </c>
      <c r="S7" s="927">
        <v>340.82493205899993</v>
      </c>
      <c r="T7" s="927">
        <v>241.20487158000003</v>
      </c>
      <c r="U7" s="927">
        <v>193.69367793500021</v>
      </c>
      <c r="V7" s="1366">
        <v>1046.5913434190002</v>
      </c>
      <c r="W7" s="1078">
        <v>313.79690573500011</v>
      </c>
      <c r="X7" s="1078">
        <v>154.18946064699992</v>
      </c>
      <c r="Y7" s="1078">
        <v>229.82422216900011</v>
      </c>
      <c r="Z7" s="1078">
        <v>127.62280209999972</v>
      </c>
      <c r="AA7" s="1366">
        <v>822.43339065099985</v>
      </c>
      <c r="AB7" s="1078">
        <v>367.44605695299998</v>
      </c>
      <c r="AC7" s="1078">
        <v>353.84389292600002</v>
      </c>
      <c r="AD7" s="1078">
        <v>369.94936668499963</v>
      </c>
      <c r="AE7" s="1078">
        <v>267.03717104200018</v>
      </c>
      <c r="AF7" s="1366">
        <v>1358.2764876059998</v>
      </c>
      <c r="AG7" s="1078">
        <v>382.97122995699999</v>
      </c>
      <c r="AH7" s="1078">
        <v>399.78485333099991</v>
      </c>
      <c r="AI7" s="1078">
        <v>131.12004861000014</v>
      </c>
      <c r="AJ7" s="1078">
        <v>235.23131282200006</v>
      </c>
      <c r="AK7" s="1366">
        <v>1149.1074447200001</v>
      </c>
      <c r="AL7" s="1261">
        <v>331.73213224899996</v>
      </c>
      <c r="AM7" s="1639">
        <v>278.92588546499996</v>
      </c>
      <c r="AN7" s="901">
        <v>-0.15963855421686746</v>
      </c>
      <c r="AO7" s="901">
        <v>-0.30249999999999999</v>
      </c>
    </row>
    <row r="8" spans="1:41" ht="15" customHeight="1" thickTop="1">
      <c r="A8" s="519" t="s">
        <v>345</v>
      </c>
      <c r="B8" s="521"/>
      <c r="C8" s="166"/>
      <c r="D8" s="317"/>
      <c r="E8" s="324" t="s">
        <v>431</v>
      </c>
      <c r="F8" s="319"/>
      <c r="G8" s="319"/>
      <c r="H8" s="167"/>
      <c r="I8" s="167"/>
      <c r="J8" s="167"/>
      <c r="K8" s="167"/>
      <c r="L8" s="167"/>
      <c r="M8" s="733"/>
      <c r="N8" s="733"/>
      <c r="O8" s="733"/>
      <c r="P8" s="733"/>
      <c r="Q8" s="733"/>
      <c r="R8" s="1231">
        <v>275</v>
      </c>
      <c r="S8" s="1231">
        <v>285.09022309900001</v>
      </c>
      <c r="T8" s="1231">
        <v>280.65249073699999</v>
      </c>
      <c r="U8" s="1231">
        <v>261.88429291199998</v>
      </c>
      <c r="V8" s="1367">
        <v>1102.628219897</v>
      </c>
      <c r="W8" s="1079">
        <v>273.979437131</v>
      </c>
      <c r="X8" s="1079">
        <v>224.36973514499999</v>
      </c>
      <c r="Y8" s="1079">
        <v>232.70004283000003</v>
      </c>
      <c r="Z8" s="1079">
        <v>282.989336009</v>
      </c>
      <c r="AA8" s="1367">
        <v>1014.038551115</v>
      </c>
      <c r="AB8" s="1079">
        <v>358.46128121300001</v>
      </c>
      <c r="AC8" s="1079">
        <v>370.99294901799999</v>
      </c>
      <c r="AD8" s="1079">
        <v>376.32218961499996</v>
      </c>
      <c r="AE8" s="1079">
        <v>364.99815767099994</v>
      </c>
      <c r="AF8" s="1367">
        <v>1470.7745775169999</v>
      </c>
      <c r="AG8" s="1079">
        <v>405.699533449</v>
      </c>
      <c r="AH8" s="1079">
        <v>440.68466820499998</v>
      </c>
      <c r="AI8" s="1079">
        <v>424.52002639300008</v>
      </c>
      <c r="AJ8" s="1079">
        <v>439.26531629600004</v>
      </c>
      <c r="AK8" s="1367">
        <v>1710.1695443430001</v>
      </c>
      <c r="AL8" s="1219">
        <v>418.09454279200003</v>
      </c>
      <c r="AM8" s="1640">
        <v>424.17050433200001</v>
      </c>
      <c r="AN8" s="1811">
        <v>1.4354066985645897E-2</v>
      </c>
      <c r="AO8" s="1811">
        <v>-3.8548752834467126E-2</v>
      </c>
    </row>
    <row r="9" spans="1:41" ht="15" customHeight="1">
      <c r="A9" s="80"/>
      <c r="B9" s="522" t="s">
        <v>346</v>
      </c>
      <c r="C9" s="166"/>
      <c r="D9" s="317"/>
      <c r="E9" s="319"/>
      <c r="F9" s="319" t="s">
        <v>183</v>
      </c>
      <c r="G9" s="319"/>
      <c r="H9" s="167"/>
      <c r="I9" s="167"/>
      <c r="J9" s="167"/>
      <c r="K9" s="167"/>
      <c r="L9" s="167"/>
      <c r="M9" s="733"/>
      <c r="N9" s="733"/>
      <c r="O9" s="733"/>
      <c r="P9" s="733"/>
      <c r="Q9" s="733"/>
      <c r="R9" s="928">
        <v>90</v>
      </c>
      <c r="S9" s="928">
        <f t="shared" ref="S9:X9" si="0">S10+S11+S12</f>
        <v>101.00376928300001</v>
      </c>
      <c r="T9" s="928">
        <f t="shared" si="0"/>
        <v>87.436710191999993</v>
      </c>
      <c r="U9" s="928">
        <f t="shared" si="0"/>
        <v>77.573594683999971</v>
      </c>
      <c r="V9" s="1318">
        <f t="shared" si="0"/>
        <v>355.84505873399996</v>
      </c>
      <c r="W9" s="1073">
        <f t="shared" si="0"/>
        <v>84.821772163999995</v>
      </c>
      <c r="X9" s="1073">
        <f t="shared" si="0"/>
        <v>69.312190592000007</v>
      </c>
      <c r="Y9" s="1073">
        <f t="shared" ref="Y9:AA9" si="1">Y10+Y11+Y12</f>
        <v>68.536283965580694</v>
      </c>
      <c r="Z9" s="1073">
        <f t="shared" si="1"/>
        <v>73.953484626000005</v>
      </c>
      <c r="AA9" s="1318">
        <f t="shared" si="1"/>
        <v>296.76542913899999</v>
      </c>
      <c r="AB9" s="1073">
        <v>89.908602455000008</v>
      </c>
      <c r="AC9" s="1073">
        <v>87.311478607999987</v>
      </c>
      <c r="AD9" s="1073">
        <v>97.591242997999984</v>
      </c>
      <c r="AE9" s="1073">
        <v>93.11929565600002</v>
      </c>
      <c r="AF9" s="1318">
        <v>367.93061971700001</v>
      </c>
      <c r="AG9" s="1801">
        <v>94.259096509000003</v>
      </c>
      <c r="AH9" s="1073">
        <v>97.998737957000003</v>
      </c>
      <c r="AI9" s="1073">
        <v>100.14222877899999</v>
      </c>
      <c r="AJ9" s="1073">
        <v>121.639299456</v>
      </c>
      <c r="AK9" s="1318">
        <v>414.03936270100002</v>
      </c>
      <c r="AL9" s="1073">
        <v>94.355894702000001</v>
      </c>
      <c r="AM9" s="1071">
        <v>93.228782777000021</v>
      </c>
      <c r="AN9" s="1811">
        <v>-1.0638297872340385E-2</v>
      </c>
      <c r="AO9" s="1811">
        <v>-5.1020408163265252E-2</v>
      </c>
    </row>
    <row r="10" spans="1:41" ht="15" customHeight="1">
      <c r="A10" s="80"/>
      <c r="B10" s="522" t="s">
        <v>347</v>
      </c>
      <c r="C10" s="166"/>
      <c r="D10" s="317"/>
      <c r="E10" s="319"/>
      <c r="F10" s="319"/>
      <c r="G10" s="319" t="s">
        <v>184</v>
      </c>
      <c r="H10" s="167"/>
      <c r="I10" s="167"/>
      <c r="J10" s="167"/>
      <c r="K10" s="167"/>
      <c r="L10" s="167"/>
      <c r="M10" s="733"/>
      <c r="N10" s="733"/>
      <c r="O10" s="733"/>
      <c r="P10" s="733"/>
      <c r="Q10" s="733"/>
      <c r="R10" s="928">
        <v>41.4</v>
      </c>
      <c r="S10" s="928">
        <v>47.210769283000005</v>
      </c>
      <c r="T10" s="928">
        <v>42.489710192000004</v>
      </c>
      <c r="U10" s="928">
        <v>46.778594683999984</v>
      </c>
      <c r="V10" s="1318">
        <v>177.91005873399999</v>
      </c>
      <c r="W10" s="1073">
        <v>49.777931252999998</v>
      </c>
      <c r="X10" s="1073">
        <v>35.357516877000002</v>
      </c>
      <c r="Y10" s="1073">
        <v>34.223165641999998</v>
      </c>
      <c r="Z10" s="1073">
        <v>38.836240626000006</v>
      </c>
      <c r="AA10" s="1318">
        <v>158.16880213900001</v>
      </c>
      <c r="AB10" s="1073">
        <v>46.587112455000003</v>
      </c>
      <c r="AC10" s="1073">
        <v>50.587668607999994</v>
      </c>
      <c r="AD10" s="1073">
        <v>56.768230029999998</v>
      </c>
      <c r="AE10" s="1073">
        <v>59.368749288000004</v>
      </c>
      <c r="AF10" s="1318">
        <v>213.311760381</v>
      </c>
      <c r="AG10" s="1801">
        <v>66.559096509</v>
      </c>
      <c r="AH10" s="1073">
        <v>70.498737957000003</v>
      </c>
      <c r="AI10" s="1073">
        <v>64.542228778999998</v>
      </c>
      <c r="AJ10" s="1073">
        <v>61.439299456000015</v>
      </c>
      <c r="AK10" s="1318">
        <v>263.03936270100002</v>
      </c>
      <c r="AL10" s="1221">
        <v>63.655894701999998</v>
      </c>
      <c r="AM10" s="1641">
        <v>68.128782777000012</v>
      </c>
      <c r="AN10" s="1811">
        <v>6.25E-2</v>
      </c>
      <c r="AO10" s="1811">
        <v>-2.8571428571428581E-2</v>
      </c>
    </row>
    <row r="11" spans="1:41" ht="15" customHeight="1">
      <c r="A11" s="520"/>
      <c r="B11" s="522" t="s">
        <v>348</v>
      </c>
      <c r="C11" s="166"/>
      <c r="D11" s="317"/>
      <c r="E11" s="319"/>
      <c r="F11" s="319"/>
      <c r="G11" s="319" t="s">
        <v>185</v>
      </c>
      <c r="H11" s="167"/>
      <c r="I11" s="167"/>
      <c r="J11" s="167"/>
      <c r="K11" s="167"/>
      <c r="L11" s="167"/>
      <c r="M11" s="733"/>
      <c r="N11" s="733"/>
      <c r="O11" s="733"/>
      <c r="P11" s="733"/>
      <c r="Q11" s="733"/>
      <c r="R11" s="928">
        <v>22.5</v>
      </c>
      <c r="S11" s="928">
        <v>24.593000000000004</v>
      </c>
      <c r="T11" s="928">
        <v>23.247</v>
      </c>
      <c r="U11" s="928">
        <v>17.394999999999982</v>
      </c>
      <c r="V11" s="1318">
        <v>87.734999999999985</v>
      </c>
      <c r="W11" s="1073">
        <v>21.043840910999997</v>
      </c>
      <c r="X11" s="1073">
        <v>22.254673715000003</v>
      </c>
      <c r="Y11" s="1073">
        <v>19.91311832358069</v>
      </c>
      <c r="Z11" s="1073">
        <v>20.817243999999995</v>
      </c>
      <c r="AA11" s="1318">
        <v>84.196626999999992</v>
      </c>
      <c r="AB11" s="1073">
        <v>24.751166934704997</v>
      </c>
      <c r="AC11" s="1073">
        <v>22.323809999999995</v>
      </c>
      <c r="AD11" s="1073">
        <v>26.700824390000001</v>
      </c>
      <c r="AE11" s="1073">
        <v>21.450546368000005</v>
      </c>
      <c r="AF11" s="1318">
        <v>95.018859336000006</v>
      </c>
      <c r="AG11" s="1801">
        <v>15.5</v>
      </c>
      <c r="AH11" s="1073">
        <v>17</v>
      </c>
      <c r="AI11" s="1073">
        <v>26.1</v>
      </c>
      <c r="AJ11" s="1073">
        <v>51.6</v>
      </c>
      <c r="AK11" s="1318">
        <v>110.2</v>
      </c>
      <c r="AL11" s="1221">
        <v>21.8</v>
      </c>
      <c r="AM11" s="1641">
        <v>15.7</v>
      </c>
      <c r="AN11" s="1811">
        <v>-0.27272727272727271</v>
      </c>
      <c r="AO11" s="1811">
        <v>-5.8823529411764719E-2</v>
      </c>
    </row>
    <row r="12" spans="1:41" ht="15" customHeight="1">
      <c r="A12" s="520"/>
      <c r="B12" s="1586" t="s">
        <v>843</v>
      </c>
      <c r="C12" s="166"/>
      <c r="D12" s="317"/>
      <c r="E12" s="319"/>
      <c r="F12" s="319"/>
      <c r="G12" s="319" t="s">
        <v>186</v>
      </c>
      <c r="H12" s="167"/>
      <c r="I12" s="167"/>
      <c r="J12" s="167"/>
      <c r="K12" s="167"/>
      <c r="L12" s="167"/>
      <c r="M12" s="733"/>
      <c r="N12" s="733"/>
      <c r="O12" s="733"/>
      <c r="P12" s="733"/>
      <c r="Q12" s="733"/>
      <c r="R12" s="928">
        <v>25.9</v>
      </c>
      <c r="S12" s="928">
        <v>29.200000000000003</v>
      </c>
      <c r="T12" s="928">
        <v>21.699999999999996</v>
      </c>
      <c r="U12" s="928">
        <v>13.400000000000006</v>
      </c>
      <c r="V12" s="1318">
        <v>90.2</v>
      </c>
      <c r="W12" s="1073">
        <v>14</v>
      </c>
      <c r="X12" s="1073">
        <v>11.7</v>
      </c>
      <c r="Y12" s="1073">
        <v>14.400000000000002</v>
      </c>
      <c r="Z12" s="1073">
        <v>14.299999999999997</v>
      </c>
      <c r="AA12" s="1318">
        <v>54.4</v>
      </c>
      <c r="AB12" s="1073">
        <v>18.7</v>
      </c>
      <c r="AC12" s="1073">
        <v>14.400000000000002</v>
      </c>
      <c r="AD12" s="1073">
        <v>14.199999999999996</v>
      </c>
      <c r="AE12" s="1073">
        <v>12.300000000000004</v>
      </c>
      <c r="AF12" s="1318">
        <v>59.6</v>
      </c>
      <c r="AG12" s="1073">
        <v>12.2</v>
      </c>
      <c r="AH12" s="1073">
        <v>10.5</v>
      </c>
      <c r="AI12" s="1073">
        <v>9.5000000000000036</v>
      </c>
      <c r="AJ12" s="1073">
        <v>8.5999999999999943</v>
      </c>
      <c r="AK12" s="1318">
        <v>40.799999999999997</v>
      </c>
      <c r="AL12" s="1221">
        <v>8.9</v>
      </c>
      <c r="AM12" s="1641">
        <v>9.4</v>
      </c>
      <c r="AN12" s="1811" t="s">
        <v>884</v>
      </c>
      <c r="AO12" s="1811">
        <v>-0.18181818181818177</v>
      </c>
    </row>
    <row r="13" spans="1:41" ht="15" customHeight="1">
      <c r="A13" s="520"/>
      <c r="B13" s="522" t="s">
        <v>350</v>
      </c>
      <c r="C13" s="166"/>
      <c r="D13" s="317"/>
      <c r="E13" s="319"/>
      <c r="F13" s="319" t="s">
        <v>146</v>
      </c>
      <c r="G13" s="319"/>
      <c r="H13" s="167"/>
      <c r="I13" s="167"/>
      <c r="J13" s="167"/>
      <c r="K13" s="167"/>
      <c r="L13" s="167"/>
      <c r="M13" s="733"/>
      <c r="N13" s="733"/>
      <c r="O13" s="733"/>
      <c r="P13" s="733"/>
      <c r="Q13" s="733"/>
      <c r="R13" s="928">
        <v>38.5</v>
      </c>
      <c r="S13" s="928">
        <v>29.630302176000001</v>
      </c>
      <c r="T13" s="928">
        <v>35.101321357000003</v>
      </c>
      <c r="U13" s="928">
        <v>37.612261799999985</v>
      </c>
      <c r="V13" s="1318">
        <v>140.89075686999999</v>
      </c>
      <c r="W13" s="1073">
        <v>30.150687584</v>
      </c>
      <c r="X13" s="1073">
        <v>7.3329678809999983</v>
      </c>
      <c r="Y13" s="1073">
        <v>21.973824702999998</v>
      </c>
      <c r="Z13" s="1073">
        <v>24.078700032000008</v>
      </c>
      <c r="AA13" s="1318">
        <v>83.536180200000004</v>
      </c>
      <c r="AB13" s="1073">
        <v>39.644951685000002</v>
      </c>
      <c r="AC13" s="1073">
        <v>35.362246675000002</v>
      </c>
      <c r="AD13" s="1073">
        <v>34.053048763999996</v>
      </c>
      <c r="AE13" s="1073">
        <v>38.191852836999999</v>
      </c>
      <c r="AF13" s="1318">
        <v>147.252099961</v>
      </c>
      <c r="AG13" s="1073">
        <v>40.526502391000001</v>
      </c>
      <c r="AH13" s="1073">
        <v>43.513625409999996</v>
      </c>
      <c r="AI13" s="1073">
        <v>31.695985553</v>
      </c>
      <c r="AJ13" s="1073">
        <v>32.276538015999989</v>
      </c>
      <c r="AK13" s="1318">
        <v>148.01265136999999</v>
      </c>
      <c r="AL13" s="1221">
        <v>31.050831869</v>
      </c>
      <c r="AM13" s="1641">
        <v>32.796217255999998</v>
      </c>
      <c r="AN13" s="909">
        <v>6.4516129032258007E-2</v>
      </c>
      <c r="AO13" s="909">
        <v>-0.25</v>
      </c>
    </row>
    <row r="14" spans="1:41" ht="15" customHeight="1">
      <c r="A14" s="520"/>
      <c r="B14" s="717" t="s">
        <v>351</v>
      </c>
      <c r="C14" s="166"/>
      <c r="D14" s="317"/>
      <c r="E14" s="318"/>
      <c r="F14" s="318" t="s">
        <v>187</v>
      </c>
      <c r="G14" s="318"/>
      <c r="H14" s="306"/>
      <c r="I14" s="306"/>
      <c r="J14" s="306"/>
      <c r="K14" s="306"/>
      <c r="L14" s="306"/>
      <c r="M14" s="737"/>
      <c r="N14" s="737"/>
      <c r="O14" s="737"/>
      <c r="P14" s="737"/>
      <c r="Q14" s="737"/>
      <c r="R14" s="929">
        <v>146</v>
      </c>
      <c r="S14" s="929">
        <f t="shared" ref="S14:X14" si="2">S8-S9-S13</f>
        <v>154.45615164000003</v>
      </c>
      <c r="T14" s="929">
        <f t="shared" si="2"/>
        <v>158.11445918800001</v>
      </c>
      <c r="U14" s="929">
        <f t="shared" si="2"/>
        <v>146.69843642800004</v>
      </c>
      <c r="V14" s="1320">
        <f t="shared" si="2"/>
        <v>605.89240429300003</v>
      </c>
      <c r="W14" s="956">
        <f t="shared" si="2"/>
        <v>159.00697738300002</v>
      </c>
      <c r="X14" s="956">
        <f t="shared" si="2"/>
        <v>147.72457667199998</v>
      </c>
      <c r="Y14" s="956">
        <f t="shared" ref="Y14" si="3">Y8-Y9-Y13</f>
        <v>142.18993416141933</v>
      </c>
      <c r="Z14" s="956">
        <v>184.95715135099999</v>
      </c>
      <c r="AA14" s="1320">
        <v>633.87863956741933</v>
      </c>
      <c r="AB14" s="956">
        <v>228.77805013829501</v>
      </c>
      <c r="AC14" s="956">
        <v>248.31922373499998</v>
      </c>
      <c r="AD14" s="956">
        <v>244.60008643100002</v>
      </c>
      <c r="AE14" s="956">
        <v>233.68700917799993</v>
      </c>
      <c r="AF14" s="1320">
        <v>955.59185783899989</v>
      </c>
      <c r="AG14" s="956">
        <v>270.91393454899998</v>
      </c>
      <c r="AH14" s="956">
        <v>299.172304838</v>
      </c>
      <c r="AI14" s="956">
        <v>292.68181206100007</v>
      </c>
      <c r="AJ14" s="956">
        <v>285.34947882400002</v>
      </c>
      <c r="AK14" s="1320">
        <v>1148.1175302720001</v>
      </c>
      <c r="AL14" s="956">
        <v>292.68781622100005</v>
      </c>
      <c r="AM14" s="1638">
        <v>298.14550429899998</v>
      </c>
      <c r="AN14" s="876">
        <v>1.7064846416382284E-2</v>
      </c>
      <c r="AO14" s="876">
        <v>-3.3444816053511683E-3</v>
      </c>
    </row>
    <row r="15" spans="1:41" ht="15" customHeight="1">
      <c r="A15" s="520"/>
      <c r="B15" s="522" t="s">
        <v>352</v>
      </c>
      <c r="C15" s="166"/>
      <c r="D15" s="317"/>
      <c r="E15" s="331" t="s">
        <v>188</v>
      </c>
      <c r="F15" s="332"/>
      <c r="G15" s="332"/>
      <c r="H15" s="333"/>
      <c r="I15" s="333"/>
      <c r="J15" s="333"/>
      <c r="K15" s="333"/>
      <c r="L15" s="333"/>
      <c r="M15" s="822"/>
      <c r="N15" s="822"/>
      <c r="O15" s="822"/>
      <c r="P15" s="822"/>
      <c r="Q15" s="822"/>
      <c r="R15" s="1232">
        <v>77.710963565</v>
      </c>
      <c r="S15" s="1232">
        <v>104.189435133</v>
      </c>
      <c r="T15" s="1259">
        <v>109.51370050700001</v>
      </c>
      <c r="U15" s="1259">
        <v>73.18453236199997</v>
      </c>
      <c r="V15" s="1368">
        <v>364.59863156699998</v>
      </c>
      <c r="W15" s="1331">
        <v>182.74856856299999</v>
      </c>
      <c r="X15" s="1331">
        <v>11.542766787000005</v>
      </c>
      <c r="Y15" s="1331">
        <v>106.46638712399999</v>
      </c>
      <c r="Z15" s="1331">
        <v>98.477928838000025</v>
      </c>
      <c r="AA15" s="1368">
        <v>399.23565131200002</v>
      </c>
      <c r="AB15" s="1331">
        <v>91.092010743000003</v>
      </c>
      <c r="AC15" s="1331">
        <v>139.16514776899999</v>
      </c>
      <c r="AD15" s="1331">
        <v>87.656317965000028</v>
      </c>
      <c r="AE15" s="1331">
        <v>122.03267968199998</v>
      </c>
      <c r="AF15" s="1368">
        <v>439.946156159</v>
      </c>
      <c r="AG15" s="1331">
        <v>166.89887921900001</v>
      </c>
      <c r="AH15" s="1331">
        <v>259.27301939300003</v>
      </c>
      <c r="AI15" s="1331">
        <v>226.21053479899996</v>
      </c>
      <c r="AJ15" s="1331">
        <v>123.00162932800004</v>
      </c>
      <c r="AK15" s="1368">
        <v>775.384062739</v>
      </c>
      <c r="AL15" s="1475">
        <v>-95.788612779999994</v>
      </c>
      <c r="AM15" s="1642">
        <v>162.20721934199997</v>
      </c>
      <c r="AN15" s="1840" t="s">
        <v>859</v>
      </c>
      <c r="AO15" s="1840">
        <v>-0.37451737451737455</v>
      </c>
    </row>
    <row r="16" spans="1:41" ht="15" customHeight="1">
      <c r="A16" s="520"/>
      <c r="B16" s="522" t="s">
        <v>353</v>
      </c>
      <c r="C16" s="166"/>
      <c r="D16" s="317"/>
      <c r="E16" s="331" t="s">
        <v>189</v>
      </c>
      <c r="F16" s="332"/>
      <c r="G16" s="332"/>
      <c r="H16" s="333"/>
      <c r="I16" s="333"/>
      <c r="J16" s="333"/>
      <c r="K16" s="333"/>
      <c r="L16" s="333"/>
      <c r="M16" s="822"/>
      <c r="N16" s="822"/>
      <c r="O16" s="822"/>
      <c r="P16" s="822"/>
      <c r="Q16" s="822"/>
      <c r="R16" s="1232">
        <v>84.1</v>
      </c>
      <c r="S16" s="1232">
        <v>49.627250840000002</v>
      </c>
      <c r="T16" s="1259">
        <v>37.244876787999999</v>
      </c>
      <c r="U16" s="1259">
        <v>54.293862184000005</v>
      </c>
      <c r="V16" s="1368">
        <v>225.06257811500001</v>
      </c>
      <c r="W16" s="1331">
        <v>30.627728043000001</v>
      </c>
      <c r="X16" s="1331">
        <v>77.384929649999989</v>
      </c>
      <c r="Y16" s="1331">
        <v>74.870355912000008</v>
      </c>
      <c r="Z16" s="1475">
        <v>-0.15625303699999904</v>
      </c>
      <c r="AA16" s="1368">
        <v>182.726760568</v>
      </c>
      <c r="AB16" s="1331">
        <v>130.54598064199999</v>
      </c>
      <c r="AC16" s="1331">
        <v>91.213782905000016</v>
      </c>
      <c r="AD16" s="1331">
        <v>119.44752121299999</v>
      </c>
      <c r="AE16" s="1331">
        <v>53.257967269999995</v>
      </c>
      <c r="AF16" s="1368">
        <v>394.46525202999999</v>
      </c>
      <c r="AG16" s="1331">
        <v>40.896428987999997</v>
      </c>
      <c r="AH16" s="1475">
        <v>-33.898233247999997</v>
      </c>
      <c r="AI16" s="1475">
        <v>-197.474585104</v>
      </c>
      <c r="AJ16" s="1475">
        <v>70.534372129999994</v>
      </c>
      <c r="AK16" s="1570">
        <v>-119.94201723400001</v>
      </c>
      <c r="AL16" s="1475">
        <v>270.76079121999999</v>
      </c>
      <c r="AM16" s="1642">
        <v>5.5450795330000346</v>
      </c>
      <c r="AN16" s="876">
        <v>-0.97785977859778594</v>
      </c>
      <c r="AO16" s="1840" t="s">
        <v>823</v>
      </c>
    </row>
    <row r="17" spans="1:41" ht="15" customHeight="1">
      <c r="A17" s="520"/>
      <c r="B17" s="522" t="s">
        <v>354</v>
      </c>
      <c r="C17" s="166"/>
      <c r="D17" s="317"/>
      <c r="E17" s="331" t="s">
        <v>460</v>
      </c>
      <c r="F17" s="332"/>
      <c r="G17" s="332"/>
      <c r="H17" s="334"/>
      <c r="I17" s="334"/>
      <c r="J17" s="334"/>
      <c r="K17" s="334"/>
      <c r="L17" s="334"/>
      <c r="M17" s="823"/>
      <c r="N17" s="823"/>
      <c r="O17" s="823"/>
      <c r="P17" s="823"/>
      <c r="Q17" s="822"/>
      <c r="R17" s="1232">
        <v>21.193500890999999</v>
      </c>
      <c r="S17" s="1232">
        <v>74.341623956000007</v>
      </c>
      <c r="T17" s="1259">
        <v>5.0646375449999965</v>
      </c>
      <c r="U17" s="1259">
        <v>3.0490428180000038</v>
      </c>
      <c r="V17" s="1368">
        <v>103.64880521000001</v>
      </c>
      <c r="W17" s="1331">
        <v>26.054124554000001</v>
      </c>
      <c r="X17" s="1331">
        <v>7.4753721930000019</v>
      </c>
      <c r="Y17" s="1331">
        <v>7.8019398269999982</v>
      </c>
      <c r="Z17" s="1331">
        <v>10.323232751999996</v>
      </c>
      <c r="AA17" s="1368">
        <v>51.654669325999997</v>
      </c>
      <c r="AB17" s="1331">
        <v>38.777876513000002</v>
      </c>
      <c r="AC17" s="1331">
        <v>9.9103635669999974</v>
      </c>
      <c r="AD17" s="1331">
        <v>63.032051238999998</v>
      </c>
      <c r="AE17" s="1331">
        <v>13.501169183000002</v>
      </c>
      <c r="AF17" s="1368">
        <v>125.221460502</v>
      </c>
      <c r="AG17" s="1331">
        <v>52.215095628999997</v>
      </c>
      <c r="AH17" s="1331">
        <v>20.734532707999996</v>
      </c>
      <c r="AI17" s="1331">
        <v>9.7460505740000087</v>
      </c>
      <c r="AJ17" s="1331">
        <v>13.294799749999996</v>
      </c>
      <c r="AK17" s="1368">
        <v>95.990478660999997</v>
      </c>
      <c r="AL17" s="1262">
        <v>66.457969383000005</v>
      </c>
      <c r="AM17" s="1643">
        <v>52.069331996999992</v>
      </c>
      <c r="AN17" s="1840">
        <v>-0.21212121212121215</v>
      </c>
      <c r="AO17" s="1840">
        <v>1.4761904761904763</v>
      </c>
    </row>
    <row r="18" spans="1:41" ht="15" customHeight="1" thickBot="1">
      <c r="A18" s="520"/>
      <c r="B18" s="522" t="s">
        <v>355</v>
      </c>
      <c r="C18" s="166"/>
      <c r="D18" s="317"/>
      <c r="E18" s="335" t="s">
        <v>432</v>
      </c>
      <c r="F18" s="336"/>
      <c r="G18" s="336"/>
      <c r="H18" s="337"/>
      <c r="I18" s="337"/>
      <c r="J18" s="337"/>
      <c r="K18" s="337"/>
      <c r="L18" s="337"/>
      <c r="M18" s="824"/>
      <c r="N18" s="824"/>
      <c r="O18" s="824"/>
      <c r="P18" s="824"/>
      <c r="Q18" s="745"/>
      <c r="R18" s="1260">
        <f>R7-R8-R15-R16-R17</f>
        <v>-187.00446445599999</v>
      </c>
      <c r="S18" s="1260">
        <f>S7-S8-S15-S16-S17</f>
        <v>-172.42360096900009</v>
      </c>
      <c r="T18" s="1260">
        <f>T7-T8-T15-T16-T17</f>
        <v>-191.27083399699995</v>
      </c>
      <c r="U18" s="1260">
        <f>U7-U8-U15-U16-U17</f>
        <v>-198.71805234099975</v>
      </c>
      <c r="V18" s="1369">
        <f>V7-V8-V15-V16-V17</f>
        <v>-749.34689136999975</v>
      </c>
      <c r="W18" s="1152">
        <v>-199.61295255599987</v>
      </c>
      <c r="X18" s="1152">
        <v>-166.583343128</v>
      </c>
      <c r="Y18" s="1152">
        <v>-192.01450352400002</v>
      </c>
      <c r="Z18" s="1152">
        <v>-264.0114424620001</v>
      </c>
      <c r="AA18" s="1369">
        <v>-825.22224167000013</v>
      </c>
      <c r="AB18" s="1152">
        <v>-251.43109215800001</v>
      </c>
      <c r="AC18" s="1152">
        <v>-257.43835033299996</v>
      </c>
      <c r="AD18" s="1152">
        <v>-276.50871334700014</v>
      </c>
      <c r="AE18" s="1152">
        <v>-286.75280276399985</v>
      </c>
      <c r="AF18" s="1369">
        <v>-1072.130958602</v>
      </c>
      <c r="AG18" s="1152">
        <v>-282.73870732800003</v>
      </c>
      <c r="AH18" s="1152">
        <v>-287.00913372699995</v>
      </c>
      <c r="AI18" s="1152">
        <v>-331.88197805200002</v>
      </c>
      <c r="AJ18" s="1152">
        <v>-410.86480468200011</v>
      </c>
      <c r="AK18" s="1369">
        <v>-1312.4946237890001</v>
      </c>
      <c r="AL18" s="1263">
        <v>-327.79255836599998</v>
      </c>
      <c r="AM18" s="1644">
        <v>-365.066249739</v>
      </c>
      <c r="AN18" s="1836">
        <v>0.11280487804878048</v>
      </c>
      <c r="AO18" s="1836">
        <v>0.27177700348432055</v>
      </c>
    </row>
    <row r="19" spans="1:41" ht="15" customHeight="1">
      <c r="A19" s="80"/>
      <c r="B19" s="522" t="s">
        <v>356</v>
      </c>
      <c r="C19" s="166"/>
      <c r="D19" s="17"/>
      <c r="E19" s="70"/>
      <c r="F19" s="70"/>
      <c r="G19" s="169"/>
      <c r="H19" s="168"/>
      <c r="I19" s="168"/>
      <c r="J19" s="168"/>
      <c r="K19" s="168"/>
      <c r="L19" s="168"/>
      <c r="M19" s="168"/>
      <c r="N19" s="168"/>
      <c r="O19" s="168"/>
      <c r="P19" s="168"/>
      <c r="Q19" s="168"/>
      <c r="R19" s="168"/>
      <c r="S19" s="168"/>
      <c r="T19" s="168"/>
      <c r="U19" s="168"/>
      <c r="V19" s="168"/>
      <c r="W19" s="168"/>
      <c r="X19" s="168"/>
      <c r="Y19" s="168"/>
      <c r="Z19" s="168"/>
      <c r="AA19" s="168"/>
      <c r="AB19" s="168"/>
      <c r="AC19" s="168"/>
      <c r="AD19" s="168"/>
      <c r="AE19" s="168"/>
      <c r="AF19" s="168"/>
      <c r="AG19" s="168"/>
      <c r="AH19" s="168"/>
      <c r="AI19" s="168"/>
      <c r="AJ19" s="168"/>
      <c r="AK19" s="168"/>
      <c r="AL19" s="168"/>
      <c r="AM19" s="168"/>
      <c r="AN19" s="168"/>
      <c r="AO19" s="168"/>
    </row>
    <row r="20" spans="1:41" ht="15" customHeight="1">
      <c r="A20" s="520"/>
      <c r="B20" s="522" t="s">
        <v>357</v>
      </c>
      <c r="C20" s="164"/>
      <c r="D20" s="470"/>
      <c r="E20" s="17"/>
      <c r="F20" s="350"/>
      <c r="G20" s="350"/>
      <c r="H20" s="173"/>
      <c r="I20" s="173"/>
      <c r="J20" s="173"/>
      <c r="K20" s="173"/>
      <c r="L20" s="173"/>
      <c r="M20" s="173"/>
      <c r="N20" s="173"/>
      <c r="O20" s="173"/>
      <c r="P20" s="173"/>
      <c r="Q20" s="173"/>
      <c r="R20" s="173"/>
      <c r="S20" s="173"/>
      <c r="T20" s="173"/>
      <c r="U20" s="173"/>
      <c r="V20" s="173"/>
      <c r="W20" s="173"/>
      <c r="X20" s="173"/>
      <c r="Y20" s="173"/>
      <c r="Z20" s="173"/>
      <c r="AA20" s="173"/>
      <c r="AB20" s="173"/>
      <c r="AC20" s="173"/>
      <c r="AD20" s="173"/>
      <c r="AE20" s="173"/>
      <c r="AF20" s="173"/>
      <c r="AG20" s="173"/>
      <c r="AH20" s="173"/>
      <c r="AI20" s="173"/>
      <c r="AJ20" s="173"/>
      <c r="AK20" s="173"/>
      <c r="AL20" s="173"/>
      <c r="AM20" s="173"/>
      <c r="AN20" s="338"/>
      <c r="AO20" s="1124"/>
    </row>
    <row r="21" spans="1:41" ht="15" customHeight="1">
      <c r="A21" s="520"/>
      <c r="B21" s="522" t="s">
        <v>358</v>
      </c>
      <c r="C21" s="166"/>
      <c r="D21" s="350"/>
      <c r="E21" s="330"/>
      <c r="F21" s="376"/>
      <c r="G21" s="376"/>
      <c r="H21" s="376"/>
      <c r="I21" s="376"/>
      <c r="J21" s="376"/>
      <c r="K21" s="376"/>
      <c r="L21" s="376"/>
      <c r="M21" s="1110"/>
      <c r="N21" s="1110"/>
      <c r="O21" s="1110"/>
      <c r="P21" s="1110"/>
      <c r="Q21" s="1110"/>
      <c r="R21" s="1079"/>
      <c r="S21" s="1079"/>
      <c r="T21" s="1219"/>
      <c r="U21" s="1219"/>
      <c r="V21" s="1451"/>
      <c r="W21" s="1219"/>
      <c r="X21" s="1219"/>
      <c r="Y21" s="1219"/>
      <c r="Z21" s="1219"/>
      <c r="AA21" s="1219"/>
      <c r="AB21" s="1219"/>
      <c r="AC21" s="1219"/>
      <c r="AD21" s="1219"/>
      <c r="AE21" s="1219"/>
      <c r="AF21" s="1219"/>
      <c r="AG21" s="1219"/>
      <c r="AH21" s="1219"/>
      <c r="AI21" s="1219"/>
      <c r="AJ21" s="1219"/>
      <c r="AK21" s="1219"/>
      <c r="AL21" s="1219"/>
      <c r="AM21" s="1219"/>
      <c r="AN21" s="1220"/>
      <c r="AO21" s="1220"/>
    </row>
    <row r="22" spans="1:41" ht="15" customHeight="1">
      <c r="A22" s="520"/>
      <c r="B22" s="522" t="s">
        <v>359</v>
      </c>
      <c r="C22" s="166"/>
      <c r="D22" s="350"/>
      <c r="E22" s="368"/>
      <c r="F22" s="350"/>
      <c r="G22" s="350"/>
      <c r="H22" s="338"/>
      <c r="I22" s="338"/>
      <c r="J22" s="338"/>
      <c r="K22" s="338"/>
      <c r="L22" s="338"/>
      <c r="M22" s="1108"/>
      <c r="N22" s="1108"/>
      <c r="O22" s="1108"/>
      <c r="P22" s="1108"/>
      <c r="Q22" s="1108"/>
      <c r="R22" s="1073"/>
      <c r="S22" s="1073"/>
      <c r="T22" s="1221"/>
      <c r="U22" s="1221"/>
      <c r="V22" s="1221"/>
      <c r="W22" s="1221"/>
      <c r="X22" s="1221"/>
      <c r="Y22" s="1221"/>
      <c r="Z22" s="1221"/>
      <c r="AA22" s="1221"/>
      <c r="AB22" s="1221"/>
      <c r="AC22" s="1221"/>
      <c r="AD22" s="1221"/>
      <c r="AE22" s="1221"/>
      <c r="AF22" s="1221"/>
      <c r="AG22" s="1221"/>
      <c r="AH22" s="1221"/>
      <c r="AI22" s="1221"/>
      <c r="AJ22" s="1221"/>
      <c r="AK22" s="1221"/>
      <c r="AL22" s="1221"/>
      <c r="AM22" s="1221"/>
      <c r="AN22" s="919"/>
      <c r="AO22" s="919"/>
    </row>
    <row r="23" spans="1:41" ht="15" customHeight="1">
      <c r="A23" s="520"/>
      <c r="B23" s="522" t="s">
        <v>360</v>
      </c>
      <c r="C23" s="166"/>
      <c r="D23" s="350"/>
      <c r="E23" s="350"/>
      <c r="F23" s="350"/>
      <c r="G23" s="350"/>
      <c r="H23" s="338"/>
      <c r="I23" s="338"/>
      <c r="J23" s="338"/>
      <c r="K23" s="338"/>
      <c r="L23" s="338"/>
      <c r="M23" s="1108"/>
      <c r="N23" s="1108"/>
      <c r="O23" s="1108"/>
      <c r="P23" s="1108"/>
      <c r="Q23" s="1108"/>
      <c r="R23" s="1073"/>
      <c r="S23" s="1073"/>
      <c r="T23" s="1221"/>
      <c r="U23" s="1221"/>
      <c r="V23" s="1221"/>
      <c r="W23" s="1221"/>
      <c r="X23" s="1221"/>
      <c r="Y23" s="1221"/>
      <c r="Z23" s="1221"/>
      <c r="AA23" s="1221"/>
      <c r="AB23" s="1221"/>
      <c r="AC23" s="1221"/>
      <c r="AD23" s="1221"/>
      <c r="AE23" s="1221"/>
      <c r="AF23" s="1221"/>
      <c r="AG23" s="1221"/>
      <c r="AH23" s="1221"/>
      <c r="AI23" s="1221"/>
      <c r="AJ23" s="1221"/>
      <c r="AK23" s="1221"/>
      <c r="AL23" s="1221"/>
      <c r="AM23" s="1221"/>
      <c r="AN23" s="919"/>
      <c r="AO23" s="919"/>
    </row>
    <row r="24" spans="1:41" ht="15" customHeight="1">
      <c r="A24" s="520"/>
      <c r="B24" s="522" t="s">
        <v>361</v>
      </c>
      <c r="C24" s="166"/>
      <c r="D24" s="350"/>
      <c r="E24" s="350"/>
      <c r="F24" s="350"/>
      <c r="G24" s="350"/>
      <c r="H24" s="338"/>
      <c r="I24" s="338"/>
      <c r="J24" s="338"/>
      <c r="K24" s="338"/>
      <c r="L24" s="338"/>
      <c r="M24" s="1108"/>
      <c r="N24" s="1108"/>
      <c r="O24" s="1108"/>
      <c r="P24" s="1108"/>
      <c r="Q24" s="1108"/>
      <c r="R24" s="1156"/>
      <c r="S24" s="1156"/>
      <c r="T24" s="1221"/>
      <c r="U24" s="1221"/>
      <c r="V24" s="1221"/>
      <c r="W24" s="1221"/>
      <c r="X24" s="1221"/>
      <c r="Y24" s="1221"/>
      <c r="Z24" s="1221"/>
      <c r="AA24" s="1221"/>
      <c r="AB24" s="1221"/>
      <c r="AC24" s="1221"/>
      <c r="AD24" s="1221"/>
      <c r="AE24" s="1221"/>
      <c r="AF24" s="1221"/>
      <c r="AG24" s="1221"/>
      <c r="AH24" s="1221"/>
      <c r="AI24" s="1221"/>
      <c r="AJ24" s="1221"/>
      <c r="AK24" s="1221"/>
      <c r="AL24" s="1221"/>
      <c r="AM24" s="1221"/>
      <c r="AN24" s="919"/>
      <c r="AO24" s="919"/>
    </row>
    <row r="25" spans="1:41" ht="15" customHeight="1">
      <c r="A25" s="520"/>
      <c r="B25" s="1586" t="s">
        <v>701</v>
      </c>
      <c r="C25" s="166"/>
      <c r="D25" s="350"/>
      <c r="E25" s="350"/>
      <c r="F25" s="350"/>
      <c r="G25" s="350"/>
      <c r="H25" s="338"/>
      <c r="I25" s="338"/>
      <c r="J25" s="338"/>
      <c r="K25" s="338"/>
      <c r="L25" s="338"/>
      <c r="M25" s="1108"/>
      <c r="N25" s="1108"/>
      <c r="O25" s="1108"/>
      <c r="P25" s="1108"/>
      <c r="Q25" s="1108"/>
      <c r="R25" s="1073"/>
      <c r="S25" s="1073"/>
      <c r="T25" s="1221"/>
      <c r="U25" s="1221"/>
      <c r="V25" s="1221"/>
      <c r="W25" s="1221"/>
      <c r="X25" s="1221"/>
      <c r="Y25" s="1221"/>
      <c r="Z25" s="1221"/>
      <c r="AA25" s="1809"/>
      <c r="AB25" s="1221"/>
      <c r="AC25" s="1221"/>
      <c r="AD25" s="1221"/>
      <c r="AE25" s="1221"/>
      <c r="AF25" s="1221"/>
      <c r="AG25" s="1221"/>
      <c r="AH25" s="1221"/>
      <c r="AI25" s="1221"/>
      <c r="AJ25" s="1221"/>
      <c r="AK25" s="1221"/>
      <c r="AL25" s="1221"/>
      <c r="AM25" s="1221"/>
      <c r="AN25" s="919"/>
      <c r="AO25" s="919"/>
    </row>
    <row r="26" spans="1:41" ht="15" customHeight="1">
      <c r="A26" s="520"/>
      <c r="B26" s="1586" t="s">
        <v>702</v>
      </c>
      <c r="C26" s="166"/>
      <c r="D26" s="350"/>
      <c r="E26" s="350"/>
      <c r="F26" s="350"/>
      <c r="G26" s="350"/>
      <c r="H26" s="338"/>
      <c r="I26" s="338"/>
      <c r="J26" s="338"/>
      <c r="K26" s="338"/>
      <c r="L26" s="338"/>
      <c r="M26" s="1108"/>
      <c r="N26" s="1108"/>
      <c r="O26" s="1108"/>
      <c r="P26" s="1108"/>
      <c r="Q26" s="1108"/>
      <c r="R26" s="1073"/>
      <c r="S26" s="1073"/>
      <c r="T26" s="1221"/>
      <c r="U26" s="1221"/>
      <c r="V26" s="1221"/>
      <c r="W26" s="1221"/>
      <c r="X26" s="1221"/>
      <c r="Y26" s="1221"/>
      <c r="Z26" s="1221"/>
      <c r="AA26" s="1221"/>
      <c r="AB26" s="1221"/>
      <c r="AC26" s="1221"/>
      <c r="AD26" s="1221"/>
      <c r="AE26" s="1221"/>
      <c r="AF26" s="1221"/>
      <c r="AG26" s="1221"/>
      <c r="AH26" s="1221"/>
      <c r="AI26" s="1221"/>
      <c r="AJ26" s="1221"/>
      <c r="AK26" s="1221"/>
      <c r="AL26" s="1221"/>
      <c r="AM26" s="1221"/>
      <c r="AN26" s="919"/>
      <c r="AO26" s="919"/>
    </row>
    <row r="27" spans="1:41" ht="15" customHeight="1">
      <c r="A27" s="78"/>
      <c r="B27" s="522" t="s">
        <v>479</v>
      </c>
      <c r="C27" s="166"/>
      <c r="D27" s="350"/>
      <c r="E27" s="350"/>
      <c r="F27" s="350"/>
      <c r="G27" s="350"/>
      <c r="H27" s="338"/>
      <c r="I27" s="338"/>
      <c r="J27" s="338"/>
      <c r="K27" s="338"/>
      <c r="L27" s="338"/>
      <c r="M27" s="1108"/>
      <c r="N27" s="1108"/>
      <c r="O27" s="1108"/>
      <c r="P27" s="673"/>
      <c r="Q27" s="1108"/>
      <c r="R27" s="1073"/>
      <c r="S27" s="1073"/>
      <c r="T27" s="1221"/>
      <c r="U27" s="1221"/>
      <c r="V27" s="1221"/>
      <c r="W27" s="1221"/>
      <c r="X27" s="1221"/>
      <c r="Y27" s="1221"/>
      <c r="Z27" s="1221"/>
      <c r="AA27" s="1221"/>
      <c r="AB27" s="1809"/>
      <c r="AC27" s="1809"/>
      <c r="AD27" s="1221"/>
      <c r="AE27" s="1221"/>
      <c r="AF27" s="1221"/>
      <c r="AG27" s="1221"/>
      <c r="AH27" s="1221"/>
      <c r="AI27" s="1221"/>
      <c r="AJ27" s="1221"/>
      <c r="AK27" s="1221"/>
      <c r="AL27" s="1221"/>
      <c r="AM27" s="1221"/>
      <c r="AN27" s="919"/>
      <c r="AO27" s="919"/>
    </row>
    <row r="28" spans="1:41" ht="15" customHeight="1">
      <c r="A28" s="78"/>
      <c r="B28" s="522" t="s">
        <v>362</v>
      </c>
      <c r="C28" s="166"/>
      <c r="D28" s="350"/>
      <c r="E28" s="350"/>
      <c r="F28" s="350"/>
      <c r="G28" s="350"/>
      <c r="H28" s="376"/>
      <c r="I28" s="376"/>
      <c r="J28" s="376"/>
      <c r="K28" s="376"/>
      <c r="L28" s="376"/>
      <c r="M28" s="1108"/>
      <c r="N28" s="1108"/>
      <c r="O28" s="1108"/>
      <c r="P28" s="1108"/>
      <c r="Q28" s="1108"/>
      <c r="R28" s="1073"/>
      <c r="S28" s="1073"/>
      <c r="T28" s="1221"/>
      <c r="U28" s="1221"/>
      <c r="V28" s="1221"/>
      <c r="W28" s="1221"/>
      <c r="X28" s="1221"/>
      <c r="Y28" s="1221"/>
      <c r="Z28" s="1221"/>
      <c r="AA28" s="1221"/>
      <c r="AB28" s="1809"/>
      <c r="AC28" s="1809"/>
      <c r="AD28" s="1221"/>
      <c r="AE28" s="1221"/>
      <c r="AF28" s="1221"/>
      <c r="AG28" s="1221"/>
      <c r="AH28" s="1221"/>
      <c r="AI28" s="1221"/>
      <c r="AJ28" s="1221"/>
      <c r="AK28" s="1221"/>
      <c r="AL28" s="1221"/>
      <c r="AM28" s="1221"/>
      <c r="AN28" s="1222"/>
      <c r="AO28" s="1222"/>
    </row>
    <row r="29" spans="1:41" ht="15" customHeight="1">
      <c r="A29" s="78"/>
      <c r="B29" s="50"/>
      <c r="C29" s="166"/>
      <c r="D29" s="350"/>
      <c r="E29" s="368"/>
      <c r="F29" s="350"/>
      <c r="G29" s="350"/>
      <c r="H29" s="338"/>
      <c r="I29" s="338"/>
      <c r="J29" s="338"/>
      <c r="K29" s="338"/>
      <c r="L29" s="338"/>
      <c r="M29" s="1108"/>
      <c r="N29" s="1108"/>
      <c r="O29" s="1108"/>
      <c r="P29" s="1108"/>
      <c r="Q29" s="1108"/>
      <c r="R29" s="1073"/>
      <c r="S29" s="1073"/>
      <c r="T29" s="1221"/>
      <c r="U29" s="1221"/>
      <c r="V29" s="1221"/>
      <c r="W29" s="1221"/>
      <c r="X29" s="1221"/>
      <c r="Y29" s="1221"/>
      <c r="Z29" s="1221"/>
      <c r="AA29" s="1221"/>
      <c r="AB29" s="1221"/>
      <c r="AC29" s="1221"/>
      <c r="AD29" s="1221"/>
      <c r="AE29" s="1221"/>
      <c r="AF29" s="1221"/>
      <c r="AG29" s="1221"/>
      <c r="AH29" s="1221"/>
      <c r="AI29" s="1221"/>
      <c r="AJ29" s="1221"/>
      <c r="AK29" s="1221"/>
      <c r="AL29" s="1221"/>
      <c r="AM29" s="1221"/>
      <c r="AN29" s="919"/>
      <c r="AO29" s="919"/>
    </row>
    <row r="30" spans="1:41" ht="15" customHeight="1">
      <c r="A30" s="3"/>
      <c r="B30" s="50"/>
      <c r="C30" s="166"/>
      <c r="D30" s="350"/>
      <c r="E30" s="368"/>
      <c r="F30" s="350"/>
      <c r="G30" s="350"/>
      <c r="H30" s="338"/>
      <c r="I30" s="338"/>
      <c r="J30" s="338"/>
      <c r="K30" s="338"/>
      <c r="L30" s="338"/>
      <c r="M30" s="1108"/>
      <c r="N30" s="1108"/>
      <c r="O30" s="1108"/>
      <c r="P30" s="1108"/>
      <c r="Q30" s="1108"/>
      <c r="R30" s="1073"/>
      <c r="S30" s="1073"/>
      <c r="T30" s="1221"/>
      <c r="U30" s="1221"/>
      <c r="V30" s="1221"/>
      <c r="W30" s="1221"/>
      <c r="X30" s="1221"/>
      <c r="Y30" s="1221"/>
      <c r="Z30" s="1221"/>
      <c r="AA30" s="1221"/>
      <c r="AB30" s="1221"/>
      <c r="AC30" s="1221"/>
      <c r="AD30" s="1221"/>
      <c r="AE30" s="1221"/>
      <c r="AF30" s="1221"/>
      <c r="AG30" s="1221"/>
      <c r="AH30" s="1221"/>
      <c r="AI30" s="1221"/>
      <c r="AJ30" s="1221"/>
      <c r="AK30" s="1221"/>
      <c r="AL30" s="1221"/>
      <c r="AM30" s="1221"/>
      <c r="AN30" s="919"/>
      <c r="AO30" s="919"/>
    </row>
    <row r="31" spans="1:41" ht="15" customHeight="1">
      <c r="A31" s="3"/>
      <c r="B31" s="50"/>
      <c r="C31" s="166"/>
      <c r="D31" s="350"/>
      <c r="E31" s="368"/>
      <c r="F31" s="350"/>
      <c r="G31" s="350"/>
      <c r="H31" s="168"/>
      <c r="I31" s="168"/>
      <c r="J31" s="168"/>
      <c r="K31" s="168"/>
      <c r="L31" s="168"/>
      <c r="M31" s="1217"/>
      <c r="N31" s="1217"/>
      <c r="O31" s="1217"/>
      <c r="P31" s="1217"/>
      <c r="Q31" s="1108"/>
      <c r="R31" s="1073"/>
      <c r="S31" s="1073"/>
      <c r="T31" s="1221"/>
      <c r="U31" s="1221"/>
      <c r="V31" s="1221"/>
      <c r="W31" s="1221"/>
      <c r="X31" s="1221"/>
      <c r="Y31" s="1221"/>
      <c r="Z31" s="1221"/>
      <c r="AA31" s="1221"/>
      <c r="AB31" s="1221"/>
      <c r="AC31" s="1221"/>
      <c r="AD31" s="1221"/>
      <c r="AE31" s="1221"/>
      <c r="AF31" s="1221"/>
      <c r="AG31" s="1221"/>
      <c r="AH31" s="1221"/>
      <c r="AI31" s="1221"/>
      <c r="AJ31" s="1221"/>
      <c r="AK31" s="1221"/>
      <c r="AL31" s="1221"/>
      <c r="AM31" s="1221"/>
      <c r="AN31" s="919"/>
      <c r="AO31" s="919"/>
    </row>
    <row r="32" spans="1:41" s="1088" customFormat="1" ht="15" customHeight="1">
      <c r="A32" s="3"/>
      <c r="B32" s="50"/>
      <c r="D32" s="350"/>
      <c r="E32" s="368"/>
      <c r="F32" s="350"/>
      <c r="G32" s="350"/>
      <c r="H32" s="168"/>
      <c r="I32" s="168"/>
      <c r="J32" s="168"/>
      <c r="K32" s="168"/>
      <c r="L32" s="168"/>
      <c r="M32" s="1218"/>
      <c r="N32" s="1218"/>
      <c r="O32" s="1218"/>
      <c r="P32" s="1218"/>
      <c r="Q32" s="673"/>
      <c r="R32" s="673"/>
      <c r="S32" s="673"/>
      <c r="T32" s="1139"/>
      <c r="U32" s="1139"/>
      <c r="V32" s="1139"/>
      <c r="W32" s="1139"/>
      <c r="X32" s="1139"/>
      <c r="Y32" s="1139"/>
      <c r="Z32" s="1139"/>
      <c r="AA32" s="1139"/>
      <c r="AB32" s="1139"/>
      <c r="AC32" s="1139"/>
      <c r="AD32" s="1139"/>
      <c r="AE32" s="1139"/>
      <c r="AF32" s="1139"/>
      <c r="AG32" s="1139"/>
      <c r="AH32" s="1139"/>
      <c r="AI32" s="1139"/>
      <c r="AJ32" s="1139"/>
      <c r="AK32" s="1139"/>
      <c r="AL32" s="1139"/>
      <c r="AM32" s="1139"/>
      <c r="AN32" s="919"/>
      <c r="AO32" s="919"/>
    </row>
    <row r="33" spans="1:41" ht="15" customHeight="1">
      <c r="A33" s="3"/>
      <c r="B33" s="50"/>
      <c r="C33" s="33"/>
      <c r="D33" s="1103"/>
      <c r="E33" s="1103"/>
      <c r="F33" s="1103"/>
      <c r="G33" s="338"/>
      <c r="H33" s="173"/>
      <c r="I33" s="173"/>
      <c r="J33" s="173"/>
      <c r="K33" s="173"/>
      <c r="L33" s="173"/>
      <c r="M33" s="173"/>
      <c r="N33" s="173"/>
      <c r="O33" s="173"/>
      <c r="P33" s="173"/>
      <c r="Q33" s="173"/>
      <c r="R33" s="173"/>
      <c r="S33" s="173"/>
      <c r="T33" s="173"/>
      <c r="U33" s="173"/>
      <c r="V33" s="173"/>
      <c r="W33" s="173"/>
      <c r="X33" s="173"/>
      <c r="Y33" s="173"/>
      <c r="Z33" s="173"/>
      <c r="AA33" s="173"/>
      <c r="AB33" s="173"/>
      <c r="AC33" s="173"/>
      <c r="AD33" s="173"/>
      <c r="AE33" s="173"/>
      <c r="AF33" s="173"/>
      <c r="AG33" s="173"/>
      <c r="AH33" s="173"/>
      <c r="AI33" s="173"/>
      <c r="AJ33" s="173"/>
      <c r="AK33" s="173"/>
      <c r="AL33" s="173"/>
      <c r="AM33" s="173"/>
      <c r="AN33" s="338"/>
      <c r="AO33" s="338"/>
    </row>
    <row r="34" spans="1:41" ht="15" customHeight="1">
      <c r="A34" s="3"/>
      <c r="B34" s="50"/>
      <c r="C34" s="33"/>
      <c r="H34" s="33"/>
      <c r="I34" s="33"/>
      <c r="J34" s="33"/>
      <c r="K34" s="33"/>
      <c r="L34" s="33"/>
      <c r="M34" s="33"/>
      <c r="N34" s="33"/>
      <c r="O34" s="33"/>
      <c r="P34" s="33"/>
      <c r="Q34" s="35"/>
      <c r="R34" s="35"/>
      <c r="S34" s="243"/>
      <c r="T34" s="243"/>
      <c r="U34" s="1089"/>
      <c r="V34" s="1089"/>
      <c r="W34" s="1089"/>
      <c r="X34" s="1089"/>
      <c r="Y34" s="1089"/>
      <c r="Z34" s="1089"/>
      <c r="AA34" s="1089"/>
      <c r="AB34" s="1089"/>
      <c r="AC34" s="1089"/>
      <c r="AD34" s="1089"/>
      <c r="AE34" s="1089"/>
      <c r="AF34" s="1089"/>
      <c r="AG34" s="1089"/>
      <c r="AH34" s="1089"/>
      <c r="AI34" s="1089"/>
      <c r="AJ34" s="1089"/>
      <c r="AK34" s="1089"/>
      <c r="AL34" s="1089"/>
      <c r="AM34" s="1089"/>
      <c r="AN34" s="35"/>
      <c r="AO34" s="35"/>
    </row>
    <row r="35" spans="1:41" ht="15" customHeight="1">
      <c r="A35" s="3"/>
      <c r="B35" s="50"/>
      <c r="C35" s="33"/>
      <c r="H35" s="33"/>
      <c r="I35" s="33"/>
      <c r="J35" s="33"/>
      <c r="K35" s="33"/>
      <c r="L35" s="33"/>
      <c r="M35" s="33"/>
      <c r="N35" s="33"/>
      <c r="O35" s="33"/>
      <c r="P35" s="33"/>
      <c r="Q35" s="35"/>
      <c r="R35" s="35"/>
      <c r="S35" s="243"/>
      <c r="T35" s="243"/>
      <c r="U35" s="1089"/>
      <c r="V35" s="1089"/>
      <c r="W35" s="1089"/>
      <c r="X35" s="1089"/>
      <c r="Y35" s="1089"/>
      <c r="Z35" s="1089"/>
      <c r="AA35" s="1089"/>
      <c r="AB35" s="1089"/>
      <c r="AC35" s="1089"/>
      <c r="AD35" s="1089"/>
      <c r="AE35" s="1089"/>
      <c r="AF35" s="1089"/>
      <c r="AG35" s="1089"/>
      <c r="AH35" s="1089"/>
      <c r="AI35" s="1089"/>
      <c r="AJ35" s="1089"/>
      <c r="AK35" s="1089"/>
      <c r="AL35" s="1089"/>
      <c r="AM35" s="1089"/>
      <c r="AN35" s="35"/>
      <c r="AO35" s="35"/>
    </row>
    <row r="36" spans="1:41" ht="15" customHeight="1">
      <c r="A36" s="3"/>
      <c r="B36" s="50"/>
      <c r="C36" s="33"/>
      <c r="H36" s="33"/>
      <c r="I36" s="33"/>
      <c r="J36" s="33"/>
      <c r="K36" s="33"/>
      <c r="L36" s="33"/>
      <c r="M36" s="33"/>
      <c r="N36" s="33"/>
      <c r="O36" s="33"/>
      <c r="P36" s="33"/>
      <c r="Q36" s="35"/>
      <c r="R36" s="35"/>
      <c r="S36" s="243"/>
      <c r="T36" s="243"/>
      <c r="U36" s="1089"/>
      <c r="V36" s="1089"/>
      <c r="W36" s="1089"/>
      <c r="X36" s="1089"/>
      <c r="Y36" s="1089"/>
      <c r="Z36" s="1089"/>
      <c r="AA36" s="1089"/>
      <c r="AB36" s="1089"/>
      <c r="AC36" s="1089"/>
      <c r="AD36" s="1089"/>
      <c r="AE36" s="1089"/>
      <c r="AF36" s="1089"/>
      <c r="AG36" s="1089"/>
      <c r="AH36" s="1089"/>
      <c r="AI36" s="1089"/>
      <c r="AJ36" s="1089"/>
      <c r="AK36" s="1089"/>
      <c r="AL36" s="1089"/>
      <c r="AM36" s="1089"/>
      <c r="AN36" s="35"/>
      <c r="AO36" s="189">
        <v>10</v>
      </c>
    </row>
    <row r="37" spans="1:41" s="1067" customFormat="1" ht="5.0999999999999996" customHeight="1">
      <c r="A37" s="449"/>
      <c r="B37" s="444"/>
      <c r="C37" s="471"/>
      <c r="D37" s="450"/>
      <c r="H37" s="1123"/>
      <c r="I37" s="1123"/>
      <c r="J37" s="1123"/>
      <c r="K37" s="1123"/>
      <c r="L37" s="1123"/>
      <c r="M37" s="1123"/>
      <c r="N37" s="1123"/>
      <c r="O37" s="1123"/>
      <c r="P37" s="1123"/>
      <c r="Q37" s="1123"/>
      <c r="R37" s="1123"/>
      <c r="S37" s="1123"/>
      <c r="T37" s="1123"/>
      <c r="U37" s="1123"/>
      <c r="V37" s="1123"/>
      <c r="W37" s="1123"/>
      <c r="X37" s="1123"/>
      <c r="Y37" s="1123"/>
      <c r="Z37" s="1123"/>
      <c r="AA37" s="1123"/>
      <c r="AB37" s="1123"/>
      <c r="AC37" s="1123"/>
      <c r="AD37" s="1123"/>
      <c r="AE37" s="1123"/>
      <c r="AF37" s="1123"/>
      <c r="AG37" s="1123"/>
      <c r="AH37" s="1123"/>
      <c r="AI37" s="1123"/>
      <c r="AJ37" s="1123"/>
      <c r="AK37" s="1123"/>
      <c r="AL37" s="1123"/>
      <c r="AM37" s="1123"/>
      <c r="AN37" s="1123"/>
      <c r="AO37" s="1123"/>
    </row>
    <row r="38" spans="1:41" s="1069" customFormat="1" ht="20.100000000000001" customHeight="1">
      <c r="A38" s="478"/>
      <c r="B38" s="479"/>
      <c r="C38" s="499"/>
      <c r="D38" s="481"/>
      <c r="H38" s="1207" t="s">
        <v>59</v>
      </c>
      <c r="I38" s="1207" t="s">
        <v>67</v>
      </c>
      <c r="J38" s="1207" t="s">
        <v>76</v>
      </c>
      <c r="K38" s="1207" t="s">
        <v>81</v>
      </c>
      <c r="L38" s="1207" t="s">
        <v>82</v>
      </c>
      <c r="M38" s="1207" t="s">
        <v>98</v>
      </c>
      <c r="N38" s="1207" t="s">
        <v>109</v>
      </c>
      <c r="O38" s="1207" t="s">
        <v>116</v>
      </c>
      <c r="P38" s="1207" t="s">
        <v>121</v>
      </c>
      <c r="Q38" s="1207" t="s">
        <v>114</v>
      </c>
      <c r="R38" s="1207" t="s">
        <v>327</v>
      </c>
      <c r="S38" s="1207" t="s">
        <v>448</v>
      </c>
      <c r="T38" s="1207" t="s">
        <v>526</v>
      </c>
      <c r="U38" s="1250" t="str">
        <f>U4</f>
        <v>FY2019 4Q</v>
      </c>
      <c r="V38" s="1250" t="str">
        <f>V4</f>
        <v>FY2019</v>
      </c>
      <c r="W38" s="1411" t="str">
        <f>W4</f>
        <v>FY2020 1Q</v>
      </c>
      <c r="X38" s="1454" t="str">
        <f>X4</f>
        <v>FY2020 2Q</v>
      </c>
      <c r="Y38" s="1481" t="str">
        <f>Y4</f>
        <v>FY2020 3Q</v>
      </c>
      <c r="Z38" s="1503" t="s">
        <v>659</v>
      </c>
      <c r="AA38" s="1505" t="s">
        <v>660</v>
      </c>
      <c r="AB38" s="1590" t="s">
        <v>748</v>
      </c>
      <c r="AC38" s="1709" t="str">
        <f>AC4</f>
        <v>FY2021 2Q</v>
      </c>
      <c r="AD38" s="1732" t="s">
        <v>771</v>
      </c>
      <c r="AE38" s="1755" t="s">
        <v>786</v>
      </c>
      <c r="AF38" s="1765" t="s">
        <v>788</v>
      </c>
      <c r="AG38" s="1765" t="s">
        <v>793</v>
      </c>
      <c r="AH38" s="1799" t="s">
        <v>799</v>
      </c>
      <c r="AI38" s="1828" t="s">
        <v>879</v>
      </c>
      <c r="AJ38" s="1852" t="s">
        <v>880</v>
      </c>
      <c r="AK38" s="1841" t="s">
        <v>920</v>
      </c>
      <c r="AL38" s="1885" t="s">
        <v>873</v>
      </c>
      <c r="AM38" s="1876" t="s">
        <v>874</v>
      </c>
      <c r="AN38" s="1207" t="s">
        <v>1</v>
      </c>
      <c r="AO38" s="752" t="s">
        <v>420</v>
      </c>
    </row>
    <row r="39" spans="1:41" s="1089" customFormat="1" ht="12" customHeight="1">
      <c r="A39" s="3"/>
      <c r="B39" s="200"/>
      <c r="C39" s="176"/>
      <c r="H39" s="1043"/>
      <c r="I39" s="1043"/>
      <c r="J39" s="1043"/>
      <c r="K39" s="1043"/>
      <c r="L39" s="1043"/>
      <c r="M39" s="1043"/>
      <c r="N39" s="1043"/>
      <c r="O39" s="1043"/>
      <c r="P39" s="1043"/>
      <c r="Q39" s="1043"/>
      <c r="R39" s="1043"/>
      <c r="S39" s="1043"/>
      <c r="T39" s="1043"/>
      <c r="U39" s="1043"/>
      <c r="V39" s="1043"/>
      <c r="W39" s="1043"/>
      <c r="X39" s="1043"/>
      <c r="Y39" s="1043"/>
      <c r="Z39" s="1043"/>
      <c r="AA39" s="1043"/>
      <c r="AB39" s="1043"/>
      <c r="AC39" s="1043"/>
      <c r="AD39" s="1043"/>
      <c r="AE39" s="1043"/>
      <c r="AF39" s="1043"/>
      <c r="AG39" s="1043"/>
      <c r="AH39" s="1043"/>
      <c r="AI39" s="1043"/>
      <c r="AJ39" s="1043"/>
      <c r="AK39" s="1043"/>
      <c r="AL39" s="1043"/>
      <c r="AM39" s="1043"/>
      <c r="AN39" s="1091"/>
      <c r="AO39" s="1091"/>
    </row>
    <row r="40" spans="1:41" s="1088" customFormat="1" ht="15" customHeight="1">
      <c r="A40" s="76" t="s">
        <v>36</v>
      </c>
      <c r="B40" s="77"/>
      <c r="C40" s="166"/>
      <c r="D40" s="470" t="s">
        <v>579</v>
      </c>
      <c r="E40" s="17"/>
      <c r="F40" s="349"/>
      <c r="G40" s="349"/>
      <c r="H40" s="173"/>
      <c r="I40" s="173"/>
      <c r="J40" s="173"/>
      <c r="K40" s="173"/>
      <c r="L40" s="173"/>
      <c r="M40" s="173"/>
      <c r="N40" s="173"/>
      <c r="O40" s="173"/>
      <c r="P40" s="173"/>
      <c r="Q40" s="173"/>
      <c r="R40" s="173"/>
      <c r="S40" s="173"/>
      <c r="T40" s="173"/>
      <c r="U40" s="173"/>
      <c r="V40" s="173"/>
      <c r="W40" s="173"/>
      <c r="X40" s="173"/>
      <c r="Y40" s="173"/>
      <c r="Z40" s="173"/>
      <c r="AA40" s="173"/>
      <c r="AB40" s="173"/>
      <c r="AC40" s="173"/>
      <c r="AD40" s="173"/>
      <c r="AE40" s="173"/>
      <c r="AF40" s="173"/>
      <c r="AG40" s="173"/>
      <c r="AH40" s="173"/>
      <c r="AI40" s="173"/>
      <c r="AJ40" s="173"/>
      <c r="AK40" s="173"/>
      <c r="AL40" s="173"/>
      <c r="AM40" s="173"/>
      <c r="AN40" s="338"/>
      <c r="AO40" s="1124" t="s">
        <v>37</v>
      </c>
    </row>
    <row r="41" spans="1:41" s="1088" customFormat="1" ht="15" customHeight="1" thickBot="1">
      <c r="A41" s="78"/>
      <c r="B41" s="79"/>
      <c r="C41" s="166"/>
      <c r="D41" s="350"/>
      <c r="E41" s="329" t="s">
        <v>134</v>
      </c>
      <c r="F41" s="165"/>
      <c r="G41" s="165"/>
      <c r="H41" s="165"/>
      <c r="I41" s="165"/>
      <c r="J41" s="165"/>
      <c r="K41" s="165"/>
      <c r="L41" s="165"/>
      <c r="M41" s="1107">
        <v>247.93224029799998</v>
      </c>
      <c r="N41" s="1107">
        <v>209.62957896800006</v>
      </c>
      <c r="O41" s="1107">
        <v>195.62261059899993</v>
      </c>
      <c r="P41" s="1107">
        <v>196.56886865199988</v>
      </c>
      <c r="Q41" s="1287">
        <v>849.75329851699985</v>
      </c>
      <c r="R41" s="1078">
        <v>229.85085384799993</v>
      </c>
      <c r="S41" s="1078">
        <v>286.95873113699997</v>
      </c>
      <c r="T41" s="1261">
        <v>201.63450990000013</v>
      </c>
      <c r="U41" s="1261">
        <v>170.05105025699982</v>
      </c>
      <c r="V41" s="1316">
        <v>888.49514514199984</v>
      </c>
      <c r="W41" s="1261">
        <v>258.02610254600006</v>
      </c>
      <c r="X41" s="1261">
        <v>108.21338042599996</v>
      </c>
      <c r="Y41" s="1261">
        <v>198.82378164699992</v>
      </c>
      <c r="Z41" s="1261">
        <v>151.80653146300006</v>
      </c>
      <c r="AA41" s="1316">
        <v>716.86979608199999</v>
      </c>
      <c r="AB41" s="1261">
        <v>263.69119465700004</v>
      </c>
      <c r="AC41" s="1261">
        <v>257.99969369899992</v>
      </c>
      <c r="AD41" s="1261">
        <v>277.03666975200008</v>
      </c>
      <c r="AE41" s="1261">
        <v>155.43383203199994</v>
      </c>
      <c r="AF41" s="1316">
        <v>954.16139013999998</v>
      </c>
      <c r="AG41" s="1261">
        <v>210.19081383999992</v>
      </c>
      <c r="AH41" s="1261">
        <v>271.72568499300002</v>
      </c>
      <c r="AI41" s="1261">
        <v>52.188309249000156</v>
      </c>
      <c r="AJ41" s="1261">
        <v>204.84174314199981</v>
      </c>
      <c r="AK41" s="1316">
        <v>738.9465512239999</v>
      </c>
      <c r="AL41" s="1261">
        <v>217.06000886500038</v>
      </c>
      <c r="AM41" s="1639">
        <v>164.62638218699925</v>
      </c>
      <c r="AN41" s="901">
        <v>-0.23963133640552992</v>
      </c>
      <c r="AO41" s="901">
        <v>-0.39338235294117652</v>
      </c>
    </row>
    <row r="42" spans="1:41" s="1088" customFormat="1" ht="15" customHeight="1" thickTop="1">
      <c r="A42" s="519" t="s">
        <v>345</v>
      </c>
      <c r="B42" s="521"/>
      <c r="C42" s="166"/>
      <c r="D42" s="350"/>
      <c r="E42" s="348" t="s">
        <v>431</v>
      </c>
      <c r="F42" s="349"/>
      <c r="G42" s="349"/>
      <c r="H42" s="338"/>
      <c r="I42" s="338"/>
      <c r="J42" s="338"/>
      <c r="K42" s="338"/>
      <c r="L42" s="338"/>
      <c r="M42" s="1110">
        <v>245.86502823199999</v>
      </c>
      <c r="N42" s="1110">
        <v>230.88140012299999</v>
      </c>
      <c r="O42" s="1110">
        <v>221.67945524400005</v>
      </c>
      <c r="P42" s="1110">
        <v>212.75765872199997</v>
      </c>
      <c r="Q42" s="1282">
        <v>911.183542321</v>
      </c>
      <c r="R42" s="1079">
        <v>235.55455758299999</v>
      </c>
      <c r="S42" s="1079">
        <v>254.576235314</v>
      </c>
      <c r="T42" s="1219">
        <v>237.47846866300006</v>
      </c>
      <c r="U42" s="1219">
        <v>244.47501264199991</v>
      </c>
      <c r="V42" s="1317">
        <v>972.08427420199996</v>
      </c>
      <c r="W42" s="1219">
        <v>243.404172528</v>
      </c>
      <c r="X42" s="1219">
        <v>212.42921942300001</v>
      </c>
      <c r="Y42" s="1219">
        <v>206.73758517100003</v>
      </c>
      <c r="Z42" s="1219">
        <v>183.40645583799994</v>
      </c>
      <c r="AA42" s="1317">
        <v>845.97743295999999</v>
      </c>
      <c r="AB42" s="1219">
        <v>242.22931268299999</v>
      </c>
      <c r="AC42" s="1219">
        <v>236.327232348</v>
      </c>
      <c r="AD42" s="1219">
        <v>241.02326271700002</v>
      </c>
      <c r="AE42" s="1219">
        <v>212.63711065799998</v>
      </c>
      <c r="AF42" s="1317">
        <v>932.21691840599999</v>
      </c>
      <c r="AG42" s="1219">
        <v>225.57685876400001</v>
      </c>
      <c r="AH42" s="1219">
        <v>241.719094617</v>
      </c>
      <c r="AI42" s="1219">
        <v>232.74148475000004</v>
      </c>
      <c r="AJ42" s="1219">
        <v>227.00722243799999</v>
      </c>
      <c r="AK42" s="1317">
        <v>927.04466056900003</v>
      </c>
      <c r="AL42" s="1219">
        <v>224.33391584</v>
      </c>
      <c r="AM42" s="1640">
        <v>220.02906674199997</v>
      </c>
      <c r="AN42" s="1811">
        <v>-1.7857142857142905E-2</v>
      </c>
      <c r="AO42" s="1811">
        <v>-9.0909090909090939E-2</v>
      </c>
    </row>
    <row r="43" spans="1:41" s="1088" customFormat="1" ht="15" customHeight="1">
      <c r="A43" s="521"/>
      <c r="B43" s="522" t="s">
        <v>346</v>
      </c>
      <c r="C43" s="166"/>
      <c r="D43" s="350"/>
      <c r="E43" s="349"/>
      <c r="F43" s="349" t="s">
        <v>183</v>
      </c>
      <c r="G43" s="349"/>
      <c r="H43" s="338"/>
      <c r="I43" s="338"/>
      <c r="J43" s="338"/>
      <c r="K43" s="338"/>
      <c r="L43" s="338"/>
      <c r="M43" s="1108">
        <v>96.920052515000009</v>
      </c>
      <c r="N43" s="1108">
        <v>90.986448987999992</v>
      </c>
      <c r="O43" s="1108">
        <v>86.470874459000015</v>
      </c>
      <c r="P43" s="1108">
        <v>74.691407034999997</v>
      </c>
      <c r="Q43" s="1280">
        <v>349.07478299700006</v>
      </c>
      <c r="R43" s="1073">
        <v>89.641635992999994</v>
      </c>
      <c r="S43" s="1073">
        <v>100.63952449300001</v>
      </c>
      <c r="T43" s="1073">
        <v>83.837501922999991</v>
      </c>
      <c r="U43" s="1073">
        <v>72.318123864999976</v>
      </c>
      <c r="V43" s="1318">
        <v>346.43678627399993</v>
      </c>
      <c r="W43" s="1073">
        <v>68.396852587142007</v>
      </c>
      <c r="X43" s="1073">
        <v>53.156812127000009</v>
      </c>
      <c r="Y43" s="1073">
        <v>53.725284166999998</v>
      </c>
      <c r="Z43" s="1073">
        <v>56.370141769999982</v>
      </c>
      <c r="AA43" s="1318">
        <v>231.64909065114199</v>
      </c>
      <c r="AB43" s="1073">
        <v>73.000945860000002</v>
      </c>
      <c r="AC43" s="1073">
        <v>65.913684403000005</v>
      </c>
      <c r="AD43" s="1073">
        <v>75.139455072000004</v>
      </c>
      <c r="AE43" s="1073">
        <v>66.696491755000011</v>
      </c>
      <c r="AF43" s="1318">
        <v>280.75057708999998</v>
      </c>
      <c r="AG43" s="1801">
        <v>64.202084028000002</v>
      </c>
      <c r="AH43" s="1073">
        <v>66.150847467000006</v>
      </c>
      <c r="AI43" s="1073">
        <v>70.35648679900001</v>
      </c>
      <c r="AJ43" s="1073">
        <v>91.650250267999979</v>
      </c>
      <c r="AK43" s="1318">
        <v>292.35966856200002</v>
      </c>
      <c r="AL43" s="1073">
        <v>66.798278009000015</v>
      </c>
      <c r="AM43" s="1071">
        <v>63.553849563999975</v>
      </c>
      <c r="AN43" s="1811">
        <v>-4.4776119402985093E-2</v>
      </c>
      <c r="AO43" s="1811">
        <v>-3.0303030303030276E-2</v>
      </c>
    </row>
    <row r="44" spans="1:41" s="1088" customFormat="1" ht="15" customHeight="1">
      <c r="A44" s="521"/>
      <c r="B44" s="522" t="s">
        <v>347</v>
      </c>
      <c r="C44" s="166"/>
      <c r="D44" s="350"/>
      <c r="E44" s="349"/>
      <c r="F44" s="349"/>
      <c r="G44" s="349" t="s">
        <v>184</v>
      </c>
      <c r="H44" s="338"/>
      <c r="I44" s="338"/>
      <c r="J44" s="338"/>
      <c r="K44" s="338"/>
      <c r="L44" s="338"/>
      <c r="M44" s="1108">
        <v>49.320052515</v>
      </c>
      <c r="N44" s="1108">
        <v>48.886448987999998</v>
      </c>
      <c r="O44" s="1108">
        <v>43.270874458999998</v>
      </c>
      <c r="P44" s="1108">
        <v>33.691407034999997</v>
      </c>
      <c r="Q44" s="1280">
        <v>175.16878299699999</v>
      </c>
      <c r="R44" s="1156">
        <v>41.241635993000003</v>
      </c>
      <c r="S44" s="1156">
        <v>47.024524493000001</v>
      </c>
      <c r="T44" s="1221">
        <v>38.767501922999998</v>
      </c>
      <c r="U44" s="1221">
        <v>41.523123864999988</v>
      </c>
      <c r="V44" s="1319">
        <v>168.55678627399999</v>
      </c>
      <c r="W44" s="1221">
        <v>33.055896591</v>
      </c>
      <c r="X44" s="1221">
        <v>19.202138412000004</v>
      </c>
      <c r="Y44" s="1221">
        <v>19.244415793000002</v>
      </c>
      <c r="Z44" s="1221">
        <v>21.25289776999999</v>
      </c>
      <c r="AA44" s="1319">
        <v>92.755348565999995</v>
      </c>
      <c r="AB44" s="1221">
        <v>29.679455860000001</v>
      </c>
      <c r="AC44" s="1221">
        <v>29.189874403000001</v>
      </c>
      <c r="AD44" s="1221">
        <v>34.316442103999997</v>
      </c>
      <c r="AE44" s="1221">
        <v>32.945945386999995</v>
      </c>
      <c r="AF44" s="1319">
        <v>126.13171775399999</v>
      </c>
      <c r="AG44" s="1812">
        <v>36.502084027999999</v>
      </c>
      <c r="AH44" s="1221">
        <v>38.650847467000006</v>
      </c>
      <c r="AI44" s="1221">
        <v>34.756486799000001</v>
      </c>
      <c r="AJ44" s="1221">
        <v>31.450250267999991</v>
      </c>
      <c r="AK44" s="1319">
        <v>141.359668562</v>
      </c>
      <c r="AL44" s="1221">
        <v>36.098278009000005</v>
      </c>
      <c r="AM44" s="1641">
        <v>38.453849563999988</v>
      </c>
      <c r="AN44" s="1811">
        <v>5.555555555555558E-2</v>
      </c>
      <c r="AO44" s="1811">
        <v>-2.5641025641025661E-2</v>
      </c>
    </row>
    <row r="45" spans="1:41" s="1088" customFormat="1" ht="15" customHeight="1">
      <c r="A45" s="520"/>
      <c r="B45" s="522" t="s">
        <v>348</v>
      </c>
      <c r="C45" s="166"/>
      <c r="D45" s="350"/>
      <c r="E45" s="349"/>
      <c r="F45" s="349"/>
      <c r="G45" s="349" t="s">
        <v>185</v>
      </c>
      <c r="H45" s="338"/>
      <c r="I45" s="338"/>
      <c r="J45" s="338"/>
      <c r="K45" s="338"/>
      <c r="L45" s="338"/>
      <c r="M45" s="1108">
        <v>22.5</v>
      </c>
      <c r="N45" s="1108">
        <v>20.799999999999997</v>
      </c>
      <c r="O45" s="1108">
        <v>23.100000000000009</v>
      </c>
      <c r="P45" s="1108">
        <v>19</v>
      </c>
      <c r="Q45" s="1280">
        <v>85.859000000000009</v>
      </c>
      <c r="R45" s="1073">
        <v>22.5</v>
      </c>
      <c r="S45" s="1073">
        <v>24.593000000000004</v>
      </c>
      <c r="T45" s="1221">
        <v>23.47</v>
      </c>
      <c r="U45" s="1221">
        <v>17.394999999999982</v>
      </c>
      <c r="V45" s="1319">
        <v>87.957999999999984</v>
      </c>
      <c r="W45" s="1221">
        <v>21.043840910999997</v>
      </c>
      <c r="X45" s="1221">
        <v>22.254673715000003</v>
      </c>
      <c r="Y45" s="1221">
        <v>20.080868373999998</v>
      </c>
      <c r="Z45" s="1221">
        <v>20.817243999999995</v>
      </c>
      <c r="AA45" s="1319">
        <v>84.196626999999992</v>
      </c>
      <c r="AB45" s="1221">
        <v>24.621490000000001</v>
      </c>
      <c r="AC45" s="1221">
        <v>22.323809999999995</v>
      </c>
      <c r="AD45" s="1221">
        <v>26.623012968000005</v>
      </c>
      <c r="AE45" s="1221">
        <v>21.450546368000005</v>
      </c>
      <c r="AF45" s="1319">
        <v>95.018859336000006</v>
      </c>
      <c r="AG45" s="1812">
        <v>15.5</v>
      </c>
      <c r="AH45" s="1221">
        <v>17</v>
      </c>
      <c r="AI45" s="1221">
        <v>26.1</v>
      </c>
      <c r="AJ45" s="1221">
        <v>51.6</v>
      </c>
      <c r="AK45" s="1319">
        <v>110.2</v>
      </c>
      <c r="AL45" s="1221">
        <v>21.8</v>
      </c>
      <c r="AM45" s="1641">
        <v>15.7</v>
      </c>
      <c r="AN45" s="857">
        <v>-0.27272727272727271</v>
      </c>
      <c r="AO45" s="857">
        <v>-5.8823529411764719E-2</v>
      </c>
    </row>
    <row r="46" spans="1:41" s="1088" customFormat="1" ht="15" customHeight="1">
      <c r="A46" s="520"/>
      <c r="B46" s="1870" t="s">
        <v>843</v>
      </c>
      <c r="C46" s="166"/>
      <c r="D46" s="350"/>
      <c r="E46" s="349"/>
      <c r="F46" s="349"/>
      <c r="G46" s="349" t="s">
        <v>186</v>
      </c>
      <c r="H46" s="338"/>
      <c r="I46" s="338"/>
      <c r="J46" s="338"/>
      <c r="K46" s="338"/>
      <c r="L46" s="338"/>
      <c r="M46" s="1108">
        <v>25.1</v>
      </c>
      <c r="N46" s="1108">
        <v>21.299999999999997</v>
      </c>
      <c r="O46" s="1108">
        <v>20.100000000000001</v>
      </c>
      <c r="P46" s="1108">
        <v>22</v>
      </c>
      <c r="Q46" s="1280">
        <v>88.046999999999997</v>
      </c>
      <c r="R46" s="1073">
        <v>25.9</v>
      </c>
      <c r="S46" s="1073">
        <v>29.022000000000006</v>
      </c>
      <c r="T46" s="1221">
        <v>21.6</v>
      </c>
      <c r="U46" s="1221">
        <v>13.400000000000006</v>
      </c>
      <c r="V46" s="1319">
        <v>89.922000000000011</v>
      </c>
      <c r="W46" s="1221">
        <v>14</v>
      </c>
      <c r="X46" s="1221">
        <v>11.7</v>
      </c>
      <c r="Y46" s="1221">
        <v>14.400000000000002</v>
      </c>
      <c r="Z46" s="1221">
        <v>14.299999999999997</v>
      </c>
      <c r="AA46" s="1319">
        <v>54.4</v>
      </c>
      <c r="AB46" s="1221">
        <v>18.7</v>
      </c>
      <c r="AC46" s="1221">
        <v>14.400000000000002</v>
      </c>
      <c r="AD46" s="1221">
        <v>14.199999999999996</v>
      </c>
      <c r="AE46" s="1221">
        <v>12.300000000000004</v>
      </c>
      <c r="AF46" s="1319">
        <v>59.6</v>
      </c>
      <c r="AG46" s="1221">
        <v>12.2</v>
      </c>
      <c r="AH46" s="1221">
        <v>10.5</v>
      </c>
      <c r="AI46" s="1221">
        <v>9.5000000000000036</v>
      </c>
      <c r="AJ46" s="1221">
        <v>8.5999999999999943</v>
      </c>
      <c r="AK46" s="1319">
        <v>40.799999999999997</v>
      </c>
      <c r="AL46" s="1221">
        <v>8.9</v>
      </c>
      <c r="AM46" s="1641">
        <v>9.4</v>
      </c>
      <c r="AN46" s="857">
        <v>0</v>
      </c>
      <c r="AO46" s="857">
        <v>-0.18181818181818177</v>
      </c>
    </row>
    <row r="47" spans="1:41" s="1088" customFormat="1" ht="15" customHeight="1">
      <c r="A47" s="520"/>
      <c r="B47" s="522" t="s">
        <v>350</v>
      </c>
      <c r="C47" s="166"/>
      <c r="D47" s="350"/>
      <c r="E47" s="349"/>
      <c r="F47" s="349" t="s">
        <v>146</v>
      </c>
      <c r="G47" s="349"/>
      <c r="H47" s="338"/>
      <c r="I47" s="338"/>
      <c r="J47" s="338"/>
      <c r="K47" s="338"/>
      <c r="L47" s="338"/>
      <c r="M47" s="1108">
        <v>4.818252E-2</v>
      </c>
      <c r="N47" s="1108">
        <v>0.47175009899999998</v>
      </c>
      <c r="O47" s="1108">
        <v>0.26434566300000006</v>
      </c>
      <c r="P47" s="673">
        <v>0.24969691400000005</v>
      </c>
      <c r="Q47" s="1280">
        <v>1.0339751960000001</v>
      </c>
      <c r="R47" s="1073">
        <v>0.308448842</v>
      </c>
      <c r="S47" s="1073">
        <v>0.38525455099999995</v>
      </c>
      <c r="T47" s="1221">
        <v>0.29468085700000002</v>
      </c>
      <c r="U47" s="1221">
        <v>0.57417042700000009</v>
      </c>
      <c r="V47" s="1319">
        <v>1.5625546770000001</v>
      </c>
      <c r="W47" s="1221">
        <v>0.31708169800000002</v>
      </c>
      <c r="X47" s="1221">
        <v>0.35890836099999995</v>
      </c>
      <c r="Y47" s="1221">
        <v>0.41027171899999992</v>
      </c>
      <c r="Z47" s="1221">
        <v>0.38079448700000018</v>
      </c>
      <c r="AA47" s="1319">
        <v>1.4670562650000001</v>
      </c>
      <c r="AB47" s="1221">
        <v>0.319591124</v>
      </c>
      <c r="AC47" s="1221">
        <v>0.30920039799999999</v>
      </c>
      <c r="AD47" s="1221">
        <v>0.30968794099999997</v>
      </c>
      <c r="AE47" s="1221">
        <v>0.34534305399999998</v>
      </c>
      <c r="AF47" s="1319">
        <v>1.2838225169999999</v>
      </c>
      <c r="AG47" s="1221">
        <v>0.29465718800000001</v>
      </c>
      <c r="AH47" s="1221">
        <v>0.38088025399999997</v>
      </c>
      <c r="AI47" s="1221">
        <v>0.3659705310000001</v>
      </c>
      <c r="AJ47" s="1221">
        <v>0.29548483699999983</v>
      </c>
      <c r="AK47" s="1319">
        <v>1.3369928099999999</v>
      </c>
      <c r="AL47" s="1221">
        <v>0.296601014</v>
      </c>
      <c r="AM47" s="1641">
        <v>0.48357297199999999</v>
      </c>
      <c r="AN47" s="909" t="s">
        <v>387</v>
      </c>
      <c r="AO47" s="909" t="s">
        <v>387</v>
      </c>
    </row>
    <row r="48" spans="1:41" s="1088" customFormat="1" ht="15" customHeight="1">
      <c r="A48" s="520"/>
      <c r="B48" s="717" t="s">
        <v>351</v>
      </c>
      <c r="C48" s="166"/>
      <c r="D48" s="350"/>
      <c r="E48" s="351"/>
      <c r="F48" s="351" t="s">
        <v>187</v>
      </c>
      <c r="G48" s="351"/>
      <c r="H48" s="306"/>
      <c r="I48" s="306"/>
      <c r="J48" s="306"/>
      <c r="K48" s="306"/>
      <c r="L48" s="306"/>
      <c r="M48" s="1011">
        <v>148.89679319699997</v>
      </c>
      <c r="N48" s="1011">
        <v>139.42320103599999</v>
      </c>
      <c r="O48" s="1011">
        <v>134.94423512200004</v>
      </c>
      <c r="P48" s="1011">
        <v>137.81655477299998</v>
      </c>
      <c r="Q48" s="1284">
        <v>561.07478412799992</v>
      </c>
      <c r="R48" s="956">
        <v>145.60447274800001</v>
      </c>
      <c r="S48" s="956">
        <v>153.55145626999999</v>
      </c>
      <c r="T48" s="956">
        <v>153.34628588300006</v>
      </c>
      <c r="U48" s="956">
        <f>U42-U43-U47</f>
        <v>171.58271834999994</v>
      </c>
      <c r="V48" s="1320">
        <v>624.08493325099994</v>
      </c>
      <c r="W48" s="956">
        <v>174.69023824285799</v>
      </c>
      <c r="X48" s="956">
        <v>158.91349893499998</v>
      </c>
      <c r="Y48" s="956">
        <v>152.60202928500004</v>
      </c>
      <c r="Z48" s="1150">
        <v>126.65551958099996</v>
      </c>
      <c r="AA48" s="1320">
        <v>612.86128604385794</v>
      </c>
      <c r="AB48" s="956">
        <v>168.90877569899999</v>
      </c>
      <c r="AC48" s="956">
        <v>170.104347547</v>
      </c>
      <c r="AD48" s="956">
        <v>165.57411970400003</v>
      </c>
      <c r="AE48" s="956">
        <v>145.59527584899996</v>
      </c>
      <c r="AF48" s="1320">
        <v>650.18251879900004</v>
      </c>
      <c r="AG48" s="956">
        <v>161.080117548</v>
      </c>
      <c r="AH48" s="956">
        <v>175.18736689599999</v>
      </c>
      <c r="AI48" s="956">
        <v>162.01902742000004</v>
      </c>
      <c r="AJ48" s="956">
        <v>135.061487333</v>
      </c>
      <c r="AK48" s="1320">
        <v>633.34799919700004</v>
      </c>
      <c r="AL48" s="956">
        <v>157.23903681699997</v>
      </c>
      <c r="AM48" s="1638">
        <v>155.99164420600002</v>
      </c>
      <c r="AN48" s="876">
        <v>-6.3694267515923553E-3</v>
      </c>
      <c r="AO48" s="876">
        <v>-0.10857142857142854</v>
      </c>
    </row>
    <row r="49" spans="1:41" s="1088" customFormat="1" ht="15" customHeight="1">
      <c r="A49" s="520"/>
      <c r="B49" s="522" t="s">
        <v>352</v>
      </c>
      <c r="C49" s="166"/>
      <c r="D49" s="350"/>
      <c r="E49" s="389" t="s">
        <v>188</v>
      </c>
      <c r="F49" s="390"/>
      <c r="G49" s="390"/>
      <c r="H49" s="333"/>
      <c r="I49" s="333"/>
      <c r="J49" s="333"/>
      <c r="K49" s="333"/>
      <c r="L49" s="333"/>
      <c r="M49" s="328">
        <v>89.306536981999997</v>
      </c>
      <c r="N49" s="328">
        <v>92.470855931999992</v>
      </c>
      <c r="O49" s="328">
        <v>93.682994444999991</v>
      </c>
      <c r="P49" s="328">
        <v>36.056642228000044</v>
      </c>
      <c r="Q49" s="1314">
        <v>311.51702958700002</v>
      </c>
      <c r="R49" s="936">
        <v>55.681173596999997</v>
      </c>
      <c r="S49" s="936">
        <v>80.42546625899999</v>
      </c>
      <c r="T49" s="1262">
        <v>92.258027545000004</v>
      </c>
      <c r="U49" s="1262">
        <v>48.600382408999963</v>
      </c>
      <c r="V49" s="1321">
        <v>276.96504980999998</v>
      </c>
      <c r="W49" s="1262">
        <v>183.26136394100001</v>
      </c>
      <c r="X49" s="1475">
        <v>13.722568704999986</v>
      </c>
      <c r="Y49" s="1475">
        <v>106.117532893</v>
      </c>
      <c r="Z49" s="1475">
        <v>153.23569003299997</v>
      </c>
      <c r="AA49" s="1570">
        <v>456.33715557199997</v>
      </c>
      <c r="AB49" s="1475">
        <v>85.820536028000006</v>
      </c>
      <c r="AC49" s="1475">
        <v>133.57246292399998</v>
      </c>
      <c r="AD49" s="1475">
        <v>85.909179539000007</v>
      </c>
      <c r="AE49" s="1475">
        <v>118.14813156299999</v>
      </c>
      <c r="AF49" s="1570">
        <v>423.45031005399994</v>
      </c>
      <c r="AG49" s="1475">
        <v>155.19562678599999</v>
      </c>
      <c r="AH49" s="1475">
        <v>248.43547203100002</v>
      </c>
      <c r="AI49" s="1475">
        <v>220.667028475</v>
      </c>
      <c r="AJ49" s="1475">
        <v>125.68464475099995</v>
      </c>
      <c r="AK49" s="1570">
        <v>749.98277204299995</v>
      </c>
      <c r="AL49" s="1475">
        <v>-87.105559987999584</v>
      </c>
      <c r="AM49" s="1642">
        <v>156.20143316699927</v>
      </c>
      <c r="AN49" s="1840" t="s">
        <v>459</v>
      </c>
      <c r="AO49" s="1840">
        <v>-0.37096774193548387</v>
      </c>
    </row>
    <row r="50" spans="1:41" s="1088" customFormat="1" ht="15" customHeight="1">
      <c r="A50" s="520"/>
      <c r="B50" s="522" t="s">
        <v>353</v>
      </c>
      <c r="D50" s="350"/>
      <c r="E50" s="389" t="s">
        <v>189</v>
      </c>
      <c r="F50" s="390"/>
      <c r="G50" s="390"/>
      <c r="H50" s="333"/>
      <c r="I50" s="333"/>
      <c r="J50" s="333"/>
      <c r="K50" s="333"/>
      <c r="L50" s="333"/>
      <c r="M50" s="328">
        <v>62.223898468999998</v>
      </c>
      <c r="N50" s="328">
        <v>51.049565164999997</v>
      </c>
      <c r="O50" s="328">
        <v>39.734372757000017</v>
      </c>
      <c r="P50" s="328">
        <v>59.042588820999981</v>
      </c>
      <c r="Q50" s="1314">
        <v>212.05042521199999</v>
      </c>
      <c r="R50" s="936">
        <v>78.060906901999999</v>
      </c>
      <c r="S50" s="936">
        <v>49.629293583999996</v>
      </c>
      <c r="T50" s="1262">
        <v>38.595572100000012</v>
      </c>
      <c r="U50" s="1262">
        <v>46.519191657999983</v>
      </c>
      <c r="V50" s="1321">
        <v>212.80496424399999</v>
      </c>
      <c r="W50" s="1262">
        <v>22.236526690000002</v>
      </c>
      <c r="X50" s="1262">
        <v>70.646982323999993</v>
      </c>
      <c r="Y50" s="1262">
        <v>70.809741580000008</v>
      </c>
      <c r="Z50" s="1262">
        <v>0.11109836299999643</v>
      </c>
      <c r="AA50" s="1321">
        <v>163.804348957</v>
      </c>
      <c r="AB50" s="1262">
        <v>123.377037317</v>
      </c>
      <c r="AC50" s="1262">
        <v>84.000517890999987</v>
      </c>
      <c r="AD50" s="1262">
        <v>114.12181776300002</v>
      </c>
      <c r="AE50" s="1262">
        <v>23.929383099999995</v>
      </c>
      <c r="AF50" s="1321">
        <v>345.42875607100001</v>
      </c>
      <c r="AG50" s="1262">
        <v>31.031896767999999</v>
      </c>
      <c r="AH50" s="1475">
        <v>-30.371829064</v>
      </c>
      <c r="AI50" s="1475">
        <v>-179.462819099</v>
      </c>
      <c r="AJ50" s="1475">
        <v>75.383166204000005</v>
      </c>
      <c r="AK50" s="1570">
        <v>-103.419585191</v>
      </c>
      <c r="AL50" s="1475">
        <v>259.032647645</v>
      </c>
      <c r="AM50" s="1642">
        <v>16.460892107000006</v>
      </c>
      <c r="AN50" s="1840">
        <v>-0.93822393822393824</v>
      </c>
      <c r="AO50" s="1840">
        <v>-1.5333333333333332</v>
      </c>
    </row>
    <row r="51" spans="1:41" s="1088" customFormat="1" ht="15" customHeight="1">
      <c r="A51" s="520"/>
      <c r="B51" s="522" t="s">
        <v>354</v>
      </c>
      <c r="D51" s="350"/>
      <c r="E51" s="389" t="s">
        <v>460</v>
      </c>
      <c r="F51" s="390"/>
      <c r="G51" s="390"/>
      <c r="H51" s="334"/>
      <c r="I51" s="334"/>
      <c r="J51" s="334"/>
      <c r="K51" s="334"/>
      <c r="L51" s="334"/>
      <c r="M51" s="1233">
        <v>11.732662992</v>
      </c>
      <c r="N51" s="1233">
        <v>5.754547865000001</v>
      </c>
      <c r="O51" s="1233">
        <v>9.7437016429999979</v>
      </c>
      <c r="P51" s="1233">
        <v>17.345741463</v>
      </c>
      <c r="Q51" s="1314">
        <v>44.576653962999998</v>
      </c>
      <c r="R51" s="936">
        <v>21.198024890999999</v>
      </c>
      <c r="S51" s="936">
        <v>56.646997677000002</v>
      </c>
      <c r="T51" s="1262">
        <v>5.0678948770000005</v>
      </c>
      <c r="U51" s="1262">
        <v>2.9710183579999949</v>
      </c>
      <c r="V51" s="1321">
        <v>85.883935803</v>
      </c>
      <c r="W51" s="1475">
        <v>-5.5428835000000003E-2</v>
      </c>
      <c r="X51" s="1262">
        <v>7.2960007849999995</v>
      </c>
      <c r="Y51" s="1262">
        <v>7.614907466</v>
      </c>
      <c r="Z51" s="1262">
        <v>5.1517767729999999</v>
      </c>
      <c r="AA51" s="1321">
        <v>20.007256189</v>
      </c>
      <c r="AB51" s="1262">
        <v>6.6537266239999999</v>
      </c>
      <c r="AC51" s="1262">
        <v>3.7954046959999994</v>
      </c>
      <c r="AD51" s="1262">
        <v>40.082663993000004</v>
      </c>
      <c r="AE51" s="1262">
        <v>8.2972531609999933</v>
      </c>
      <c r="AF51" s="1321">
        <v>58.829048473999997</v>
      </c>
      <c r="AG51" s="1262">
        <v>10.971350262</v>
      </c>
      <c r="AH51" s="1262">
        <v>13.872247456000002</v>
      </c>
      <c r="AI51" s="1262">
        <v>6.4642699089999986</v>
      </c>
      <c r="AJ51" s="1262">
        <v>15.041229477999998</v>
      </c>
      <c r="AK51" s="1321">
        <v>46.349097104999998</v>
      </c>
      <c r="AL51" s="1262">
        <v>27.100890423999999</v>
      </c>
      <c r="AM51" s="1643">
        <v>24.875258754999997</v>
      </c>
      <c r="AN51" s="1840">
        <v>-7.407407407407407E-2</v>
      </c>
      <c r="AO51" s="1840">
        <v>0.78571428571428581</v>
      </c>
    </row>
    <row r="52" spans="1:41" s="1088" customFormat="1" ht="15" customHeight="1" thickBot="1">
      <c r="A52" s="520"/>
      <c r="B52" s="522" t="s">
        <v>355</v>
      </c>
      <c r="D52" s="350"/>
      <c r="E52" s="382" t="s">
        <v>432</v>
      </c>
      <c r="F52" s="381"/>
      <c r="G52" s="381"/>
      <c r="H52" s="337"/>
      <c r="I52" s="337"/>
      <c r="J52" s="337"/>
      <c r="K52" s="337"/>
      <c r="L52" s="337"/>
      <c r="M52" s="1234">
        <v>-161.19588637699999</v>
      </c>
      <c r="N52" s="1234">
        <v>-170.52679011699999</v>
      </c>
      <c r="O52" s="1234">
        <v>-169.21791349</v>
      </c>
      <c r="P52" s="1234">
        <v>-128.63376258200003</v>
      </c>
      <c r="Q52" s="1315">
        <v>-629.57435256600002</v>
      </c>
      <c r="R52" s="1235">
        <v>-160.64380912500002</v>
      </c>
      <c r="S52" s="1235">
        <v>-154.319261697</v>
      </c>
      <c r="T52" s="1263">
        <v>-171.76545328499998</v>
      </c>
      <c r="U52" s="1263">
        <v>-172.51455480999994</v>
      </c>
      <c r="V52" s="1322">
        <v>-659.24307891699993</v>
      </c>
      <c r="W52" s="1263">
        <v>-190.820531778</v>
      </c>
      <c r="X52" s="1263">
        <v>-195.88139081099999</v>
      </c>
      <c r="Y52" s="1263">
        <v>-192.45598546300005</v>
      </c>
      <c r="Z52" s="1263">
        <v>-190.0984895439999</v>
      </c>
      <c r="AA52" s="1322">
        <v>-769.25639759599994</v>
      </c>
      <c r="AB52" s="1263">
        <v>-194.38941799499997</v>
      </c>
      <c r="AC52" s="1263">
        <v>-199.69592416000006</v>
      </c>
      <c r="AD52" s="1263">
        <v>-204.10025425999993</v>
      </c>
      <c r="AE52" s="1263">
        <v>-207.57804644999999</v>
      </c>
      <c r="AF52" s="1322">
        <v>-805.76364286499995</v>
      </c>
      <c r="AG52" s="1263">
        <v>-212.58491874000003</v>
      </c>
      <c r="AH52" s="1263">
        <v>-201.92930004700003</v>
      </c>
      <c r="AI52" s="1263">
        <v>-228.22165478599987</v>
      </c>
      <c r="AJ52" s="1263">
        <v>-238.27451972900008</v>
      </c>
      <c r="AK52" s="1322">
        <v>-881.01039330200001</v>
      </c>
      <c r="AL52" s="1263">
        <v>-206.301885056</v>
      </c>
      <c r="AM52" s="1644">
        <v>-252.94026858399997</v>
      </c>
      <c r="AN52" s="1836">
        <v>0.22815533980582514</v>
      </c>
      <c r="AO52" s="1836">
        <v>0.25247524752475248</v>
      </c>
    </row>
    <row r="53" spans="1:41" s="1088" customFormat="1" ht="15" customHeight="1" thickTop="1">
      <c r="A53" s="521"/>
      <c r="B53" s="522" t="s">
        <v>356</v>
      </c>
      <c r="D53" s="1103"/>
      <c r="E53" s="1103"/>
      <c r="F53" s="1103"/>
      <c r="G53" s="338"/>
      <c r="H53" s="172"/>
      <c r="I53" s="172"/>
      <c r="J53" s="172"/>
      <c r="K53" s="172"/>
      <c r="L53" s="172"/>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338"/>
      <c r="AO53" s="338"/>
    </row>
    <row r="54" spans="1:41" s="1088" customFormat="1" ht="15" customHeight="1">
      <c r="A54" s="520"/>
      <c r="B54" s="522" t="s">
        <v>357</v>
      </c>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row>
    <row r="55" spans="1:41" ht="12.75">
      <c r="A55" s="520"/>
      <c r="B55" s="522" t="s">
        <v>358</v>
      </c>
      <c r="D55" s="1088"/>
      <c r="E55" s="1088"/>
      <c r="F55" s="1088"/>
      <c r="G55" s="1088"/>
      <c r="H55" s="1088"/>
      <c r="I55" s="1088"/>
      <c r="J55" s="1088"/>
      <c r="K55" s="1088"/>
      <c r="L55" s="1088"/>
      <c r="M55" s="1088"/>
      <c r="N55" s="1088"/>
      <c r="O55" s="1088"/>
      <c r="P55" s="1088"/>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row>
    <row r="56" spans="1:41" ht="12.75">
      <c r="A56" s="520"/>
      <c r="B56" s="522" t="s">
        <v>359</v>
      </c>
      <c r="D56" s="1088"/>
      <c r="E56" s="1088"/>
      <c r="F56" s="1088"/>
      <c r="G56" s="1088"/>
      <c r="H56" s="1088"/>
      <c r="I56" s="1088"/>
      <c r="J56" s="1088"/>
      <c r="K56" s="1088"/>
      <c r="L56" s="1088"/>
      <c r="M56" s="1088"/>
      <c r="N56" s="1088"/>
      <c r="O56" s="1088"/>
      <c r="P56" s="1088"/>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59">
        <v>11</v>
      </c>
    </row>
    <row r="57" spans="1:41" ht="12.75">
      <c r="A57" s="520"/>
      <c r="B57" s="522" t="s">
        <v>360</v>
      </c>
    </row>
    <row r="58" spans="1:41" ht="12.75">
      <c r="A58" s="520"/>
      <c r="B58" s="522" t="s">
        <v>361</v>
      </c>
    </row>
    <row r="59" spans="1:41" ht="12.75">
      <c r="A59" s="520"/>
      <c r="B59" s="1586" t="s">
        <v>701</v>
      </c>
    </row>
    <row r="60" spans="1:41" ht="12.75">
      <c r="A60" s="520"/>
      <c r="B60" s="1586" t="s">
        <v>702</v>
      </c>
    </row>
    <row r="61" spans="1:41" ht="12.75">
      <c r="A61" s="78"/>
      <c r="B61" s="522" t="s">
        <v>476</v>
      </c>
    </row>
    <row r="62" spans="1:41" ht="12.75">
      <c r="A62" s="78"/>
      <c r="B62" s="522" t="s">
        <v>362</v>
      </c>
    </row>
    <row r="63" spans="1:41">
      <c r="A63" s="78"/>
      <c r="B63" s="50"/>
    </row>
    <row r="64" spans="1:41">
      <c r="A64" s="3"/>
      <c r="B64" s="50"/>
    </row>
    <row r="65" spans="1:2">
      <c r="A65" s="3"/>
      <c r="B65" s="50"/>
    </row>
    <row r="66" spans="1:2">
      <c r="A66" s="3"/>
      <c r="B66" s="50"/>
    </row>
    <row r="67" spans="1:2">
      <c r="A67" s="3"/>
      <c r="B67" s="50"/>
    </row>
    <row r="68" spans="1:2">
      <c r="A68" s="3"/>
      <c r="B68" s="50"/>
    </row>
    <row r="69" spans="1:2">
      <c r="A69" s="3"/>
      <c r="B69" s="50"/>
    </row>
    <row r="70" spans="1:2">
      <c r="A70" s="3"/>
      <c r="B70" s="50"/>
    </row>
    <row r="96" spans="7:7">
      <c r="G96" s="179"/>
    </row>
    <row r="102" spans="2:3">
      <c r="C102" s="58"/>
    </row>
    <row r="103" spans="2:3">
      <c r="B103" s="58"/>
      <c r="C103" s="58"/>
    </row>
    <row r="104" spans="2:3">
      <c r="B104" s="58"/>
      <c r="C104" s="58"/>
    </row>
    <row r="105" spans="2:3">
      <c r="B105" s="58"/>
      <c r="C105" s="58"/>
    </row>
    <row r="106" spans="2:3">
      <c r="B106" s="58"/>
      <c r="C106" s="58"/>
    </row>
    <row r="107" spans="2:3">
      <c r="B107" s="58"/>
      <c r="C107" s="58"/>
    </row>
    <row r="108" spans="2:3">
      <c r="B108" s="58"/>
      <c r="C108" s="58"/>
    </row>
    <row r="109" spans="2:3">
      <c r="B109" s="58"/>
      <c r="C109" s="58"/>
    </row>
    <row r="110" spans="2:3">
      <c r="B110" s="58"/>
      <c r="C110" s="58"/>
    </row>
    <row r="111" spans="2:3">
      <c r="B111" s="58"/>
      <c r="C111" s="58"/>
    </row>
    <row r="112" spans="2:3">
      <c r="B112" s="58"/>
      <c r="C112" s="58"/>
    </row>
    <row r="113" spans="2:7">
      <c r="B113" s="58"/>
      <c r="C113" s="58"/>
    </row>
    <row r="114" spans="2:7">
      <c r="B114" s="58"/>
      <c r="C114" s="58"/>
    </row>
    <row r="115" spans="2:7">
      <c r="B115" s="58"/>
      <c r="C115" s="58"/>
    </row>
    <row r="116" spans="2:7">
      <c r="B116" s="58"/>
      <c r="C116" s="58"/>
      <c r="D116" s="58"/>
      <c r="E116" s="58"/>
      <c r="F116" s="58"/>
      <c r="G116" s="58"/>
    </row>
    <row r="117" spans="2:7">
      <c r="B117" s="58"/>
      <c r="C117" s="58"/>
      <c r="D117" s="58"/>
      <c r="E117" s="58"/>
      <c r="F117" s="58"/>
      <c r="G117" s="58"/>
    </row>
    <row r="118" spans="2:7">
      <c r="B118" s="58"/>
      <c r="C118" s="58"/>
      <c r="D118" s="58"/>
      <c r="E118" s="58"/>
      <c r="F118" s="58"/>
      <c r="G118" s="58"/>
    </row>
    <row r="119" spans="2:7">
      <c r="B119" s="58"/>
      <c r="C119" s="58"/>
      <c r="D119" s="58"/>
      <c r="E119" s="58"/>
      <c r="F119" s="58"/>
      <c r="G119" s="58"/>
    </row>
    <row r="120" spans="2:7">
      <c r="B120" s="58"/>
      <c r="C120" s="58"/>
      <c r="D120" s="58"/>
      <c r="E120" s="58"/>
      <c r="F120" s="58"/>
      <c r="G120" s="58"/>
    </row>
    <row r="121" spans="2:7">
      <c r="B121" s="58"/>
      <c r="C121" s="58"/>
      <c r="D121" s="58"/>
      <c r="E121" s="58"/>
      <c r="F121" s="58"/>
      <c r="G121" s="58"/>
    </row>
    <row r="122" spans="2:7">
      <c r="B122" s="58"/>
      <c r="C122" s="58"/>
      <c r="D122" s="58"/>
      <c r="E122" s="58"/>
      <c r="F122" s="58"/>
      <c r="G122" s="58"/>
    </row>
    <row r="123" spans="2:7">
      <c r="B123" s="58"/>
      <c r="C123" s="58"/>
      <c r="D123" s="58"/>
      <c r="E123" s="58"/>
      <c r="F123" s="58"/>
      <c r="G123" s="58"/>
    </row>
    <row r="124" spans="2:7">
      <c r="B124" s="58"/>
      <c r="C124" s="58"/>
      <c r="D124" s="58"/>
      <c r="E124" s="58"/>
      <c r="F124" s="58"/>
      <c r="G124" s="58"/>
    </row>
    <row r="125" spans="2:7">
      <c r="B125" s="58"/>
      <c r="C125" s="58"/>
      <c r="D125" s="58"/>
      <c r="E125" s="58"/>
      <c r="F125" s="58"/>
      <c r="G125" s="58"/>
    </row>
    <row r="126" spans="2:7">
      <c r="B126" s="58"/>
      <c r="C126" s="58"/>
      <c r="D126" s="58"/>
      <c r="E126" s="58"/>
      <c r="F126" s="58"/>
      <c r="G126" s="58"/>
    </row>
    <row r="127" spans="2:7">
      <c r="B127" s="58"/>
      <c r="C127" s="58"/>
      <c r="D127" s="58"/>
      <c r="E127" s="58"/>
      <c r="F127" s="58"/>
      <c r="G127" s="58"/>
    </row>
    <row r="128" spans="2:7">
      <c r="B128" s="58"/>
      <c r="C128" s="58"/>
      <c r="D128" s="58"/>
      <c r="E128" s="58"/>
      <c r="F128" s="58"/>
      <c r="G128" s="58"/>
    </row>
    <row r="129" spans="2:7">
      <c r="B129" s="58"/>
      <c r="C129" s="58"/>
      <c r="D129" s="58"/>
      <c r="E129" s="58"/>
      <c r="F129" s="58"/>
      <c r="G129" s="58"/>
    </row>
    <row r="130" spans="2:7">
      <c r="B130" s="58"/>
      <c r="C130" s="58"/>
      <c r="D130" s="58"/>
      <c r="E130" s="58"/>
      <c r="F130" s="58"/>
      <c r="G130" s="58"/>
    </row>
    <row r="131" spans="2:7">
      <c r="B131" s="58"/>
      <c r="C131" s="58"/>
      <c r="D131" s="58"/>
      <c r="E131" s="58"/>
      <c r="F131" s="58"/>
      <c r="G131" s="58"/>
    </row>
    <row r="132" spans="2:7">
      <c r="B132" s="58"/>
      <c r="C132" s="58"/>
      <c r="D132" s="58"/>
      <c r="E132" s="58"/>
      <c r="F132" s="58"/>
      <c r="G132" s="58"/>
    </row>
    <row r="133" spans="2:7">
      <c r="B133" s="58"/>
      <c r="C133" s="58"/>
      <c r="D133" s="58"/>
      <c r="E133" s="58"/>
      <c r="F133" s="58"/>
      <c r="G133" s="58"/>
    </row>
    <row r="134" spans="2:7">
      <c r="B134" s="58"/>
      <c r="C134" s="58"/>
      <c r="D134" s="58"/>
      <c r="E134" s="58"/>
      <c r="F134" s="58"/>
      <c r="G134" s="58"/>
    </row>
    <row r="135" spans="2:7">
      <c r="B135" s="58"/>
      <c r="C135" s="58"/>
      <c r="D135" s="58"/>
      <c r="E135" s="58"/>
      <c r="F135" s="58"/>
      <c r="G135" s="58"/>
    </row>
    <row r="136" spans="2:7">
      <c r="B136" s="58"/>
      <c r="C136" s="58"/>
      <c r="D136" s="58"/>
      <c r="E136" s="58"/>
      <c r="F136" s="58"/>
      <c r="G136" s="58"/>
    </row>
    <row r="137" spans="2:7">
      <c r="B137" s="58"/>
      <c r="C137" s="58"/>
      <c r="D137" s="58"/>
      <c r="E137" s="58"/>
      <c r="F137" s="58"/>
      <c r="G137" s="58"/>
    </row>
    <row r="138" spans="2:7">
      <c r="B138" s="58"/>
      <c r="C138" s="58"/>
      <c r="D138" s="58"/>
      <c r="E138" s="58"/>
      <c r="F138" s="58"/>
      <c r="G138" s="58"/>
    </row>
    <row r="139" spans="2:7">
      <c r="B139" s="58"/>
      <c r="C139" s="58"/>
      <c r="D139" s="58"/>
      <c r="E139" s="58"/>
      <c r="F139" s="58"/>
      <c r="G139" s="58"/>
    </row>
    <row r="140" spans="2:7">
      <c r="B140" s="58"/>
      <c r="C140" s="58"/>
      <c r="D140" s="58"/>
      <c r="E140" s="58"/>
      <c r="F140" s="58"/>
      <c r="G140" s="58"/>
    </row>
    <row r="141" spans="2:7">
      <c r="B141" s="58"/>
      <c r="C141" s="58"/>
      <c r="D141" s="58"/>
      <c r="E141" s="58"/>
      <c r="F141" s="58"/>
      <c r="G141" s="58"/>
    </row>
    <row r="142" spans="2:7">
      <c r="B142" s="58"/>
      <c r="C142" s="58"/>
      <c r="D142" s="58"/>
      <c r="E142" s="58"/>
      <c r="F142" s="58"/>
      <c r="G142" s="58"/>
    </row>
    <row r="143" spans="2:7">
      <c r="B143" s="58"/>
      <c r="C143" s="58"/>
      <c r="D143" s="58"/>
      <c r="E143" s="58"/>
      <c r="F143" s="58"/>
      <c r="G143" s="58"/>
    </row>
    <row r="144" spans="2:7">
      <c r="B144" s="58"/>
      <c r="C144" s="58"/>
      <c r="D144" s="58"/>
      <c r="E144" s="58"/>
      <c r="F144" s="58"/>
      <c r="G144" s="58"/>
    </row>
    <row r="145" spans="2:7">
      <c r="B145" s="58"/>
      <c r="C145" s="58"/>
      <c r="D145" s="58"/>
      <c r="E145" s="58"/>
      <c r="F145" s="58"/>
      <c r="G145" s="58"/>
    </row>
    <row r="146" spans="2:7">
      <c r="B146" s="58"/>
      <c r="C146" s="58"/>
      <c r="D146" s="58"/>
      <c r="E146" s="58"/>
      <c r="F146" s="58"/>
      <c r="G146" s="58"/>
    </row>
    <row r="147" spans="2:7">
      <c r="B147" s="58"/>
      <c r="C147" s="58"/>
      <c r="D147" s="58"/>
      <c r="E147" s="58"/>
      <c r="F147" s="58"/>
      <c r="G147" s="58"/>
    </row>
    <row r="148" spans="2:7">
      <c r="B148" s="58"/>
      <c r="C148" s="58"/>
      <c r="D148" s="58"/>
      <c r="E148" s="58"/>
      <c r="F148" s="58"/>
      <c r="G148" s="58"/>
    </row>
    <row r="149" spans="2:7">
      <c r="B149" s="58"/>
      <c r="C149" s="58"/>
      <c r="D149" s="58"/>
      <c r="E149" s="58"/>
      <c r="F149" s="58"/>
      <c r="G149" s="58"/>
    </row>
    <row r="150" spans="2:7">
      <c r="B150" s="58"/>
      <c r="C150" s="58"/>
      <c r="D150" s="58"/>
      <c r="E150" s="58"/>
      <c r="F150" s="58"/>
      <c r="G150" s="58"/>
    </row>
    <row r="151" spans="2:7">
      <c r="B151" s="58"/>
      <c r="C151" s="58"/>
      <c r="D151" s="58"/>
      <c r="E151" s="58"/>
      <c r="F151" s="58"/>
      <c r="G151" s="58"/>
    </row>
    <row r="152" spans="2:7">
      <c r="B152" s="58"/>
      <c r="C152" s="58"/>
      <c r="D152" s="58"/>
      <c r="E152" s="58"/>
      <c r="F152" s="58"/>
      <c r="G152" s="58"/>
    </row>
    <row r="153" spans="2:7">
      <c r="B153" s="58"/>
      <c r="C153" s="58"/>
      <c r="D153" s="58"/>
      <c r="E153" s="58"/>
      <c r="F153" s="58"/>
      <c r="G153" s="58"/>
    </row>
    <row r="154" spans="2:7">
      <c r="B154" s="58"/>
      <c r="C154" s="58"/>
      <c r="D154" s="58"/>
      <c r="E154" s="58"/>
      <c r="F154" s="58"/>
      <c r="G154" s="58"/>
    </row>
    <row r="155" spans="2:7">
      <c r="B155" s="58"/>
      <c r="C155" s="58"/>
      <c r="D155" s="58"/>
      <c r="E155" s="58"/>
      <c r="F155" s="58"/>
      <c r="G155" s="58"/>
    </row>
    <row r="156" spans="2:7">
      <c r="B156" s="58"/>
      <c r="C156" s="58"/>
      <c r="D156" s="58"/>
      <c r="E156" s="58"/>
      <c r="F156" s="58"/>
      <c r="G156" s="58"/>
    </row>
    <row r="157" spans="2:7">
      <c r="B157" s="58"/>
      <c r="C157" s="58"/>
      <c r="D157" s="58"/>
      <c r="E157" s="58"/>
      <c r="F157" s="58"/>
      <c r="G157" s="58"/>
    </row>
    <row r="158" spans="2:7">
      <c r="B158" s="58"/>
      <c r="C158" s="58"/>
      <c r="D158" s="58"/>
      <c r="E158" s="58"/>
      <c r="F158" s="58"/>
      <c r="G158" s="58"/>
    </row>
    <row r="159" spans="2:7">
      <c r="B159" s="58"/>
      <c r="C159" s="58"/>
      <c r="D159" s="58"/>
      <c r="E159" s="58"/>
      <c r="F159" s="58"/>
      <c r="G159" s="58"/>
    </row>
    <row r="160" spans="2:7">
      <c r="B160" s="58"/>
      <c r="C160" s="58"/>
      <c r="D160" s="58"/>
      <c r="E160" s="58"/>
      <c r="F160" s="58"/>
      <c r="G160" s="58"/>
    </row>
    <row r="161" spans="2:7">
      <c r="B161" s="58"/>
      <c r="C161" s="58"/>
      <c r="D161" s="58"/>
      <c r="E161" s="58"/>
      <c r="F161" s="58"/>
      <c r="G161" s="58"/>
    </row>
    <row r="162" spans="2:7">
      <c r="B162" s="58"/>
      <c r="C162" s="58"/>
      <c r="D162" s="58"/>
      <c r="E162" s="58"/>
      <c r="F162" s="58"/>
      <c r="G162" s="58"/>
    </row>
    <row r="163" spans="2:7">
      <c r="B163" s="58"/>
      <c r="C163" s="58"/>
      <c r="D163" s="58"/>
      <c r="E163" s="58"/>
      <c r="F163" s="58"/>
      <c r="G163" s="58"/>
    </row>
    <row r="164" spans="2:7">
      <c r="B164" s="58"/>
      <c r="C164" s="58"/>
      <c r="D164" s="58"/>
      <c r="E164" s="58"/>
      <c r="F164" s="58"/>
      <c r="G164" s="58"/>
    </row>
    <row r="165" spans="2:7">
      <c r="B165" s="58"/>
      <c r="C165" s="58"/>
      <c r="D165" s="58"/>
      <c r="E165" s="58"/>
      <c r="F165" s="58"/>
      <c r="G165" s="58"/>
    </row>
    <row r="166" spans="2:7">
      <c r="B166" s="58"/>
      <c r="C166" s="58"/>
      <c r="D166" s="58"/>
      <c r="E166" s="58"/>
      <c r="F166" s="58"/>
      <c r="G166" s="58"/>
    </row>
    <row r="167" spans="2:7">
      <c r="B167" s="58"/>
      <c r="C167" s="58"/>
      <c r="D167" s="58"/>
      <c r="E167" s="58"/>
      <c r="F167" s="58"/>
      <c r="G167" s="58"/>
    </row>
    <row r="168" spans="2:7">
      <c r="B168" s="58"/>
      <c r="C168" s="58"/>
      <c r="D168" s="58"/>
      <c r="E168" s="58"/>
      <c r="F168" s="58"/>
      <c r="G168" s="58"/>
    </row>
    <row r="169" spans="2:7">
      <c r="B169" s="58"/>
      <c r="C169" s="58"/>
      <c r="D169" s="58"/>
      <c r="E169" s="58"/>
      <c r="F169" s="58"/>
      <c r="G169" s="58"/>
    </row>
    <row r="170" spans="2:7">
      <c r="B170" s="58"/>
      <c r="C170" s="58"/>
      <c r="D170" s="58"/>
      <c r="E170" s="58"/>
      <c r="F170" s="58"/>
      <c r="G170" s="58"/>
    </row>
    <row r="171" spans="2:7">
      <c r="B171" s="58"/>
      <c r="C171" s="58"/>
      <c r="D171" s="58"/>
      <c r="E171" s="58"/>
      <c r="F171" s="58"/>
      <c r="G171" s="58"/>
    </row>
    <row r="172" spans="2:7">
      <c r="B172" s="58"/>
      <c r="C172" s="58"/>
      <c r="D172" s="58"/>
      <c r="E172" s="58"/>
      <c r="F172" s="58"/>
      <c r="G172" s="58"/>
    </row>
    <row r="173" spans="2:7">
      <c r="B173" s="58"/>
      <c r="C173" s="58"/>
      <c r="D173" s="58"/>
      <c r="E173" s="58"/>
      <c r="F173" s="58"/>
      <c r="G173" s="58"/>
    </row>
    <row r="174" spans="2:7">
      <c r="B174" s="58"/>
      <c r="C174" s="58"/>
      <c r="D174" s="58"/>
      <c r="E174" s="58"/>
      <c r="F174" s="58"/>
      <c r="G174" s="58"/>
    </row>
    <row r="175" spans="2:7">
      <c r="B175" s="58"/>
      <c r="C175" s="58"/>
      <c r="D175" s="58"/>
      <c r="E175" s="58"/>
      <c r="F175" s="58"/>
      <c r="G175" s="58"/>
    </row>
    <row r="176" spans="2:7">
      <c r="B176" s="58"/>
      <c r="C176" s="58"/>
      <c r="D176" s="58"/>
      <c r="E176" s="58"/>
      <c r="F176" s="58"/>
      <c r="G176" s="58"/>
    </row>
    <row r="177" spans="2:7">
      <c r="B177" s="58"/>
      <c r="C177" s="58"/>
      <c r="D177" s="58"/>
      <c r="E177" s="58"/>
      <c r="F177" s="58"/>
      <c r="G177" s="58"/>
    </row>
    <row r="178" spans="2:7">
      <c r="B178" s="58"/>
      <c r="C178" s="58"/>
      <c r="D178" s="58"/>
      <c r="E178" s="58"/>
      <c r="F178" s="58"/>
      <c r="G178" s="58"/>
    </row>
    <row r="179" spans="2:7">
      <c r="B179" s="58"/>
      <c r="C179" s="58"/>
      <c r="D179" s="58"/>
      <c r="E179" s="58"/>
      <c r="F179" s="58"/>
      <c r="G179" s="58"/>
    </row>
    <row r="180" spans="2:7">
      <c r="B180" s="58"/>
      <c r="C180" s="58"/>
      <c r="D180" s="58"/>
      <c r="E180" s="58"/>
      <c r="F180" s="58"/>
      <c r="G180" s="58"/>
    </row>
    <row r="181" spans="2:7">
      <c r="B181" s="58"/>
      <c r="C181" s="58"/>
      <c r="D181" s="58"/>
      <c r="E181" s="58"/>
      <c r="F181" s="58"/>
      <c r="G181" s="58"/>
    </row>
    <row r="182" spans="2:7">
      <c r="B182" s="58"/>
      <c r="C182" s="58"/>
      <c r="D182" s="58"/>
      <c r="E182" s="58"/>
      <c r="F182" s="58"/>
      <c r="G182" s="58"/>
    </row>
    <row r="183" spans="2:7">
      <c r="B183" s="58"/>
      <c r="C183" s="58"/>
      <c r="D183" s="58"/>
      <c r="E183" s="58"/>
      <c r="F183" s="58"/>
      <c r="G183" s="58"/>
    </row>
    <row r="184" spans="2:7">
      <c r="B184" s="58"/>
      <c r="C184" s="58"/>
      <c r="D184" s="58"/>
      <c r="E184" s="58"/>
      <c r="F184" s="58"/>
      <c r="G184" s="58"/>
    </row>
    <row r="185" spans="2:7">
      <c r="B185" s="58"/>
      <c r="C185" s="58"/>
      <c r="D185" s="58"/>
      <c r="E185" s="58"/>
      <c r="F185" s="58"/>
      <c r="G185" s="58"/>
    </row>
    <row r="186" spans="2:7">
      <c r="B186" s="58"/>
      <c r="C186" s="58"/>
      <c r="D186" s="58"/>
      <c r="E186" s="58"/>
      <c r="F186" s="58"/>
      <c r="G186" s="58"/>
    </row>
    <row r="187" spans="2:7">
      <c r="B187" s="58"/>
      <c r="C187" s="58"/>
      <c r="D187" s="58"/>
      <c r="E187" s="58"/>
      <c r="F187" s="58"/>
      <c r="G187" s="58"/>
    </row>
    <row r="188" spans="2:7">
      <c r="B188" s="58"/>
      <c r="C188" s="58"/>
      <c r="D188" s="58"/>
      <c r="E188" s="58"/>
      <c r="F188" s="58"/>
      <c r="G188" s="58"/>
    </row>
    <row r="189" spans="2:7">
      <c r="B189" s="58"/>
      <c r="C189" s="58"/>
      <c r="D189" s="58"/>
      <c r="E189" s="58"/>
      <c r="F189" s="58"/>
      <c r="G189" s="58"/>
    </row>
    <row r="190" spans="2:7">
      <c r="B190" s="58"/>
      <c r="C190" s="58"/>
      <c r="D190" s="58"/>
      <c r="E190" s="58"/>
      <c r="F190" s="58"/>
      <c r="G190" s="58"/>
    </row>
    <row r="191" spans="2:7">
      <c r="B191" s="58"/>
      <c r="C191" s="58"/>
      <c r="D191" s="58"/>
      <c r="E191" s="58"/>
      <c r="F191" s="58"/>
      <c r="G191" s="58"/>
    </row>
    <row r="192" spans="2:7">
      <c r="B192" s="58"/>
      <c r="C192" s="58"/>
      <c r="D192" s="58"/>
      <c r="E192" s="58"/>
      <c r="F192" s="58"/>
      <c r="G192" s="58"/>
    </row>
    <row r="193" spans="2:7">
      <c r="B193" s="58"/>
      <c r="C193" s="58"/>
      <c r="D193" s="58"/>
      <c r="E193" s="58"/>
      <c r="F193" s="58"/>
      <c r="G193" s="58"/>
    </row>
    <row r="194" spans="2:7">
      <c r="B194" s="58"/>
      <c r="C194" s="58"/>
      <c r="D194" s="58"/>
      <c r="E194" s="58"/>
      <c r="F194" s="58"/>
      <c r="G194" s="58"/>
    </row>
    <row r="195" spans="2:7">
      <c r="B195" s="58"/>
      <c r="C195" s="58"/>
      <c r="D195" s="58"/>
      <c r="E195" s="58"/>
      <c r="F195" s="58"/>
      <c r="G195" s="58"/>
    </row>
    <row r="196" spans="2:7">
      <c r="B196" s="58"/>
      <c r="C196" s="58"/>
      <c r="D196" s="58"/>
      <c r="E196" s="58"/>
      <c r="F196" s="58"/>
      <c r="G196" s="58"/>
    </row>
    <row r="197" spans="2:7">
      <c r="B197" s="58"/>
      <c r="C197" s="58"/>
      <c r="D197" s="58"/>
      <c r="E197" s="58"/>
      <c r="F197" s="58"/>
      <c r="G197" s="58"/>
    </row>
    <row r="198" spans="2:7">
      <c r="B198" s="58"/>
      <c r="C198" s="58"/>
      <c r="D198" s="58"/>
      <c r="E198" s="58"/>
      <c r="F198" s="58"/>
      <c r="G198" s="58"/>
    </row>
    <row r="199" spans="2:7">
      <c r="B199" s="58"/>
      <c r="C199" s="58"/>
      <c r="D199" s="58"/>
      <c r="E199" s="58"/>
      <c r="F199" s="58"/>
      <c r="G199" s="58"/>
    </row>
    <row r="200" spans="2:7">
      <c r="B200" s="58"/>
      <c r="C200" s="58"/>
      <c r="D200" s="58"/>
      <c r="E200" s="58"/>
      <c r="F200" s="58"/>
      <c r="G200" s="58"/>
    </row>
    <row r="201" spans="2:7">
      <c r="B201" s="58"/>
      <c r="C201" s="58"/>
      <c r="D201" s="58"/>
      <c r="E201" s="58"/>
      <c r="F201" s="58"/>
      <c r="G201" s="58"/>
    </row>
    <row r="202" spans="2:7">
      <c r="B202" s="58"/>
      <c r="C202" s="58"/>
      <c r="D202" s="58"/>
      <c r="E202" s="58"/>
      <c r="F202" s="58"/>
      <c r="G202" s="58"/>
    </row>
    <row r="203" spans="2:7">
      <c r="B203" s="58"/>
      <c r="C203" s="58"/>
      <c r="D203" s="58"/>
      <c r="E203" s="58"/>
      <c r="F203" s="58"/>
      <c r="G203" s="58"/>
    </row>
    <row r="204" spans="2:7">
      <c r="B204" s="58"/>
      <c r="C204" s="58"/>
      <c r="D204" s="58"/>
      <c r="E204" s="58"/>
      <c r="F204" s="58"/>
      <c r="G204" s="58"/>
    </row>
    <row r="205" spans="2:7">
      <c r="B205" s="58"/>
      <c r="C205" s="58"/>
      <c r="D205" s="58"/>
      <c r="E205" s="58"/>
      <c r="F205" s="58"/>
      <c r="G205" s="58"/>
    </row>
    <row r="206" spans="2:7">
      <c r="B206" s="58"/>
      <c r="C206" s="58"/>
      <c r="D206" s="58"/>
      <c r="E206" s="58"/>
      <c r="F206" s="58"/>
      <c r="G206" s="58"/>
    </row>
    <row r="207" spans="2:7">
      <c r="B207" s="58"/>
      <c r="C207" s="58"/>
      <c r="D207" s="58"/>
      <c r="E207" s="58"/>
      <c r="F207" s="58"/>
      <c r="G207" s="58"/>
    </row>
    <row r="208" spans="2:7">
      <c r="B208" s="58"/>
      <c r="C208" s="58"/>
      <c r="D208" s="58"/>
      <c r="E208" s="58"/>
      <c r="F208" s="58"/>
      <c r="G208" s="58"/>
    </row>
    <row r="209" spans="2:7">
      <c r="B209" s="58"/>
      <c r="C209" s="58"/>
      <c r="D209" s="58"/>
      <c r="E209" s="58"/>
      <c r="F209" s="58"/>
      <c r="G209" s="58"/>
    </row>
    <row r="210" spans="2:7">
      <c r="B210" s="58"/>
      <c r="C210" s="58"/>
      <c r="D210" s="58"/>
      <c r="E210" s="58"/>
      <c r="F210" s="58"/>
      <c r="G210" s="58"/>
    </row>
    <row r="211" spans="2:7">
      <c r="B211" s="58"/>
      <c r="C211" s="58"/>
      <c r="D211" s="58"/>
      <c r="E211" s="58"/>
      <c r="F211" s="58"/>
      <c r="G211" s="58"/>
    </row>
    <row r="212" spans="2:7">
      <c r="B212" s="58"/>
      <c r="C212" s="58"/>
      <c r="D212" s="58"/>
      <c r="E212" s="58"/>
      <c r="F212" s="58"/>
      <c r="G212" s="58"/>
    </row>
    <row r="213" spans="2:7">
      <c r="B213" s="58"/>
      <c r="C213" s="58"/>
      <c r="D213" s="58"/>
      <c r="E213" s="58"/>
      <c r="F213" s="58"/>
      <c r="G213" s="58"/>
    </row>
    <row r="214" spans="2:7">
      <c r="B214" s="58"/>
      <c r="C214" s="58"/>
      <c r="D214" s="58"/>
      <c r="E214" s="58"/>
      <c r="F214" s="58"/>
      <c r="G214" s="58"/>
    </row>
    <row r="215" spans="2:7">
      <c r="B215" s="58"/>
      <c r="C215" s="58"/>
      <c r="D215" s="58"/>
      <c r="E215" s="58"/>
      <c r="F215" s="58"/>
      <c r="G215" s="58"/>
    </row>
    <row r="216" spans="2:7">
      <c r="B216" s="58"/>
      <c r="C216" s="58"/>
      <c r="D216" s="58"/>
      <c r="E216" s="58"/>
      <c r="F216" s="58"/>
      <c r="G216" s="58"/>
    </row>
    <row r="217" spans="2:7">
      <c r="B217" s="58"/>
      <c r="C217" s="58"/>
      <c r="D217" s="58"/>
      <c r="E217" s="58"/>
      <c r="F217" s="58"/>
      <c r="G217" s="58"/>
    </row>
    <row r="218" spans="2:7">
      <c r="B218" s="58"/>
      <c r="C218" s="58"/>
      <c r="D218" s="58"/>
      <c r="E218" s="58"/>
      <c r="F218" s="58"/>
      <c r="G218" s="58"/>
    </row>
    <row r="219" spans="2:7">
      <c r="B219" s="58"/>
      <c r="C219" s="58"/>
      <c r="D219" s="58"/>
      <c r="E219" s="58"/>
      <c r="F219" s="58"/>
      <c r="G219" s="58"/>
    </row>
    <row r="220" spans="2:7">
      <c r="B220" s="58"/>
      <c r="C220" s="58"/>
      <c r="D220" s="58"/>
      <c r="E220" s="58"/>
      <c r="F220" s="58"/>
      <c r="G220" s="58"/>
    </row>
    <row r="221" spans="2:7">
      <c r="B221" s="58"/>
      <c r="C221" s="58"/>
      <c r="D221" s="58"/>
      <c r="E221" s="58"/>
      <c r="F221" s="58"/>
      <c r="G221" s="58"/>
    </row>
    <row r="222" spans="2:7">
      <c r="B222" s="58"/>
      <c r="C222" s="58"/>
      <c r="D222" s="58"/>
      <c r="E222" s="58"/>
      <c r="F222" s="58"/>
      <c r="G222" s="58"/>
    </row>
    <row r="223" spans="2:7">
      <c r="B223" s="58"/>
      <c r="C223" s="58"/>
      <c r="D223" s="58"/>
      <c r="E223" s="58"/>
      <c r="F223" s="58"/>
      <c r="G223" s="58"/>
    </row>
    <row r="224" spans="2:7">
      <c r="B224" s="58"/>
      <c r="C224" s="58"/>
      <c r="D224" s="58"/>
      <c r="E224" s="58"/>
      <c r="F224" s="58"/>
      <c r="G224" s="58"/>
    </row>
    <row r="225" spans="2:7">
      <c r="B225" s="58"/>
      <c r="C225" s="58"/>
      <c r="D225" s="58"/>
      <c r="E225" s="58"/>
      <c r="F225" s="58"/>
      <c r="G225" s="58"/>
    </row>
    <row r="226" spans="2:7">
      <c r="B226" s="58"/>
      <c r="C226" s="58"/>
      <c r="D226" s="58"/>
      <c r="E226" s="58"/>
      <c r="F226" s="58"/>
      <c r="G226" s="58"/>
    </row>
    <row r="227" spans="2:7">
      <c r="B227" s="58"/>
      <c r="D227" s="58"/>
      <c r="E227" s="58"/>
      <c r="F227" s="58"/>
      <c r="G227" s="58"/>
    </row>
    <row r="228" spans="2:7">
      <c r="D228" s="58"/>
      <c r="E228" s="58"/>
      <c r="F228" s="58"/>
      <c r="G228" s="58"/>
    </row>
    <row r="229" spans="2:7">
      <c r="D229" s="58"/>
      <c r="E229" s="58"/>
      <c r="F229" s="58"/>
      <c r="G229" s="58"/>
    </row>
    <row r="230" spans="2:7">
      <c r="D230" s="58"/>
      <c r="E230" s="58"/>
      <c r="F230" s="58"/>
      <c r="G230" s="58"/>
    </row>
    <row r="231" spans="2:7">
      <c r="D231" s="58"/>
      <c r="E231" s="58"/>
      <c r="F231" s="58"/>
      <c r="G231" s="58"/>
    </row>
    <row r="232" spans="2:7">
      <c r="D232" s="58"/>
      <c r="E232" s="58"/>
      <c r="F232" s="58"/>
      <c r="G232" s="58"/>
    </row>
    <row r="233" spans="2:7">
      <c r="D233" s="58"/>
      <c r="E233" s="58"/>
      <c r="F233" s="58"/>
      <c r="G233" s="58"/>
    </row>
    <row r="234" spans="2:7">
      <c r="D234" s="58"/>
      <c r="E234" s="58"/>
      <c r="F234" s="58"/>
      <c r="G234" s="58"/>
    </row>
    <row r="235" spans="2:7">
      <c r="D235" s="58"/>
      <c r="E235" s="58"/>
      <c r="F235" s="58"/>
      <c r="G235" s="58"/>
    </row>
    <row r="236" spans="2:7">
      <c r="D236" s="58"/>
      <c r="E236" s="58"/>
      <c r="F236" s="58"/>
      <c r="G236" s="58"/>
    </row>
    <row r="237" spans="2:7">
      <c r="D237" s="58"/>
      <c r="E237" s="58"/>
      <c r="F237" s="58"/>
      <c r="G237" s="58"/>
    </row>
    <row r="238" spans="2:7">
      <c r="D238" s="58"/>
      <c r="E238" s="58"/>
      <c r="F238" s="58"/>
      <c r="G238" s="58"/>
    </row>
    <row r="239" spans="2:7">
      <c r="D239" s="58"/>
      <c r="E239" s="58"/>
      <c r="F239" s="58"/>
      <c r="G239" s="58"/>
    </row>
    <row r="240" spans="2:7">
      <c r="D240" s="58"/>
      <c r="E240" s="58"/>
      <c r="F240" s="58"/>
      <c r="G240" s="58"/>
    </row>
  </sheetData>
  <phoneticPr fontId="5" type="noConversion"/>
  <hyperlinks>
    <hyperlink ref="A6" location="'Table of Contents'!A1" display="Table of  Contents"/>
    <hyperlink ref="A6:B6" location="'Table of Contents'!A1" display="Table of  Contents"/>
    <hyperlink ref="B9" location="'Financial Highlights'!A1" display="Financial Highlights"/>
    <hyperlink ref="B10" location="IS!A1" display="Income Statements [Group/Bank]"/>
    <hyperlink ref="B11" location="BS!A1" display="Balance Sheets [Group/Bank]"/>
    <hyperlink ref="B12" location="'NIM_Bank + Card'!A1" display="NIM [Bank+Card]"/>
    <hyperlink ref="B13" location="'NIM NIS_Bank'!A1" display="NIM &amp; NIS [Bank]"/>
    <hyperlink ref="B16" location="Loans_Bank!A1" display="Loans [Bank]"/>
    <hyperlink ref="B18" location="'Asset Quality_Group'!A1" display="Asset Quality [Group]"/>
    <hyperlink ref="B19" location="'Asset Quality_Bank'!A1" display="Asset Quality [Bank]"/>
    <hyperlink ref="B20" location="'Provision_Bank '!A1" display="Provision [Bank]"/>
    <hyperlink ref="B21" location="Delinquency_Bank!A1" display="Delinquency [Bank]"/>
    <hyperlink ref="B14" location="'Non-Interest Income'!A1" display="Non-Interest Income [Group/Bank]"/>
    <hyperlink ref="B15" location="'SG&amp;A Expense'!A1" display="SG&amp;A Expense [Group/Bank]"/>
    <hyperlink ref="B17" location="'Funding_Bank '!A1" display="Funding [Bank]"/>
    <hyperlink ref="B22" location="'Capital Adequacy_Group'!A1" display="Capital Adequacy [Group]"/>
    <hyperlink ref="B23" location="'Capital Adequacy_Bank'!A1" display="Capital Adequacy [Bank]"/>
    <hyperlink ref="B24" location="'Woori Card'!A1" display="Woori Card"/>
    <hyperlink ref="B27" location="'Orgarnization Structure'!A1" display="Orgarnization Structure"/>
    <hyperlink ref="B28" location="'Credit Rating'!A1" display="Credit Rating"/>
    <hyperlink ref="A40" location="'Table of Contents'!A1" display="Table of  Contents"/>
    <hyperlink ref="A40:B40" location="'Table of Contents'!A1" display="Table of  Contents"/>
    <hyperlink ref="B43" location="'Financial Highlights'!A1" display="Financial Highlights"/>
    <hyperlink ref="B44" location="IS!A1" display="Income Statements [Group/Bank]"/>
    <hyperlink ref="B45" location="BS!A1" display="Balance Sheets [Group/Bank]"/>
    <hyperlink ref="B46" location="'NIM_Bank + Card'!A1" display="NIM [Bank+Card]"/>
    <hyperlink ref="B47" location="'NIM NIS_Bank'!A1" display="NIM &amp; NIS [Bank]"/>
    <hyperlink ref="B50" location="Loans_Bank!A1" display="Loans [Bank]"/>
    <hyperlink ref="B52" location="'Asset Quality_Group'!A1" display="Asset Quality [Group]"/>
    <hyperlink ref="B53" location="'Asset Quality_Bank'!A1" display="Asset Quality [Bank]"/>
    <hyperlink ref="B54" location="'Provision_Bank '!A1" display="Provision [Bank]"/>
    <hyperlink ref="B55" location="Delinquency_Bank!A1" display="Delinquency [Bank]"/>
    <hyperlink ref="B48" location="'Non-Interest Income'!A1" display="Non-Interest Income [Group/Bank]"/>
    <hyperlink ref="B49" location="'SG&amp;A Expense'!A1" display="SG&amp;A Expense [Group/Bank]"/>
    <hyperlink ref="B51" location="'Funding_Bank '!A1" display="Funding [Bank]"/>
    <hyperlink ref="B56" location="'Capital Adequacy_Group'!A1" display="Capital Adequacy [Group]"/>
    <hyperlink ref="B57" location="'Capital Adequacy_Bank'!A1" display="Capital Adequacy [Bank]"/>
    <hyperlink ref="B58" location="'Woori Card'!A1" display="Woori Card"/>
    <hyperlink ref="B61" location="'Orgarnization Structure'!A1" display="Orgarnization Structure"/>
    <hyperlink ref="B62" location="'Credit Rating'!A1" display="Credit Rating"/>
    <hyperlink ref="B25" location="'Woori Financial Capital'!A1" display="Woori Financial Capital"/>
    <hyperlink ref="B26" location="'Woori Investment Bank '!A1" display="Woori Investment Bank"/>
    <hyperlink ref="B59" location="'Woori Financial Capital'!A1" display="Woori Financial Capital"/>
    <hyperlink ref="B60" location="'Woori Investment Bank '!A1" display="Woori Investment Bank"/>
  </hyperlinks>
  <pageMargins left="0.23622047244094491" right="0.31496062992125984" top="0.74803149606299213" bottom="0.31496062992125984" header="0.31496062992125984" footer="0.31496062992125984"/>
  <pageSetup paperSize="9" scale="88" fitToHeight="0" orientation="landscape" r:id="rId1"/>
  <rowBreaks count="1" manualBreakCount="1">
    <brk id="36" max="40"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3" tint="0.59999389629810485"/>
    <pageSetUpPr fitToPage="1"/>
  </sheetPr>
  <dimension ref="A1:AP72"/>
  <sheetViews>
    <sheetView view="pageBreakPreview" zoomScale="85" zoomScaleNormal="130" zoomScaleSheetLayoutView="85" workbookViewId="0">
      <pane xSplit="7" ySplit="4" topLeftCell="S32" activePane="bottomRight" state="frozen"/>
      <selection activeCell="V43" sqref="V43"/>
      <selection pane="topRight" activeCell="V43" sqref="V43"/>
      <selection pane="bottomLeft" activeCell="V43" sqref="V43"/>
      <selection pane="bottomRight" activeCell="AD53" sqref="AD53"/>
    </sheetView>
  </sheetViews>
  <sheetFormatPr defaultColWidth="9" defaultRowHeight="12"/>
  <cols>
    <col min="1" max="1" width="0.875" style="29" customWidth="1"/>
    <col min="2" max="2" width="27.75" style="74" bestFit="1" customWidth="1"/>
    <col min="3" max="3" width="1.875" style="74" customWidth="1"/>
    <col min="4" max="5" width="1.625" style="33" customWidth="1"/>
    <col min="6" max="6" width="18.75" style="33" customWidth="1"/>
    <col min="7" max="7" width="9.875" style="33" customWidth="1"/>
    <col min="8" max="8" width="9.875" style="1088" customWidth="1"/>
    <col min="9" max="13" width="10.625" style="58" customWidth="1"/>
    <col min="14" max="19" width="8.625" style="58" customWidth="1"/>
    <col min="20" max="21" width="8.625" style="202" customWidth="1"/>
    <col min="22" max="40" width="8.625" style="1097" customWidth="1"/>
    <col min="41" max="42" width="8.625" style="58" customWidth="1"/>
    <col min="43" max="16384" width="9" style="33"/>
  </cols>
  <sheetData>
    <row r="1" spans="1:42" s="35" customFormat="1" ht="10.5" customHeight="1">
      <c r="A1" s="8"/>
      <c r="B1" s="30"/>
      <c r="C1" s="30"/>
      <c r="D1" s="31"/>
      <c r="E1" s="31"/>
      <c r="F1" s="31"/>
      <c r="G1" s="31"/>
      <c r="H1" s="1086"/>
      <c r="I1" s="32"/>
      <c r="J1" s="32"/>
      <c r="K1" s="32"/>
      <c r="L1" s="32"/>
      <c r="M1" s="32"/>
      <c r="N1" s="32"/>
      <c r="O1" s="32"/>
      <c r="P1" s="32"/>
      <c r="Q1" s="32"/>
      <c r="R1" s="32"/>
      <c r="S1" s="32"/>
      <c r="T1" s="418"/>
      <c r="U1" s="418"/>
      <c r="V1" s="1087"/>
      <c r="W1" s="1087"/>
      <c r="X1" s="1087"/>
      <c r="Y1" s="1087"/>
      <c r="Z1" s="1087"/>
      <c r="AA1" s="1087"/>
      <c r="AB1" s="1087"/>
      <c r="AC1" s="1087"/>
      <c r="AD1" s="1087"/>
      <c r="AE1" s="1087"/>
      <c r="AF1" s="1087"/>
      <c r="AG1" s="1087"/>
      <c r="AH1" s="1087"/>
      <c r="AI1" s="1087"/>
      <c r="AJ1" s="1087"/>
      <c r="AK1" s="1087"/>
      <c r="AL1" s="1087"/>
      <c r="AM1" s="1087"/>
      <c r="AN1" s="1087"/>
      <c r="AO1" s="32"/>
      <c r="AP1" s="32"/>
    </row>
    <row r="2" spans="1:42" s="35" customFormat="1" ht="15" customHeight="1">
      <c r="A2" s="8"/>
      <c r="B2" s="34"/>
      <c r="C2" s="34"/>
      <c r="D2" s="517" t="s">
        <v>341</v>
      </c>
      <c r="H2" s="1089"/>
      <c r="I2" s="36"/>
      <c r="J2" s="36"/>
      <c r="K2" s="36"/>
      <c r="L2" s="36"/>
      <c r="M2" s="36"/>
      <c r="N2" s="36"/>
      <c r="O2" s="36"/>
      <c r="P2" s="36"/>
      <c r="Q2" s="36"/>
      <c r="R2" s="36"/>
      <c r="S2" s="36"/>
      <c r="T2" s="81"/>
      <c r="U2" s="81"/>
      <c r="V2" s="1090"/>
      <c r="W2" s="1090"/>
      <c r="X2" s="1090"/>
      <c r="Y2" s="1090"/>
      <c r="Z2" s="1090"/>
      <c r="AA2" s="1090"/>
      <c r="AB2" s="1090"/>
      <c r="AC2" s="1090"/>
      <c r="AD2" s="1090"/>
      <c r="AE2" s="1090"/>
      <c r="AF2" s="1090"/>
      <c r="AG2" s="1090"/>
      <c r="AH2" s="1090"/>
      <c r="AI2" s="1090"/>
      <c r="AJ2" s="1090"/>
      <c r="AK2" s="1090"/>
      <c r="AL2" s="1090"/>
      <c r="AM2" s="1090"/>
      <c r="AN2" s="1090"/>
      <c r="AO2" s="32"/>
      <c r="AP2" s="32"/>
    </row>
    <row r="3" spans="1:42" s="445" customFormat="1" ht="5.0999999999999996" customHeight="1">
      <c r="A3" s="449"/>
      <c r="B3" s="444"/>
      <c r="C3" s="444"/>
      <c r="D3" s="450"/>
      <c r="H3" s="1067"/>
      <c r="I3" s="451"/>
      <c r="J3" s="451"/>
      <c r="K3" s="451"/>
      <c r="L3" s="451"/>
      <c r="M3" s="451"/>
      <c r="N3" s="451"/>
      <c r="O3" s="451"/>
      <c r="P3" s="451"/>
      <c r="Q3" s="451"/>
      <c r="R3" s="451"/>
      <c r="S3" s="451"/>
      <c r="T3" s="451"/>
      <c r="U3" s="451"/>
      <c r="V3" s="1123"/>
      <c r="W3" s="1123"/>
      <c r="X3" s="1123"/>
      <c r="Y3" s="1123"/>
      <c r="Z3" s="1123"/>
      <c r="AA3" s="1123"/>
      <c r="AB3" s="1123"/>
      <c r="AC3" s="1123"/>
      <c r="AD3" s="1123"/>
      <c r="AE3" s="1123"/>
      <c r="AF3" s="1123"/>
      <c r="AG3" s="1123"/>
      <c r="AH3" s="1123"/>
      <c r="AI3" s="1123"/>
      <c r="AJ3" s="1123"/>
      <c r="AK3" s="1123"/>
      <c r="AL3" s="1123"/>
      <c r="AM3" s="1123"/>
      <c r="AN3" s="1123"/>
      <c r="AO3" s="451"/>
      <c r="AP3" s="451"/>
    </row>
    <row r="4" spans="1:42" s="480" customFormat="1" ht="20.100000000000001" customHeight="1">
      <c r="A4" s="478"/>
      <c r="B4" s="479"/>
      <c r="C4" s="479"/>
      <c r="D4" s="481"/>
      <c r="H4" s="1069"/>
      <c r="I4" s="500" t="s">
        <v>60</v>
      </c>
      <c r="J4" s="500" t="s">
        <v>69</v>
      </c>
      <c r="K4" s="500" t="s">
        <v>68</v>
      </c>
      <c r="L4" s="500" t="s">
        <v>85</v>
      </c>
      <c r="M4" s="500" t="s">
        <v>86</v>
      </c>
      <c r="N4" s="500" t="s">
        <v>99</v>
      </c>
      <c r="O4" s="500" t="s">
        <v>110</v>
      </c>
      <c r="P4" s="500" t="s">
        <v>119</v>
      </c>
      <c r="Q4" s="500" t="s">
        <v>122</v>
      </c>
      <c r="R4" s="500" t="s">
        <v>118</v>
      </c>
      <c r="S4" s="500" t="s">
        <v>326</v>
      </c>
      <c r="T4" s="500" t="s">
        <v>448</v>
      </c>
      <c r="U4" s="500" t="s">
        <v>527</v>
      </c>
      <c r="V4" s="500" t="s">
        <v>586</v>
      </c>
      <c r="W4" s="500" t="s">
        <v>587</v>
      </c>
      <c r="X4" s="500" t="s">
        <v>619</v>
      </c>
      <c r="Y4" s="500" t="s">
        <v>628</v>
      </c>
      <c r="Z4" s="500" t="s">
        <v>633</v>
      </c>
      <c r="AA4" s="500" t="s">
        <v>659</v>
      </c>
      <c r="AB4" s="500" t="s">
        <v>660</v>
      </c>
      <c r="AC4" s="500" t="s">
        <v>705</v>
      </c>
      <c r="AD4" s="500" t="s">
        <v>764</v>
      </c>
      <c r="AE4" s="500" t="s">
        <v>772</v>
      </c>
      <c r="AF4" s="500" t="s">
        <v>784</v>
      </c>
      <c r="AG4" s="500" t="s">
        <v>788</v>
      </c>
      <c r="AH4" s="500" t="s">
        <v>793</v>
      </c>
      <c r="AI4" s="500" t="s">
        <v>805</v>
      </c>
      <c r="AJ4" s="500" t="s">
        <v>815</v>
      </c>
      <c r="AK4" s="500" t="s">
        <v>828</v>
      </c>
      <c r="AL4" s="500" t="s">
        <v>832</v>
      </c>
      <c r="AM4" s="500" t="s">
        <v>854</v>
      </c>
      <c r="AN4" s="500" t="s">
        <v>860</v>
      </c>
      <c r="AO4" s="448" t="s">
        <v>1</v>
      </c>
      <c r="AP4" s="752" t="s">
        <v>440</v>
      </c>
    </row>
    <row r="5" spans="1:42" s="35" customFormat="1" ht="9.75" customHeight="1">
      <c r="A5" s="3"/>
      <c r="B5" s="200"/>
      <c r="C5" s="40"/>
      <c r="H5" s="1089"/>
      <c r="I5" s="41"/>
      <c r="J5" s="41"/>
      <c r="K5" s="41"/>
      <c r="L5" s="41"/>
      <c r="M5" s="41"/>
      <c r="N5" s="41"/>
      <c r="O5" s="41"/>
      <c r="P5" s="41"/>
      <c r="Q5" s="41"/>
      <c r="R5" s="41"/>
      <c r="S5" s="41"/>
      <c r="T5" s="41"/>
      <c r="U5" s="41"/>
      <c r="V5" s="1043"/>
      <c r="W5" s="1043"/>
      <c r="X5" s="1043"/>
      <c r="Y5" s="1043"/>
      <c r="Z5" s="1043"/>
      <c r="AA5" s="1043"/>
      <c r="AB5" s="1043"/>
      <c r="AC5" s="1043"/>
      <c r="AD5" s="1043"/>
      <c r="AE5" s="1043"/>
      <c r="AF5" s="1043"/>
      <c r="AG5" s="1043"/>
      <c r="AH5" s="1043"/>
      <c r="AI5" s="1043"/>
      <c r="AJ5" s="1043"/>
      <c r="AK5" s="1043"/>
      <c r="AL5" s="1043"/>
      <c r="AM5" s="1043"/>
      <c r="AN5" s="1043"/>
      <c r="AO5" s="42"/>
      <c r="AP5" s="42"/>
    </row>
    <row r="6" spans="1:42" s="35" customFormat="1" ht="15" customHeight="1">
      <c r="A6" s="76" t="s">
        <v>36</v>
      </c>
      <c r="B6" s="77"/>
      <c r="C6" s="2"/>
      <c r="D6" s="470" t="s">
        <v>281</v>
      </c>
      <c r="E6" s="319"/>
      <c r="F6" s="319"/>
      <c r="G6" s="169"/>
      <c r="H6" s="1103"/>
      <c r="I6" s="70"/>
      <c r="J6" s="70"/>
      <c r="K6" s="70"/>
      <c r="L6" s="70"/>
      <c r="M6" s="70"/>
      <c r="N6" s="70"/>
      <c r="O6" s="70"/>
      <c r="P6" s="70"/>
      <c r="Q6" s="70"/>
      <c r="R6" s="70"/>
      <c r="S6" s="70"/>
      <c r="T6" s="232"/>
      <c r="U6" s="232"/>
      <c r="V6" s="1103"/>
      <c r="W6" s="1103"/>
      <c r="X6" s="1103"/>
      <c r="Y6" s="1103"/>
      <c r="Z6" s="1103"/>
      <c r="AA6" s="1103"/>
      <c r="AB6" s="1103"/>
      <c r="AC6" s="1103"/>
      <c r="AD6" s="1103"/>
      <c r="AE6" s="1103"/>
      <c r="AF6" s="1103"/>
      <c r="AG6" s="1103"/>
      <c r="AH6" s="1103"/>
      <c r="AI6" s="1103"/>
      <c r="AJ6" s="1103"/>
      <c r="AK6" s="1103"/>
      <c r="AL6" s="1103"/>
      <c r="AM6" s="1103"/>
      <c r="AN6" s="1103"/>
      <c r="AO6" s="45"/>
      <c r="AP6" s="454" t="s">
        <v>374</v>
      </c>
    </row>
    <row r="7" spans="1:42" ht="15" customHeight="1" thickBot="1">
      <c r="A7" s="78"/>
      <c r="B7" s="79"/>
      <c r="C7" s="53"/>
      <c r="D7" s="319"/>
      <c r="E7" s="946" t="s">
        <v>504</v>
      </c>
      <c r="F7" s="472"/>
      <c r="G7" s="472"/>
      <c r="H7" s="1107" t="s">
        <v>769</v>
      </c>
      <c r="I7" s="180"/>
      <c r="J7" s="180"/>
      <c r="K7" s="180"/>
      <c r="L7" s="180"/>
      <c r="M7" s="180"/>
      <c r="N7" s="748"/>
      <c r="O7" s="748"/>
      <c r="P7" s="748"/>
      <c r="Q7" s="748"/>
      <c r="R7" s="748"/>
      <c r="S7" s="656">
        <v>831.45253750100005</v>
      </c>
      <c r="T7" s="656">
        <v>864.33335797300003</v>
      </c>
      <c r="U7" s="1107">
        <v>880.49131723300002</v>
      </c>
      <c r="V7" s="1107">
        <v>1189.799652377</v>
      </c>
      <c r="W7" s="1287">
        <v>3766.076865084</v>
      </c>
      <c r="X7" s="1107">
        <v>892.52564273400003</v>
      </c>
      <c r="Y7" s="1107">
        <v>897.03431820199989</v>
      </c>
      <c r="Z7" s="1107">
        <v>899.0598493330001</v>
      </c>
      <c r="AA7" s="1107">
        <v>1267.5616135989999</v>
      </c>
      <c r="AB7" s="1287">
        <v>3956.1814238679999</v>
      </c>
      <c r="AC7" s="1107">
        <v>917.79180309499998</v>
      </c>
      <c r="AD7" s="1107">
        <v>937.70075693800004</v>
      </c>
      <c r="AE7" s="1107">
        <v>937.34829535899985</v>
      </c>
      <c r="AF7" s="1107">
        <v>1354.5696825559999</v>
      </c>
      <c r="AG7" s="1287">
        <v>4147.4105379479997</v>
      </c>
      <c r="AH7" s="1107">
        <v>976.12807929799999</v>
      </c>
      <c r="AI7" s="1107">
        <v>980.97394053599999</v>
      </c>
      <c r="AJ7" s="1107">
        <v>979.72275703299988</v>
      </c>
      <c r="AK7" s="1107">
        <v>1593.0649949130002</v>
      </c>
      <c r="AL7" s="1287">
        <v>4529.88977178</v>
      </c>
      <c r="AM7" s="1107">
        <v>1036.97960631</v>
      </c>
      <c r="AN7" s="1134">
        <v>1020.9364483880001</v>
      </c>
      <c r="AO7" s="908">
        <v>-1.5429122468659573E-2</v>
      </c>
      <c r="AP7" s="908">
        <v>4.0774719673802196E-2</v>
      </c>
    </row>
    <row r="8" spans="1:42" ht="15" customHeight="1" thickTop="1">
      <c r="A8" s="519" t="s">
        <v>345</v>
      </c>
      <c r="B8" s="521"/>
      <c r="C8" s="52"/>
      <c r="D8" s="319"/>
      <c r="F8" s="319" t="s">
        <v>190</v>
      </c>
      <c r="G8" s="338"/>
      <c r="H8" s="338" t="s">
        <v>749</v>
      </c>
      <c r="I8" s="181"/>
      <c r="J8" s="181"/>
      <c r="K8" s="181"/>
      <c r="L8" s="181"/>
      <c r="M8" s="181"/>
      <c r="N8" s="814"/>
      <c r="O8" s="814"/>
      <c r="P8" s="814"/>
      <c r="Q8" s="814"/>
      <c r="R8" s="814"/>
      <c r="S8" s="548">
        <v>525.57363364699995</v>
      </c>
      <c r="T8" s="548">
        <v>518.50369898899999</v>
      </c>
      <c r="U8" s="980">
        <v>527.50641325000004</v>
      </c>
      <c r="V8" s="980">
        <v>819.636968035</v>
      </c>
      <c r="W8" s="1370">
        <v>2391.220713921</v>
      </c>
      <c r="X8" s="980">
        <v>560.47229798599994</v>
      </c>
      <c r="Y8" s="1108">
        <v>549.04618313100002</v>
      </c>
      <c r="Z8" s="1108">
        <v>557.75546252599997</v>
      </c>
      <c r="AA8" s="1108">
        <v>865.32411787500018</v>
      </c>
      <c r="AB8" s="1370">
        <v>2532.5980615180001</v>
      </c>
      <c r="AC8" s="980">
        <v>582.61519552300001</v>
      </c>
      <c r="AD8" s="980">
        <v>580.32154111399996</v>
      </c>
      <c r="AE8" s="980">
        <v>585.38395204400013</v>
      </c>
      <c r="AF8" s="980">
        <v>952.67433968</v>
      </c>
      <c r="AG8" s="1370">
        <v>2700.9950283610001</v>
      </c>
      <c r="AH8" s="980">
        <v>628.95287451299998</v>
      </c>
      <c r="AI8" s="980">
        <v>586.09426735699992</v>
      </c>
      <c r="AJ8" s="980">
        <v>590.94993111899998</v>
      </c>
      <c r="AK8" s="980">
        <v>1105.5748570500002</v>
      </c>
      <c r="AL8" s="1370">
        <v>2911.5719300390001</v>
      </c>
      <c r="AM8" s="980">
        <v>605.67061276000004</v>
      </c>
      <c r="AN8" s="1136">
        <v>621.40791966500001</v>
      </c>
      <c r="AO8" s="857">
        <v>2.4752475247524774E-2</v>
      </c>
      <c r="AP8" s="857">
        <v>5.9726962457337773E-2</v>
      </c>
    </row>
    <row r="9" spans="1:42" ht="15" customHeight="1">
      <c r="A9" s="80"/>
      <c r="B9" s="522" t="s">
        <v>346</v>
      </c>
      <c r="C9" s="52"/>
      <c r="D9" s="319"/>
      <c r="E9" s="319"/>
      <c r="F9" s="319" t="s">
        <v>505</v>
      </c>
      <c r="G9" s="174"/>
      <c r="H9" s="338" t="s">
        <v>750</v>
      </c>
      <c r="I9" s="182"/>
      <c r="J9" s="182"/>
      <c r="K9" s="182"/>
      <c r="L9" s="182"/>
      <c r="M9" s="182"/>
      <c r="N9" s="749"/>
      <c r="O9" s="749"/>
      <c r="P9" s="749"/>
      <c r="Q9" s="749"/>
      <c r="R9" s="749"/>
      <c r="S9" s="657">
        <v>7.5660511770000003</v>
      </c>
      <c r="T9" s="657">
        <v>0</v>
      </c>
      <c r="U9" s="1108">
        <v>0.428240862</v>
      </c>
      <c r="V9" s="1108">
        <v>148.446514369</v>
      </c>
      <c r="W9" s="1280">
        <v>156.44080640799999</v>
      </c>
      <c r="X9" s="673">
        <v>-0.33723106600000002</v>
      </c>
      <c r="Y9" s="1108">
        <v>0.55808461500000006</v>
      </c>
      <c r="Z9" s="1108">
        <v>6.8702039999999992E-2</v>
      </c>
      <c r="AA9" s="1108">
        <v>201.96948801799999</v>
      </c>
      <c r="AB9" s="1280">
        <v>202.259043607</v>
      </c>
      <c r="AC9" s="1108">
        <v>0.27826954300000001</v>
      </c>
      <c r="AD9" s="1108">
        <v>0.27431462199999995</v>
      </c>
      <c r="AE9" s="1108">
        <v>0.27818997600000006</v>
      </c>
      <c r="AF9" s="1108">
        <v>180.03866782200001</v>
      </c>
      <c r="AG9" s="1280">
        <v>180.86944196300001</v>
      </c>
      <c r="AH9" s="1108">
        <v>0.1176233</v>
      </c>
      <c r="AI9" s="1108">
        <v>0</v>
      </c>
      <c r="AJ9" s="1108">
        <v>0</v>
      </c>
      <c r="AK9" s="1108">
        <v>161.88117096900001</v>
      </c>
      <c r="AL9" s="1280">
        <v>161.998794269</v>
      </c>
      <c r="AM9" s="1108">
        <v>6.4882218140000001</v>
      </c>
      <c r="AN9" s="1136">
        <v>0</v>
      </c>
      <c r="AO9" s="909" t="s">
        <v>823</v>
      </c>
      <c r="AP9" s="909" t="s">
        <v>823</v>
      </c>
    </row>
    <row r="10" spans="1:42" ht="15" customHeight="1">
      <c r="A10" s="80"/>
      <c r="B10" s="522" t="s">
        <v>347</v>
      </c>
      <c r="C10" s="52"/>
      <c r="D10" s="319"/>
      <c r="E10" s="319"/>
      <c r="F10" s="319" t="s">
        <v>506</v>
      </c>
      <c r="G10" s="174"/>
      <c r="H10" s="338"/>
      <c r="I10" s="182"/>
      <c r="J10" s="182"/>
      <c r="K10" s="182"/>
      <c r="L10" s="182"/>
      <c r="M10" s="182"/>
      <c r="N10" s="749"/>
      <c r="O10" s="749"/>
      <c r="P10" s="749"/>
      <c r="Q10" s="749"/>
      <c r="R10" s="749"/>
      <c r="S10" s="657">
        <v>518.00758246999999</v>
      </c>
      <c r="T10" s="1108">
        <v>518.50369898899999</v>
      </c>
      <c r="U10" s="1108">
        <v>527.07817238799998</v>
      </c>
      <c r="V10" s="1108">
        <f t="shared" ref="V10:AB10" si="0">V8-V9</f>
        <v>671.19045366599994</v>
      </c>
      <c r="W10" s="1280">
        <f t="shared" si="0"/>
        <v>2234.7799075130001</v>
      </c>
      <c r="X10" s="1108">
        <f t="shared" si="0"/>
        <v>560.8095290519999</v>
      </c>
      <c r="Y10" s="1108">
        <f t="shared" si="0"/>
        <v>548.48809851600004</v>
      </c>
      <c r="Z10" s="1108">
        <f t="shared" si="0"/>
        <v>557.68676048600003</v>
      </c>
      <c r="AA10" s="1108">
        <f t="shared" si="0"/>
        <v>663.35462985700019</v>
      </c>
      <c r="AB10" s="1280">
        <f t="shared" si="0"/>
        <v>2330.3390179110002</v>
      </c>
      <c r="AC10" s="1108">
        <v>582.33692598000005</v>
      </c>
      <c r="AD10" s="1108">
        <v>580.04722649199982</v>
      </c>
      <c r="AE10" s="1108">
        <v>585.10576206800033</v>
      </c>
      <c r="AF10" s="1108">
        <v>772.6356718579998</v>
      </c>
      <c r="AG10" s="1280">
        <v>2520.125586398</v>
      </c>
      <c r="AH10" s="1108">
        <v>628.83525121299999</v>
      </c>
      <c r="AI10" s="1108">
        <v>586.09426735699981</v>
      </c>
      <c r="AJ10" s="1108">
        <v>590.94993111899998</v>
      </c>
      <c r="AK10" s="1108">
        <v>943.69368608100035</v>
      </c>
      <c r="AL10" s="1280">
        <v>2749.5731357700001</v>
      </c>
      <c r="AM10" s="1108">
        <v>599.18239094600006</v>
      </c>
      <c r="AN10" s="1136">
        <v>621.40791966499989</v>
      </c>
      <c r="AO10" s="857">
        <v>3.6727879799666185E-2</v>
      </c>
      <c r="AP10" s="857">
        <v>5.9726962457337773E-2</v>
      </c>
    </row>
    <row r="11" spans="1:42" ht="15" customHeight="1">
      <c r="A11" s="520"/>
      <c r="B11" s="522" t="s">
        <v>348</v>
      </c>
      <c r="C11" s="52"/>
      <c r="D11" s="319"/>
      <c r="F11" s="319" t="s">
        <v>191</v>
      </c>
      <c r="G11" s="174"/>
      <c r="H11" s="338" t="s">
        <v>751</v>
      </c>
      <c r="I11" s="182"/>
      <c r="J11" s="182"/>
      <c r="K11" s="182"/>
      <c r="L11" s="182"/>
      <c r="M11" s="182"/>
      <c r="N11" s="749"/>
      <c r="O11" s="749"/>
      <c r="P11" s="749"/>
      <c r="Q11" s="749"/>
      <c r="R11" s="749"/>
      <c r="S11" s="657">
        <v>174.630316953</v>
      </c>
      <c r="T11" s="657">
        <v>188.57397888700001</v>
      </c>
      <c r="U11" s="1108">
        <v>182.794518891</v>
      </c>
      <c r="V11" s="1108">
        <v>210.54443829799999</v>
      </c>
      <c r="W11" s="1280">
        <v>756.54325302899997</v>
      </c>
      <c r="X11" s="1108">
        <v>163.19021823200001</v>
      </c>
      <c r="Y11" s="1108">
        <v>183.61910876999997</v>
      </c>
      <c r="Z11" s="1108">
        <v>186.51069197300006</v>
      </c>
      <c r="AA11" s="1108">
        <v>239.387636961</v>
      </c>
      <c r="AB11" s="1280">
        <v>772.70765593600004</v>
      </c>
      <c r="AC11" s="1108">
        <v>162.410235314</v>
      </c>
      <c r="AD11" s="1108">
        <v>187.112102421</v>
      </c>
      <c r="AE11" s="1108">
        <v>193.80856468200005</v>
      </c>
      <c r="AF11" s="1108">
        <v>243.91665795100005</v>
      </c>
      <c r="AG11" s="1280">
        <v>787.24756036800011</v>
      </c>
      <c r="AH11" s="1108">
        <v>173.03578619000001</v>
      </c>
      <c r="AI11" s="1108">
        <v>215.80702361899995</v>
      </c>
      <c r="AJ11" s="1108">
        <v>231.23093607200008</v>
      </c>
      <c r="AK11" s="1108">
        <v>318.51212767599998</v>
      </c>
      <c r="AL11" s="1280">
        <v>938.58587355700001</v>
      </c>
      <c r="AM11" s="1108">
        <v>251.64637464</v>
      </c>
      <c r="AN11" s="1136">
        <v>214.15857867100001</v>
      </c>
      <c r="AO11" s="857">
        <v>-0.15079365079365081</v>
      </c>
      <c r="AP11" s="857">
        <v>-9.2592592592593004E-3</v>
      </c>
    </row>
    <row r="12" spans="1:42" ht="15" customHeight="1">
      <c r="A12" s="520"/>
      <c r="B12" s="1586" t="s">
        <v>843</v>
      </c>
      <c r="C12" s="52"/>
      <c r="D12" s="319"/>
      <c r="F12" s="319" t="s">
        <v>192</v>
      </c>
      <c r="G12" s="174"/>
      <c r="H12" s="338" t="s">
        <v>752</v>
      </c>
      <c r="I12" s="182"/>
      <c r="J12" s="182"/>
      <c r="K12" s="182"/>
      <c r="L12" s="182"/>
      <c r="M12" s="182"/>
      <c r="N12" s="799"/>
      <c r="O12" s="799"/>
      <c r="P12" s="799"/>
      <c r="Q12" s="799"/>
      <c r="R12" s="749"/>
      <c r="S12" s="657">
        <v>96.712217629999998</v>
      </c>
      <c r="T12" s="657">
        <v>118.029347812</v>
      </c>
      <c r="U12" s="1108">
        <v>131.407806319</v>
      </c>
      <c r="V12" s="1108">
        <v>135.02690133499999</v>
      </c>
      <c r="W12" s="1280">
        <v>481.17627309599999</v>
      </c>
      <c r="X12" s="1108">
        <v>134.675639679</v>
      </c>
      <c r="Y12" s="1108">
        <v>124.28867670600002</v>
      </c>
      <c r="Z12" s="1108">
        <v>128.57361546799996</v>
      </c>
      <c r="AA12" s="1108">
        <v>133.43368998600005</v>
      </c>
      <c r="AB12" s="1280">
        <v>520.97162183900002</v>
      </c>
      <c r="AC12" s="1108">
        <v>135.61082365300001</v>
      </c>
      <c r="AD12" s="1108">
        <v>128.89385863000001</v>
      </c>
      <c r="AE12" s="1108">
        <v>129.40499037299998</v>
      </c>
      <c r="AF12" s="1108">
        <v>130.24278037299996</v>
      </c>
      <c r="AG12" s="1280">
        <v>524.15245302899996</v>
      </c>
      <c r="AH12" s="1108">
        <v>130.760809548</v>
      </c>
      <c r="AI12" s="1108">
        <v>131.51124150700002</v>
      </c>
      <c r="AJ12" s="1108">
        <v>125.21572698799997</v>
      </c>
      <c r="AK12" s="1108">
        <v>134.33945509599999</v>
      </c>
      <c r="AL12" s="1280">
        <v>521.82723313899999</v>
      </c>
      <c r="AM12" s="1108">
        <v>131.638022944</v>
      </c>
      <c r="AN12" s="1136">
        <v>124.92821046699999</v>
      </c>
      <c r="AO12" s="857">
        <v>-5.3030303030302983E-2</v>
      </c>
      <c r="AP12" s="857">
        <v>-5.3030303030302983E-2</v>
      </c>
    </row>
    <row r="13" spans="1:42" ht="15" customHeight="1">
      <c r="A13" s="520"/>
      <c r="B13" s="522" t="s">
        <v>350</v>
      </c>
      <c r="C13" s="52"/>
      <c r="D13" s="319"/>
      <c r="F13" s="318" t="s">
        <v>433</v>
      </c>
      <c r="G13" s="303"/>
      <c r="H13" s="473" t="s">
        <v>753</v>
      </c>
      <c r="I13" s="303"/>
      <c r="J13" s="303"/>
      <c r="K13" s="303"/>
      <c r="L13" s="303"/>
      <c r="M13" s="303"/>
      <c r="N13" s="815"/>
      <c r="O13" s="815"/>
      <c r="P13" s="815"/>
      <c r="Q13" s="815"/>
      <c r="R13" s="750"/>
      <c r="S13" s="658">
        <v>34.536369270999998</v>
      </c>
      <c r="T13" s="658">
        <v>39.226332284999998</v>
      </c>
      <c r="U13" s="1011">
        <v>38.782578772999997</v>
      </c>
      <c r="V13" s="1011">
        <v>24.591344709000001</v>
      </c>
      <c r="W13" s="1284">
        <v>137.13662503800001</v>
      </c>
      <c r="X13" s="1011">
        <v>34.187486837000002</v>
      </c>
      <c r="Y13" s="1011">
        <v>40.080349594999994</v>
      </c>
      <c r="Z13" s="1011">
        <v>26.220079366000007</v>
      </c>
      <c r="AA13" s="1011">
        <v>29.41616877700001</v>
      </c>
      <c r="AB13" s="1284">
        <v>129.90408457500001</v>
      </c>
      <c r="AC13" s="1011">
        <v>37.155548605</v>
      </c>
      <c r="AD13" s="1011">
        <v>41.373254773000006</v>
      </c>
      <c r="AE13" s="1011">
        <v>28.750788259999993</v>
      </c>
      <c r="AF13" s="1011">
        <v>27.735904551999994</v>
      </c>
      <c r="AG13" s="1284">
        <v>135.01549618999999</v>
      </c>
      <c r="AH13" s="1011">
        <v>43.378609046999998</v>
      </c>
      <c r="AI13" s="1011">
        <v>47.561408053000008</v>
      </c>
      <c r="AJ13" s="1011">
        <v>32.326162853999989</v>
      </c>
      <c r="AK13" s="1011">
        <v>34.638555091000001</v>
      </c>
      <c r="AL13" s="1284">
        <v>157.904735045</v>
      </c>
      <c r="AM13" s="1011">
        <v>48.024595966</v>
      </c>
      <c r="AN13" s="1035">
        <v>60.441739585000001</v>
      </c>
      <c r="AO13" s="876">
        <v>0.25</v>
      </c>
      <c r="AP13" s="876">
        <v>0.25</v>
      </c>
    </row>
    <row r="14" spans="1:42" ht="15" customHeight="1" thickBot="1">
      <c r="A14" s="520"/>
      <c r="B14" s="522" t="s">
        <v>351</v>
      </c>
      <c r="C14" s="183"/>
      <c r="D14" s="5"/>
      <c r="E14" s="472" t="s">
        <v>492</v>
      </c>
      <c r="F14" s="374"/>
      <c r="G14" s="214"/>
      <c r="H14" s="214"/>
      <c r="I14" s="428"/>
      <c r="J14" s="428"/>
      <c r="K14" s="428"/>
      <c r="L14" s="428"/>
      <c r="M14" s="428"/>
      <c r="N14" s="816"/>
      <c r="O14" s="816"/>
      <c r="P14" s="816"/>
      <c r="Q14" s="816"/>
      <c r="R14" s="816"/>
      <c r="S14" s="528">
        <v>0.48187321858891957</v>
      </c>
      <c r="T14" s="528">
        <v>0.47879493236814952</v>
      </c>
      <c r="U14" s="989">
        <v>0.48899999999999999</v>
      </c>
      <c r="V14" s="989">
        <v>0.54252251670836138</v>
      </c>
      <c r="W14" s="1291">
        <v>0.54263916947646484</v>
      </c>
      <c r="X14" s="989">
        <v>0.50228201033010644</v>
      </c>
      <c r="Y14" s="989">
        <v>0.52497642156337865</v>
      </c>
      <c r="Z14" s="989">
        <v>0.5248035466040275</v>
      </c>
      <c r="AA14" s="989">
        <v>0.58000473834567812</v>
      </c>
      <c r="AB14" s="1291">
        <v>0.58000473834567812</v>
      </c>
      <c r="AC14" s="989">
        <v>0.46187212821369167</v>
      </c>
      <c r="AD14" s="989">
        <v>0.45883639558197387</v>
      </c>
      <c r="AE14" s="989">
        <v>0.45190793753464897</v>
      </c>
      <c r="AF14" s="989">
        <v>0.49705319057025649</v>
      </c>
      <c r="AG14" s="1291">
        <v>0.49705319057025649</v>
      </c>
      <c r="AH14" s="989">
        <v>0.41175756081407966</v>
      </c>
      <c r="AI14" s="989">
        <v>0.40054665004345502</v>
      </c>
      <c r="AJ14" s="989">
        <v>0.40443641745962089</v>
      </c>
      <c r="AK14" s="989">
        <v>0.46008883123908084</v>
      </c>
      <c r="AL14" s="1291">
        <v>0.46008883123908084</v>
      </c>
      <c r="AM14" s="989">
        <v>0.40657055148947407</v>
      </c>
      <c r="AN14" s="1645">
        <v>0.40964536305853516</v>
      </c>
      <c r="AO14" s="1916" t="s">
        <v>891</v>
      </c>
      <c r="AP14" s="1916" t="s">
        <v>925</v>
      </c>
    </row>
    <row r="15" spans="1:42" ht="15" customHeight="1" thickTop="1">
      <c r="A15" s="520"/>
      <c r="B15" s="717" t="s">
        <v>352</v>
      </c>
      <c r="C15" s="166"/>
      <c r="D15" s="317"/>
      <c r="E15" s="319" t="s">
        <v>193</v>
      </c>
      <c r="F15" s="319"/>
      <c r="G15" s="174"/>
      <c r="H15" s="338"/>
      <c r="I15" s="184"/>
      <c r="J15" s="184"/>
      <c r="K15" s="184"/>
      <c r="L15" s="184"/>
      <c r="M15" s="184"/>
      <c r="N15" s="184"/>
      <c r="O15" s="184"/>
      <c r="P15" s="184"/>
      <c r="Q15" s="184"/>
      <c r="R15" s="184"/>
      <c r="S15" s="184"/>
      <c r="T15" s="657"/>
      <c r="U15" s="657"/>
      <c r="V15" s="1108"/>
      <c r="W15" s="1108"/>
      <c r="X15" s="1108"/>
      <c r="Y15" s="1108"/>
      <c r="Z15" s="1108"/>
      <c r="AA15" s="1108"/>
      <c r="AB15" s="1108"/>
      <c r="AC15" s="1108"/>
      <c r="AD15" s="1108"/>
      <c r="AE15" s="1108"/>
      <c r="AF15" s="1108"/>
      <c r="AG15" s="1108"/>
      <c r="AH15" s="1108"/>
      <c r="AI15" s="1108"/>
      <c r="AJ15" s="1108"/>
      <c r="AK15" s="1108"/>
      <c r="AL15" s="1108"/>
      <c r="AM15" s="1108"/>
      <c r="AN15" s="1108"/>
      <c r="AO15" s="342"/>
      <c r="AP15" s="342"/>
    </row>
    <row r="16" spans="1:42" ht="15" customHeight="1">
      <c r="A16" s="520"/>
      <c r="B16" s="522" t="s">
        <v>353</v>
      </c>
      <c r="C16" s="166"/>
      <c r="D16" s="317"/>
      <c r="E16" s="96"/>
      <c r="F16" s="96"/>
      <c r="G16" s="174"/>
      <c r="H16" s="338"/>
      <c r="I16" s="184"/>
      <c r="J16" s="184"/>
      <c r="K16" s="184"/>
      <c r="L16" s="184"/>
      <c r="M16" s="184"/>
      <c r="N16" s="184"/>
      <c r="O16" s="184"/>
      <c r="P16" s="184"/>
      <c r="Q16" s="184"/>
      <c r="R16" s="184"/>
      <c r="S16" s="184"/>
      <c r="T16" s="657"/>
      <c r="U16" s="657"/>
      <c r="V16" s="1108"/>
      <c r="W16" s="1108"/>
      <c r="X16" s="1108"/>
      <c r="Y16" s="1108"/>
      <c r="Z16" s="1108"/>
      <c r="AA16" s="1108"/>
      <c r="AB16" s="1108"/>
      <c r="AC16" s="1108"/>
      <c r="AD16" s="1108"/>
      <c r="AE16" s="1108"/>
      <c r="AF16" s="1108"/>
      <c r="AG16" s="1108"/>
      <c r="AH16" s="1108"/>
      <c r="AI16" s="1108"/>
      <c r="AJ16" s="1108"/>
      <c r="AK16" s="1108"/>
      <c r="AL16" s="1108"/>
      <c r="AM16" s="1108"/>
      <c r="AN16" s="1108"/>
      <c r="AO16" s="919"/>
      <c r="AP16" s="174"/>
    </row>
    <row r="17" spans="1:42" ht="15" customHeight="1">
      <c r="A17" s="520"/>
      <c r="B17" s="522" t="s">
        <v>354</v>
      </c>
      <c r="C17" s="164"/>
      <c r="D17" s="470"/>
      <c r="E17" s="350"/>
      <c r="F17" s="350"/>
      <c r="G17" s="338"/>
      <c r="H17" s="338"/>
      <c r="I17" s="1110"/>
      <c r="J17" s="1110"/>
      <c r="K17" s="1110"/>
      <c r="L17" s="1110"/>
      <c r="M17" s="1110"/>
      <c r="N17" s="1110"/>
      <c r="O17" s="1110"/>
      <c r="P17" s="1110"/>
      <c r="Q17" s="1110"/>
      <c r="R17" s="1110"/>
      <c r="S17" s="1110"/>
      <c r="T17" s="1110"/>
      <c r="U17" s="1110"/>
      <c r="V17" s="1110"/>
      <c r="W17" s="1110"/>
      <c r="X17" s="1110"/>
      <c r="Y17" s="1110"/>
      <c r="Z17" s="1110"/>
      <c r="AA17" s="1110"/>
      <c r="AB17" s="1110"/>
      <c r="AC17" s="1110"/>
      <c r="AD17" s="1110"/>
      <c r="AE17" s="1110"/>
      <c r="AF17" s="1110"/>
      <c r="AG17" s="1110"/>
      <c r="AH17" s="1110"/>
      <c r="AI17" s="1110"/>
      <c r="AJ17" s="1095"/>
      <c r="AK17" s="1095"/>
      <c r="AL17" s="1095"/>
      <c r="AM17" s="1095"/>
      <c r="AN17" s="1095"/>
      <c r="AO17" s="1095"/>
      <c r="AP17" s="1124"/>
    </row>
    <row r="18" spans="1:42" ht="15" customHeight="1">
      <c r="A18" s="520"/>
      <c r="B18" s="522" t="s">
        <v>355</v>
      </c>
      <c r="C18" s="166"/>
      <c r="D18" s="350"/>
      <c r="E18" s="371"/>
      <c r="F18" s="371"/>
      <c r="G18" s="371"/>
      <c r="H18" s="371"/>
      <c r="I18" s="406"/>
      <c r="J18" s="406"/>
      <c r="K18" s="406"/>
      <c r="L18" s="406"/>
      <c r="M18" s="406"/>
      <c r="N18" s="1108"/>
      <c r="O18" s="1108"/>
      <c r="P18" s="1108"/>
      <c r="Q18" s="1108"/>
      <c r="R18" s="1108"/>
      <c r="S18" s="1108"/>
      <c r="T18" s="1108"/>
      <c r="U18" s="1108"/>
      <c r="V18" s="1108"/>
      <c r="W18" s="1452"/>
      <c r="X18" s="1108"/>
      <c r="Y18" s="1108"/>
      <c r="Z18" s="1108"/>
      <c r="AA18" s="1108"/>
      <c r="AB18" s="1108"/>
      <c r="AC18" s="1108"/>
      <c r="AD18" s="1108"/>
      <c r="AE18" s="1108"/>
      <c r="AF18" s="1108"/>
      <c r="AG18" s="1108"/>
      <c r="AH18" s="1108"/>
      <c r="AI18" s="1108"/>
      <c r="AJ18" s="1110"/>
      <c r="AK18" s="1110"/>
      <c r="AL18" s="1110"/>
      <c r="AM18" s="1110"/>
      <c r="AN18" s="1110"/>
      <c r="AO18" s="1854"/>
      <c r="AP18" s="1176"/>
    </row>
    <row r="19" spans="1:42" ht="15" customHeight="1">
      <c r="A19" s="80"/>
      <c r="B19" s="522" t="s">
        <v>356</v>
      </c>
      <c r="C19" s="166"/>
      <c r="D19" s="1103"/>
      <c r="E19" s="1095"/>
      <c r="F19" s="350"/>
      <c r="G19" s="376"/>
      <c r="H19" s="376"/>
      <c r="I19" s="406"/>
      <c r="J19" s="406"/>
      <c r="K19" s="406"/>
      <c r="L19" s="406"/>
      <c r="M19" s="406"/>
      <c r="N19" s="1108"/>
      <c r="O19" s="1108"/>
      <c r="P19" s="1108"/>
      <c r="Q19" s="1108"/>
      <c r="R19" s="1108"/>
      <c r="S19" s="1108"/>
      <c r="T19" s="1108"/>
      <c r="U19" s="1108"/>
      <c r="V19" s="1108"/>
      <c r="W19" s="1108"/>
      <c r="X19" s="1108"/>
      <c r="Y19" s="1108"/>
      <c r="Z19" s="1108"/>
      <c r="AA19" s="1108"/>
      <c r="AB19" s="1108"/>
      <c r="AC19" s="1108"/>
      <c r="AD19" s="1108"/>
      <c r="AE19" s="1108"/>
      <c r="AF19" s="1108"/>
      <c r="AG19" s="1108"/>
      <c r="AH19" s="1108"/>
      <c r="AI19" s="1108"/>
      <c r="AJ19" s="1108"/>
      <c r="AK19" s="1108"/>
      <c r="AL19" s="1108"/>
      <c r="AM19" s="1108"/>
      <c r="AN19" s="1108"/>
      <c r="AO19" s="919"/>
      <c r="AP19" s="919"/>
    </row>
    <row r="20" spans="1:42" ht="15" customHeight="1">
      <c r="A20" s="520"/>
      <c r="B20" s="522" t="s">
        <v>357</v>
      </c>
      <c r="C20" s="166"/>
      <c r="D20" s="1095"/>
      <c r="E20" s="350"/>
      <c r="F20" s="350"/>
      <c r="G20" s="376"/>
      <c r="H20" s="376"/>
      <c r="I20" s="185"/>
      <c r="J20" s="185"/>
      <c r="K20" s="185"/>
      <c r="L20" s="185"/>
      <c r="M20" s="185"/>
      <c r="N20" s="1108"/>
      <c r="O20" s="1108"/>
      <c r="P20" s="1108"/>
      <c r="Q20" s="1108"/>
      <c r="R20" s="1108"/>
      <c r="S20" s="1108"/>
      <c r="T20" s="1108"/>
      <c r="U20" s="1108"/>
      <c r="V20" s="1108"/>
      <c r="W20" s="1108"/>
      <c r="X20" s="1108"/>
      <c r="Y20" s="1108"/>
      <c r="Z20" s="1108"/>
      <c r="AA20" s="1108"/>
      <c r="AB20" s="1108"/>
      <c r="AC20" s="1108"/>
      <c r="AD20" s="1108"/>
      <c r="AE20" s="1108"/>
      <c r="AF20" s="1108"/>
      <c r="AG20" s="1108"/>
      <c r="AH20" s="1108"/>
      <c r="AI20" s="1108"/>
      <c r="AJ20" s="1108"/>
      <c r="AK20" s="1108"/>
      <c r="AL20" s="1108"/>
      <c r="AM20" s="1108"/>
      <c r="AN20" s="1108"/>
      <c r="AO20" s="1144"/>
      <c r="AP20" s="1144"/>
    </row>
    <row r="21" spans="1:42" ht="15" customHeight="1">
      <c r="A21" s="520"/>
      <c r="B21" s="522" t="s">
        <v>358</v>
      </c>
      <c r="C21" s="166"/>
      <c r="D21" s="350"/>
      <c r="E21" s="350"/>
      <c r="F21" s="350"/>
      <c r="G21" s="376"/>
      <c r="H21" s="376"/>
      <c r="I21" s="338"/>
      <c r="J21" s="338"/>
      <c r="K21" s="338"/>
      <c r="L21" s="338"/>
      <c r="M21" s="338"/>
      <c r="N21" s="1108"/>
      <c r="O21" s="1108"/>
      <c r="P21" s="1108"/>
      <c r="Q21" s="1108"/>
      <c r="R21" s="1108"/>
      <c r="S21" s="1108"/>
      <c r="T21" s="1108"/>
      <c r="U21" s="1108"/>
      <c r="V21" s="1108"/>
      <c r="W21" s="1108"/>
      <c r="X21" s="1108"/>
      <c r="Y21" s="1108"/>
      <c r="Z21" s="1108"/>
      <c r="AA21" s="1108"/>
      <c r="AB21" s="1108"/>
      <c r="AC21" s="1108"/>
      <c r="AD21" s="1108"/>
      <c r="AE21" s="1108"/>
      <c r="AF21" s="1108"/>
      <c r="AG21" s="1108"/>
      <c r="AH21" s="1108"/>
      <c r="AI21" s="1108"/>
      <c r="AJ21" s="1108"/>
      <c r="AK21" s="1108"/>
      <c r="AL21" s="1108"/>
      <c r="AM21" s="1108"/>
      <c r="AN21" s="1108"/>
      <c r="AO21" s="919"/>
      <c r="AP21" s="919"/>
    </row>
    <row r="22" spans="1:42" ht="15" customHeight="1">
      <c r="A22" s="520"/>
      <c r="B22" s="522" t="s">
        <v>359</v>
      </c>
      <c r="C22" s="166"/>
      <c r="D22" s="350"/>
      <c r="E22" s="1095"/>
      <c r="F22" s="350"/>
      <c r="G22" s="338"/>
      <c r="H22" s="338"/>
      <c r="I22" s="1103"/>
      <c r="J22" s="1103"/>
      <c r="K22" s="1103"/>
      <c r="L22" s="1103"/>
      <c r="M22" s="1103"/>
      <c r="N22" s="1111"/>
      <c r="O22" s="1111"/>
      <c r="P22" s="1111"/>
      <c r="Q22" s="1111"/>
      <c r="R22" s="1108"/>
      <c r="S22" s="1108"/>
      <c r="T22" s="1108"/>
      <c r="U22" s="1108"/>
      <c r="V22" s="1108"/>
      <c r="W22" s="1108"/>
      <c r="X22" s="1108"/>
      <c r="Y22" s="1108"/>
      <c r="Z22" s="1108"/>
      <c r="AA22" s="1108"/>
      <c r="AB22" s="1108"/>
      <c r="AC22" s="1108"/>
      <c r="AD22" s="1108"/>
      <c r="AE22" s="1108"/>
      <c r="AF22" s="1108"/>
      <c r="AG22" s="1108"/>
      <c r="AH22" s="1108"/>
      <c r="AI22" s="1108"/>
      <c r="AJ22" s="1108"/>
      <c r="AK22" s="1108"/>
      <c r="AL22" s="1108"/>
      <c r="AM22" s="1108"/>
      <c r="AN22" s="1108"/>
      <c r="AO22" s="919"/>
      <c r="AP22" s="919"/>
    </row>
    <row r="23" spans="1:42" ht="15" customHeight="1">
      <c r="A23" s="520"/>
      <c r="B23" s="522" t="s">
        <v>360</v>
      </c>
      <c r="C23" s="166"/>
      <c r="D23" s="350"/>
      <c r="E23" s="1095"/>
      <c r="F23" s="350"/>
      <c r="G23" s="1103"/>
      <c r="H23" s="1103"/>
      <c r="I23" s="1095"/>
      <c r="J23" s="1095"/>
      <c r="K23" s="1095"/>
      <c r="L23" s="1095"/>
      <c r="M23" s="1095"/>
      <c r="N23" s="918"/>
      <c r="O23" s="918"/>
      <c r="P23" s="918"/>
      <c r="Q23" s="918"/>
      <c r="R23" s="1108"/>
      <c r="S23" s="1108"/>
      <c r="T23" s="1108"/>
      <c r="U23" s="1108"/>
      <c r="V23" s="1108"/>
      <c r="W23" s="1108"/>
      <c r="X23" s="1108"/>
      <c r="Y23" s="1108"/>
      <c r="Z23" s="1108"/>
      <c r="AA23" s="1108"/>
      <c r="AB23" s="1108"/>
      <c r="AC23" s="1108"/>
      <c r="AD23" s="1108"/>
      <c r="AE23" s="1108"/>
      <c r="AF23" s="1108"/>
      <c r="AG23" s="1108"/>
      <c r="AH23" s="1108"/>
      <c r="AI23" s="1108"/>
      <c r="AJ23" s="1108"/>
      <c r="AK23" s="1108"/>
      <c r="AL23" s="1108"/>
      <c r="AM23" s="1108"/>
      <c r="AN23" s="1108"/>
      <c r="AO23" s="919"/>
      <c r="AP23" s="919"/>
    </row>
    <row r="24" spans="1:42" ht="15" customHeight="1">
      <c r="A24" s="520"/>
      <c r="B24" s="522" t="s">
        <v>361</v>
      </c>
      <c r="C24" s="166"/>
      <c r="D24" s="350"/>
      <c r="E24" s="350"/>
      <c r="F24" s="350"/>
      <c r="G24" s="1095"/>
      <c r="H24" s="1095"/>
      <c r="AJ24" s="1108"/>
      <c r="AK24" s="1108"/>
      <c r="AL24" s="1108"/>
      <c r="AM24" s="1108"/>
      <c r="AN24" s="1108"/>
      <c r="AO24" s="919"/>
      <c r="AP24" s="919"/>
    </row>
    <row r="25" spans="1:42" ht="15" customHeight="1">
      <c r="A25" s="520"/>
      <c r="B25" s="1586" t="s">
        <v>701</v>
      </c>
      <c r="C25" s="164"/>
      <c r="D25" s="350"/>
      <c r="E25" s="350"/>
      <c r="F25" s="350"/>
      <c r="G25" s="1095"/>
      <c r="H25" s="1095"/>
      <c r="I25" s="1095"/>
      <c r="J25" s="1095"/>
      <c r="K25" s="1095"/>
      <c r="L25" s="1095"/>
      <c r="M25" s="1095"/>
      <c r="N25" s="918"/>
      <c r="O25" s="918"/>
      <c r="P25" s="918"/>
      <c r="Q25" s="918"/>
      <c r="R25" s="1108"/>
      <c r="S25" s="1108"/>
      <c r="T25" s="1108"/>
      <c r="U25" s="1108"/>
      <c r="V25" s="1108"/>
      <c r="W25" s="1108"/>
      <c r="X25" s="1108"/>
      <c r="Y25" s="1108"/>
      <c r="Z25" s="1108"/>
      <c r="AA25" s="1108"/>
      <c r="AB25" s="1108"/>
      <c r="AC25" s="1108"/>
      <c r="AD25" s="1108"/>
      <c r="AE25" s="1108"/>
      <c r="AF25" s="1108"/>
      <c r="AG25" s="1108"/>
      <c r="AH25" s="1108"/>
      <c r="AI25" s="1108"/>
      <c r="AJ25" s="1108"/>
      <c r="AK25" s="1108"/>
      <c r="AL25" s="1108"/>
      <c r="AM25" s="1108"/>
      <c r="AN25" s="1108"/>
      <c r="AO25" s="919"/>
      <c r="AP25" s="919"/>
    </row>
    <row r="26" spans="1:42" ht="15" customHeight="1">
      <c r="A26" s="520"/>
      <c r="B26" s="1586" t="s">
        <v>702</v>
      </c>
      <c r="C26" s="166"/>
      <c r="D26" s="470"/>
      <c r="E26" s="350"/>
      <c r="F26" s="350"/>
      <c r="G26" s="1095"/>
      <c r="H26" s="1095"/>
      <c r="I26" s="1095"/>
      <c r="J26" s="1095"/>
      <c r="K26" s="1095"/>
      <c r="L26" s="1095"/>
      <c r="M26" s="1095"/>
      <c r="N26" s="918"/>
      <c r="O26" s="918"/>
      <c r="P26" s="918"/>
      <c r="Q26" s="918"/>
      <c r="R26" s="1108"/>
      <c r="S26" s="1108"/>
      <c r="T26" s="1108"/>
      <c r="U26" s="1108"/>
      <c r="V26" s="1108"/>
      <c r="W26" s="1108"/>
      <c r="X26" s="1108"/>
      <c r="Y26" s="1108"/>
      <c r="Z26" s="1108"/>
      <c r="AA26" s="1108"/>
      <c r="AB26" s="1108"/>
      <c r="AC26" s="1108"/>
      <c r="AD26" s="1108"/>
      <c r="AE26" s="1108"/>
      <c r="AF26" s="1108"/>
      <c r="AG26" s="1108"/>
      <c r="AH26" s="1108"/>
      <c r="AI26" s="1108"/>
      <c r="AJ26" s="1108"/>
      <c r="AK26" s="1108"/>
      <c r="AL26" s="1108"/>
      <c r="AM26" s="1108"/>
      <c r="AN26" s="1108"/>
      <c r="AO26" s="919"/>
      <c r="AP26" s="1214"/>
    </row>
    <row r="27" spans="1:42" ht="15" customHeight="1">
      <c r="A27" s="78"/>
      <c r="B27" s="522" t="s">
        <v>490</v>
      </c>
      <c r="C27" s="166"/>
      <c r="D27" s="1103"/>
      <c r="E27" s="1095"/>
      <c r="F27" s="1095"/>
      <c r="G27" s="1095"/>
      <c r="H27" s="1095"/>
      <c r="I27" s="1095"/>
      <c r="J27" s="1095"/>
      <c r="K27" s="1095"/>
      <c r="L27" s="1095"/>
      <c r="M27" s="1095"/>
      <c r="N27" s="1095"/>
      <c r="O27" s="1095"/>
      <c r="P27" s="1095"/>
      <c r="Q27" s="1095"/>
      <c r="R27" s="1092"/>
      <c r="S27" s="1095"/>
      <c r="T27" s="1095"/>
      <c r="U27" s="1092"/>
      <c r="V27" s="1092"/>
      <c r="W27" s="1092"/>
      <c r="X27" s="1092"/>
      <c r="Y27" s="1092"/>
      <c r="Z27" s="1092"/>
      <c r="AA27" s="1092"/>
      <c r="AB27" s="1092"/>
      <c r="AC27" s="1092"/>
      <c r="AD27" s="1092"/>
      <c r="AE27" s="1092"/>
      <c r="AF27" s="1092"/>
      <c r="AG27" s="1092"/>
      <c r="AH27" s="1092"/>
      <c r="AI27" s="1092"/>
      <c r="AJ27" s="1092"/>
      <c r="AK27" s="1092"/>
      <c r="AL27" s="1092"/>
      <c r="AM27" s="1092"/>
      <c r="AN27" s="1092"/>
      <c r="AO27" s="1092"/>
      <c r="AP27" s="1124"/>
    </row>
    <row r="28" spans="1:42" ht="15" customHeight="1">
      <c r="A28" s="78"/>
      <c r="B28" s="522" t="s">
        <v>362</v>
      </c>
      <c r="C28" s="166"/>
      <c r="D28" s="1103"/>
      <c r="E28" s="371"/>
      <c r="F28" s="371"/>
      <c r="G28" s="371"/>
      <c r="H28" s="371"/>
      <c r="I28" s="1110"/>
      <c r="J28" s="1110"/>
      <c r="K28" s="1110"/>
      <c r="L28" s="1110"/>
      <c r="M28" s="1110"/>
      <c r="N28" s="1110"/>
      <c r="O28" s="1110"/>
      <c r="P28" s="1110"/>
      <c r="Q28" s="1110"/>
      <c r="R28" s="1110"/>
      <c r="S28" s="1110"/>
      <c r="T28" s="1110"/>
      <c r="U28" s="1110"/>
      <c r="V28" s="1110"/>
      <c r="W28" s="1110"/>
      <c r="X28" s="1110"/>
      <c r="Y28" s="1110"/>
      <c r="Z28" s="1110"/>
      <c r="AA28" s="1110"/>
      <c r="AB28" s="1110"/>
      <c r="AC28" s="1110"/>
      <c r="AD28" s="1110"/>
      <c r="AE28" s="1110"/>
      <c r="AF28" s="1110"/>
      <c r="AG28" s="1110"/>
      <c r="AH28" s="1110"/>
      <c r="AI28" s="1110"/>
      <c r="AJ28" s="1110"/>
      <c r="AK28" s="1110"/>
      <c r="AL28" s="1110"/>
      <c r="AM28" s="1110"/>
      <c r="AN28" s="1110"/>
      <c r="AO28" s="1110"/>
      <c r="AP28" s="1110"/>
    </row>
    <row r="29" spans="1:42" ht="15" customHeight="1">
      <c r="A29" s="78"/>
      <c r="B29" s="50"/>
      <c r="C29" s="166"/>
      <c r="D29" s="1103"/>
      <c r="E29" s="1095"/>
      <c r="F29" s="350"/>
      <c r="G29" s="1103"/>
      <c r="H29" s="1103"/>
      <c r="I29" s="1102"/>
      <c r="J29" s="1102"/>
      <c r="K29" s="1102"/>
      <c r="L29" s="1102"/>
      <c r="M29" s="1102"/>
      <c r="N29" s="1108"/>
      <c r="O29" s="1108"/>
      <c r="P29" s="1108"/>
      <c r="Q29" s="1108"/>
      <c r="R29" s="818"/>
      <c r="S29" s="1108"/>
      <c r="T29" s="1108"/>
      <c r="U29" s="1108"/>
      <c r="V29" s="1108"/>
      <c r="W29" s="1108"/>
      <c r="X29" s="1108"/>
      <c r="Y29" s="1108"/>
      <c r="Z29" s="1108"/>
      <c r="AA29" s="1108"/>
      <c r="AB29" s="1108"/>
      <c r="AC29" s="1108"/>
      <c r="AD29" s="1108"/>
      <c r="AE29" s="1108"/>
      <c r="AF29" s="1108"/>
      <c r="AG29" s="1108"/>
      <c r="AH29" s="1108"/>
      <c r="AI29" s="1108"/>
      <c r="AJ29" s="1108"/>
      <c r="AK29" s="1108"/>
      <c r="AL29" s="1108"/>
      <c r="AM29" s="1108"/>
      <c r="AN29" s="1108"/>
      <c r="AO29" s="1215"/>
      <c r="AP29" s="1215"/>
    </row>
    <row r="30" spans="1:42" ht="15" customHeight="1">
      <c r="A30" s="56"/>
      <c r="B30" s="50"/>
      <c r="C30" s="166"/>
      <c r="D30" s="339"/>
      <c r="E30" s="350"/>
      <c r="F30" s="350"/>
      <c r="G30" s="1095"/>
      <c r="H30" s="1095"/>
      <c r="I30" s="1095"/>
      <c r="J30" s="1095"/>
      <c r="K30" s="1095"/>
      <c r="L30" s="1095"/>
      <c r="M30" s="1095"/>
      <c r="N30" s="545"/>
      <c r="O30" s="545"/>
      <c r="P30" s="545"/>
      <c r="Q30" s="1094"/>
      <c r="R30" s="818"/>
      <c r="S30" s="1108"/>
      <c r="T30" s="1108"/>
      <c r="U30" s="1108"/>
      <c r="V30" s="1108"/>
      <c r="W30" s="1108"/>
      <c r="X30" s="1108"/>
      <c r="Y30" s="1108"/>
      <c r="Z30" s="1108"/>
      <c r="AA30" s="1108"/>
      <c r="AB30" s="1108"/>
      <c r="AC30" s="1108"/>
      <c r="AD30" s="1108"/>
      <c r="AE30" s="1108"/>
      <c r="AF30" s="1108"/>
      <c r="AG30" s="1108"/>
      <c r="AH30" s="1108"/>
      <c r="AI30" s="1108"/>
      <c r="AJ30" s="1108"/>
      <c r="AK30" s="1108"/>
      <c r="AL30" s="1108"/>
      <c r="AM30" s="1108"/>
      <c r="AN30" s="1108"/>
      <c r="AO30" s="1216"/>
      <c r="AP30" s="1216"/>
    </row>
    <row r="31" spans="1:42" ht="15" customHeight="1">
      <c r="A31" s="3"/>
      <c r="B31" s="50"/>
      <c r="C31" s="164"/>
      <c r="D31" s="1095"/>
      <c r="E31" s="388"/>
      <c r="F31" s="475"/>
      <c r="G31" s="1103"/>
      <c r="H31" s="1103"/>
      <c r="I31" s="1102"/>
      <c r="J31" s="1102"/>
      <c r="K31" s="1102"/>
      <c r="L31" s="1102"/>
      <c r="M31" s="1102"/>
      <c r="N31" s="1102"/>
      <c r="O31" s="1102"/>
      <c r="P31" s="1102"/>
      <c r="Q31" s="1102"/>
      <c r="R31" s="1102"/>
      <c r="S31" s="1102"/>
      <c r="T31" s="1102"/>
      <c r="U31" s="1102"/>
      <c r="V31" s="1102"/>
      <c r="W31" s="1102"/>
      <c r="X31" s="1102"/>
      <c r="Y31" s="1102"/>
      <c r="Z31" s="1102"/>
      <c r="AA31" s="1102"/>
      <c r="AB31" s="1102"/>
      <c r="AC31" s="1102"/>
      <c r="AD31" s="1102"/>
      <c r="AE31" s="1102"/>
      <c r="AF31" s="1102"/>
      <c r="AG31" s="1102"/>
      <c r="AH31" s="1102"/>
      <c r="AI31" s="1102"/>
      <c r="AJ31" s="1102"/>
      <c r="AK31" s="1102"/>
      <c r="AL31" s="1102"/>
      <c r="AM31" s="1102"/>
      <c r="AN31" s="1102"/>
      <c r="AO31" s="1102"/>
      <c r="AP31" s="1102"/>
    </row>
    <row r="32" spans="1:42" ht="15" customHeight="1">
      <c r="A32" s="48"/>
      <c r="B32" s="80"/>
      <c r="C32" s="166"/>
      <c r="E32" s="370"/>
      <c r="F32" s="475"/>
      <c r="G32" s="96"/>
      <c r="H32" s="1103"/>
      <c r="I32" s="69"/>
      <c r="J32" s="69"/>
      <c r="K32" s="69"/>
      <c r="L32" s="69"/>
      <c r="M32" s="69"/>
      <c r="N32" s="69"/>
      <c r="O32" s="69"/>
      <c r="P32" s="69"/>
      <c r="Q32" s="69"/>
      <c r="R32" s="69"/>
      <c r="S32" s="69"/>
      <c r="T32" s="342"/>
      <c r="U32" s="342"/>
      <c r="V32" s="1102"/>
      <c r="W32" s="1102"/>
      <c r="X32" s="1102"/>
      <c r="Y32" s="1102"/>
      <c r="Z32" s="1102"/>
      <c r="AA32" s="1102"/>
      <c r="AB32" s="1102"/>
      <c r="AC32" s="1102"/>
      <c r="AD32" s="1102"/>
      <c r="AE32" s="1102"/>
      <c r="AF32" s="1102"/>
      <c r="AG32" s="1102"/>
      <c r="AH32" s="1102"/>
      <c r="AI32" s="1102"/>
      <c r="AJ32" s="1102"/>
      <c r="AK32" s="1102"/>
      <c r="AL32" s="1102"/>
      <c r="AM32" s="1102"/>
      <c r="AN32" s="1102"/>
      <c r="AO32" s="342"/>
      <c r="AP32" s="342"/>
    </row>
    <row r="33" spans="1:42" ht="15" customHeight="1">
      <c r="A33" s="3"/>
      <c r="B33" s="50"/>
      <c r="C33" s="166"/>
      <c r="E33" s="339"/>
      <c r="F33" s="340"/>
      <c r="G33" s="340"/>
      <c r="H33" s="341"/>
      <c r="I33" s="340"/>
      <c r="J33" s="340"/>
      <c r="K33" s="340"/>
      <c r="L33" s="340"/>
      <c r="M33" s="340"/>
      <c r="N33" s="341"/>
      <c r="O33" s="341"/>
      <c r="P33" s="341"/>
      <c r="Q33" s="341"/>
      <c r="R33" s="341"/>
      <c r="S33" s="341"/>
      <c r="T33" s="341"/>
      <c r="U33" s="341"/>
      <c r="V33" s="341"/>
      <c r="W33" s="341"/>
      <c r="X33" s="341"/>
      <c r="Y33" s="341"/>
      <c r="Z33" s="341"/>
      <c r="AA33" s="341"/>
      <c r="AB33" s="341"/>
      <c r="AC33" s="341"/>
      <c r="AD33" s="341"/>
      <c r="AE33" s="341"/>
      <c r="AF33" s="341"/>
      <c r="AG33" s="341"/>
      <c r="AH33" s="341"/>
      <c r="AI33" s="341"/>
      <c r="AJ33" s="341"/>
      <c r="AK33" s="341"/>
      <c r="AL33" s="341"/>
      <c r="AM33" s="341"/>
      <c r="AN33" s="341"/>
      <c r="AO33" s="340"/>
      <c r="AP33" s="51"/>
    </row>
    <row r="34" spans="1:42" s="1088" customFormat="1" ht="15" customHeight="1">
      <c r="A34" s="3"/>
      <c r="B34" s="50"/>
      <c r="C34" s="166"/>
      <c r="E34" s="339"/>
      <c r="F34" s="341"/>
      <c r="G34" s="341"/>
      <c r="H34" s="341"/>
      <c r="I34" s="341"/>
      <c r="J34" s="341"/>
      <c r="K34" s="341"/>
      <c r="L34" s="341"/>
      <c r="M34" s="341"/>
      <c r="N34" s="341"/>
      <c r="O34" s="341"/>
      <c r="P34" s="341"/>
      <c r="Q34" s="341"/>
      <c r="R34" s="341"/>
      <c r="S34" s="341"/>
      <c r="T34" s="341"/>
      <c r="U34" s="341"/>
      <c r="V34" s="341"/>
      <c r="W34" s="341"/>
      <c r="X34" s="341"/>
      <c r="Y34" s="341"/>
      <c r="Z34" s="341"/>
      <c r="AA34" s="341"/>
      <c r="AB34" s="341"/>
      <c r="AC34" s="341"/>
      <c r="AD34" s="341"/>
      <c r="AE34" s="341"/>
      <c r="AF34" s="341"/>
      <c r="AG34" s="341"/>
      <c r="AH34" s="341"/>
      <c r="AI34" s="341"/>
      <c r="AJ34" s="341"/>
      <c r="AK34" s="341"/>
      <c r="AL34" s="341"/>
      <c r="AM34" s="341"/>
      <c r="AN34" s="341"/>
      <c r="AO34" s="341"/>
      <c r="AP34" s="1919">
        <v>12</v>
      </c>
    </row>
    <row r="35" spans="1:42" ht="15" customHeight="1">
      <c r="A35" s="3"/>
      <c r="B35" s="50"/>
      <c r="C35" s="166"/>
    </row>
    <row r="36" spans="1:42" s="1067" customFormat="1" ht="5.0999999999999996" customHeight="1">
      <c r="A36" s="449"/>
      <c r="B36" s="444"/>
      <c r="C36" s="444"/>
      <c r="D36" s="450"/>
      <c r="I36" s="1123"/>
      <c r="J36" s="1123"/>
      <c r="K36" s="1123"/>
      <c r="L36" s="1123"/>
      <c r="M36" s="1123"/>
      <c r="N36" s="1123"/>
      <c r="O36" s="1123"/>
      <c r="P36" s="1123"/>
      <c r="Q36" s="1123"/>
      <c r="R36" s="1123"/>
      <c r="S36" s="1123"/>
      <c r="T36" s="1123"/>
      <c r="U36" s="1123"/>
      <c r="V36" s="1123"/>
      <c r="W36" s="1123"/>
      <c r="X36" s="1123"/>
      <c r="Y36" s="1123"/>
      <c r="Z36" s="1123"/>
      <c r="AA36" s="1123"/>
      <c r="AB36" s="1123"/>
      <c r="AC36" s="1123"/>
      <c r="AD36" s="1123"/>
      <c r="AE36" s="1123"/>
      <c r="AF36" s="1123"/>
      <c r="AG36" s="1123"/>
      <c r="AH36" s="1123"/>
      <c r="AI36" s="1123"/>
      <c r="AJ36" s="1123"/>
      <c r="AK36" s="1123"/>
      <c r="AL36" s="1123"/>
      <c r="AM36" s="1123"/>
      <c r="AN36" s="1123"/>
      <c r="AO36" s="1123"/>
      <c r="AP36" s="1123"/>
    </row>
    <row r="37" spans="1:42" s="1069" customFormat="1" ht="20.100000000000001" customHeight="1">
      <c r="A37" s="478"/>
      <c r="B37" s="479"/>
      <c r="C37" s="479"/>
      <c r="D37" s="481"/>
      <c r="I37" s="500" t="s">
        <v>60</v>
      </c>
      <c r="J37" s="500" t="s">
        <v>69</v>
      </c>
      <c r="K37" s="500" t="s">
        <v>68</v>
      </c>
      <c r="L37" s="500" t="s">
        <v>85</v>
      </c>
      <c r="M37" s="500" t="s">
        <v>86</v>
      </c>
      <c r="N37" s="500" t="s">
        <v>99</v>
      </c>
      <c r="O37" s="500" t="s">
        <v>110</v>
      </c>
      <c r="P37" s="500" t="s">
        <v>119</v>
      </c>
      <c r="Q37" s="500" t="s">
        <v>122</v>
      </c>
      <c r="R37" s="500" t="s">
        <v>118</v>
      </c>
      <c r="S37" s="500" t="s">
        <v>326</v>
      </c>
      <c r="T37" s="500" t="s">
        <v>448</v>
      </c>
      <c r="U37" s="500" t="s">
        <v>526</v>
      </c>
      <c r="V37" s="500" t="str">
        <f>V4</f>
        <v>FY2019 4Q</v>
      </c>
      <c r="W37" s="500" t="str">
        <f>W4</f>
        <v>FY2019</v>
      </c>
      <c r="X37" s="500" t="str">
        <f>X4</f>
        <v>FY2020 1Q</v>
      </c>
      <c r="Y37" s="500" t="str">
        <f>Y4</f>
        <v>FY2020 2Q</v>
      </c>
      <c r="Z37" s="500" t="str">
        <f>Z4</f>
        <v>FY2020 3Q</v>
      </c>
      <c r="AA37" s="500" t="s">
        <v>659</v>
      </c>
      <c r="AB37" s="500" t="s">
        <v>660</v>
      </c>
      <c r="AC37" s="500" t="s">
        <v>759</v>
      </c>
      <c r="AD37" s="500" t="s">
        <v>774</v>
      </c>
      <c r="AE37" s="500" t="s">
        <v>772</v>
      </c>
      <c r="AF37" s="500" t="s">
        <v>784</v>
      </c>
      <c r="AG37" s="500" t="s">
        <v>788</v>
      </c>
      <c r="AH37" s="500" t="s">
        <v>926</v>
      </c>
      <c r="AI37" s="500" t="s">
        <v>799</v>
      </c>
      <c r="AJ37" s="500" t="s">
        <v>879</v>
      </c>
      <c r="AK37" s="500" t="s">
        <v>880</v>
      </c>
      <c r="AL37" s="500" t="s">
        <v>920</v>
      </c>
      <c r="AM37" s="500" t="s">
        <v>873</v>
      </c>
      <c r="AN37" s="500" t="s">
        <v>874</v>
      </c>
      <c r="AO37" s="1207" t="s">
        <v>1</v>
      </c>
      <c r="AP37" s="752" t="s">
        <v>0</v>
      </c>
    </row>
    <row r="38" spans="1:42" s="1089" customFormat="1" ht="9.75" customHeight="1">
      <c r="A38" s="3"/>
      <c r="B38" s="200"/>
      <c r="C38" s="47"/>
      <c r="I38" s="1043"/>
      <c r="J38" s="1043"/>
      <c r="K38" s="1043"/>
      <c r="L38" s="1043"/>
      <c r="M38" s="1043"/>
      <c r="N38" s="1043"/>
      <c r="O38" s="1043"/>
      <c r="P38" s="1043"/>
      <c r="Q38" s="1043"/>
      <c r="R38" s="1043"/>
      <c r="S38" s="1043"/>
      <c r="T38" s="1043"/>
      <c r="U38" s="1043"/>
      <c r="V38" s="1043"/>
      <c r="W38" s="1043"/>
      <c r="X38" s="1043"/>
      <c r="Y38" s="1043"/>
      <c r="Z38" s="1043"/>
      <c r="AA38" s="1043"/>
      <c r="AB38" s="1043"/>
      <c r="AC38" s="1043"/>
      <c r="AD38" s="1043"/>
      <c r="AE38" s="1043"/>
      <c r="AF38" s="1043"/>
      <c r="AG38" s="1043"/>
      <c r="AH38" s="1043"/>
      <c r="AI38" s="1043"/>
      <c r="AJ38" s="1043"/>
      <c r="AK38" s="1043"/>
      <c r="AL38" s="1043"/>
      <c r="AM38" s="1043"/>
      <c r="AN38" s="1043"/>
      <c r="AO38" s="1091"/>
      <c r="AP38" s="1091"/>
    </row>
    <row r="39" spans="1:42" s="1089" customFormat="1" ht="15" customHeight="1">
      <c r="A39" s="76" t="s">
        <v>36</v>
      </c>
      <c r="B39" s="77"/>
      <c r="C39" s="2"/>
      <c r="D39" s="5"/>
      <c r="E39" s="1103"/>
      <c r="F39" s="1103"/>
      <c r="G39" s="338"/>
      <c r="H39" s="338"/>
      <c r="I39" s="1108"/>
      <c r="J39" s="1108"/>
      <c r="K39" s="1108"/>
      <c r="L39" s="1108"/>
      <c r="M39" s="1108"/>
      <c r="N39" s="1108"/>
      <c r="O39" s="1108"/>
      <c r="P39" s="1108"/>
      <c r="Q39" s="1108"/>
      <c r="R39" s="1108"/>
      <c r="S39" s="1108"/>
      <c r="T39" s="1108"/>
      <c r="U39" s="1108"/>
      <c r="V39" s="1108"/>
      <c r="W39" s="1108"/>
      <c r="X39" s="1108"/>
      <c r="Y39" s="1108"/>
      <c r="Z39" s="1108"/>
      <c r="AA39" s="1108"/>
      <c r="AB39" s="1108"/>
      <c r="AC39" s="1108"/>
      <c r="AD39" s="1108"/>
      <c r="AE39" s="1108"/>
      <c r="AF39" s="1108"/>
      <c r="AG39" s="1108"/>
      <c r="AH39" s="1108"/>
      <c r="AI39" s="1108"/>
      <c r="AJ39" s="1108"/>
      <c r="AK39" s="1108"/>
      <c r="AL39" s="1108"/>
      <c r="AM39" s="1108"/>
      <c r="AN39" s="1108"/>
      <c r="AO39" s="338"/>
      <c r="AP39" s="338"/>
    </row>
    <row r="40" spans="1:42" s="1088" customFormat="1" ht="15" customHeight="1">
      <c r="A40" s="78"/>
      <c r="B40" s="79"/>
      <c r="C40" s="53"/>
      <c r="D40" s="470" t="s">
        <v>581</v>
      </c>
      <c r="E40" s="349"/>
      <c r="F40" s="349"/>
      <c r="G40" s="338"/>
      <c r="H40" s="338"/>
      <c r="I40" s="338"/>
      <c r="J40" s="338"/>
      <c r="K40" s="338"/>
      <c r="L40" s="338"/>
      <c r="M40" s="338"/>
      <c r="N40" s="338"/>
      <c r="O40" s="338"/>
      <c r="P40" s="338"/>
      <c r="Q40" s="338"/>
      <c r="R40" s="1092"/>
      <c r="S40" s="1095"/>
      <c r="T40" s="1095"/>
      <c r="U40" s="1095"/>
      <c r="V40" s="1095"/>
      <c r="W40" s="1095"/>
      <c r="X40" s="1095"/>
      <c r="Y40" s="1095"/>
      <c r="Z40" s="1095"/>
      <c r="AA40" s="1095"/>
      <c r="AB40" s="1095"/>
      <c r="AC40" s="1095"/>
      <c r="AD40" s="1095"/>
      <c r="AE40" s="1095"/>
      <c r="AF40" s="1095"/>
      <c r="AG40" s="1095"/>
      <c r="AH40" s="1095"/>
      <c r="AI40" s="1095"/>
      <c r="AJ40" s="1095"/>
      <c r="AK40" s="1095"/>
      <c r="AL40" s="1095"/>
      <c r="AM40" s="1095"/>
      <c r="AN40" s="1095"/>
      <c r="AO40" s="1095"/>
      <c r="AP40" s="1124" t="s">
        <v>374</v>
      </c>
    </row>
    <row r="41" spans="1:42" s="1088" customFormat="1" ht="15" customHeight="1" thickBot="1">
      <c r="A41" s="519" t="s">
        <v>345</v>
      </c>
      <c r="B41" s="521"/>
      <c r="C41" s="53"/>
      <c r="D41" s="350"/>
      <c r="E41" s="472" t="s">
        <v>135</v>
      </c>
      <c r="F41" s="472"/>
      <c r="G41" s="472"/>
      <c r="H41" s="1635" t="s">
        <v>706</v>
      </c>
      <c r="I41" s="1107"/>
      <c r="J41" s="1107"/>
      <c r="K41" s="1107"/>
      <c r="L41" s="1107"/>
      <c r="M41" s="1107"/>
      <c r="N41" s="1107">
        <v>707.03225221599996</v>
      </c>
      <c r="O41" s="1107">
        <v>791.58059400000002</v>
      </c>
      <c r="P41" s="1107">
        <v>785.76193314099999</v>
      </c>
      <c r="Q41" s="1107">
        <v>1199.5373212</v>
      </c>
      <c r="R41" s="1287">
        <v>3483.912100557</v>
      </c>
      <c r="S41" s="1107">
        <v>766.91466436799999</v>
      </c>
      <c r="T41" s="1107">
        <v>807.92497902000002</v>
      </c>
      <c r="U41" s="1107">
        <v>815.40593966999995</v>
      </c>
      <c r="V41" s="1107">
        <v>1103.864615529</v>
      </c>
      <c r="W41" s="1287">
        <v>3494.110198587</v>
      </c>
      <c r="X41" s="1107">
        <v>804.91687137999998</v>
      </c>
      <c r="Y41" s="1107">
        <v>811.92584429399994</v>
      </c>
      <c r="Z41" s="1107">
        <v>810.14204078700004</v>
      </c>
      <c r="AA41" s="1107">
        <v>1120.0559674800002</v>
      </c>
      <c r="AB41" s="1287">
        <v>3547.0407239410001</v>
      </c>
      <c r="AC41" s="1107">
        <v>794.98421132800001</v>
      </c>
      <c r="AD41" s="1107">
        <v>809.54686891299991</v>
      </c>
      <c r="AE41" s="1107">
        <v>798.58030285199993</v>
      </c>
      <c r="AF41" s="1107">
        <v>1203.6037732990003</v>
      </c>
      <c r="AG41" s="1287">
        <v>3606.7151563920002</v>
      </c>
      <c r="AH41" s="1107">
        <v>831.00630521799997</v>
      </c>
      <c r="AI41" s="1107">
        <v>834.27430211300009</v>
      </c>
      <c r="AJ41" s="1107">
        <v>832.37881858700007</v>
      </c>
      <c r="AK41" s="1107">
        <v>1417.0125770639997</v>
      </c>
      <c r="AL41" s="1287">
        <v>3914.6720029819999</v>
      </c>
      <c r="AM41" s="1107">
        <v>888.38663452000003</v>
      </c>
      <c r="AN41" s="1134">
        <v>853.66198788999998</v>
      </c>
      <c r="AO41" s="908">
        <v>-3.8288288288288341E-2</v>
      </c>
      <c r="AP41" s="908">
        <v>2.3980815347721895E-2</v>
      </c>
    </row>
    <row r="42" spans="1:42" s="1088" customFormat="1" ht="15" customHeight="1" thickTop="1">
      <c r="A42" s="521"/>
      <c r="B42" s="522" t="s">
        <v>346</v>
      </c>
      <c r="C42" s="53"/>
      <c r="F42" s="349" t="s">
        <v>190</v>
      </c>
      <c r="G42" s="376"/>
      <c r="H42" s="1101" t="s">
        <v>754</v>
      </c>
      <c r="I42" s="406"/>
      <c r="J42" s="406"/>
      <c r="K42" s="406"/>
      <c r="L42" s="406"/>
      <c r="M42" s="406"/>
      <c r="N42" s="1108">
        <v>427.51778306099999</v>
      </c>
      <c r="O42" s="1108">
        <v>491.46015076100002</v>
      </c>
      <c r="P42" s="1108">
        <v>487.97076922500003</v>
      </c>
      <c r="Q42" s="1108">
        <v>841.85422346799999</v>
      </c>
      <c r="R42" s="1280">
        <v>2248.8029265149999</v>
      </c>
      <c r="S42" s="1108">
        <v>460.19055210400001</v>
      </c>
      <c r="T42" s="1108">
        <v>464.35841603900002</v>
      </c>
      <c r="U42" s="1108">
        <v>458.67425218099999</v>
      </c>
      <c r="V42" s="1108">
        <v>739.43434864000005</v>
      </c>
      <c r="W42" s="1280">
        <v>2122.6575689640003</v>
      </c>
      <c r="X42" s="1108">
        <v>477.21949439600002</v>
      </c>
      <c r="Y42" s="1108">
        <v>470.22810155899998</v>
      </c>
      <c r="Z42" s="1108">
        <v>474.40409988300007</v>
      </c>
      <c r="AA42" s="1108">
        <v>744.29139845500004</v>
      </c>
      <c r="AB42" s="1280">
        <v>2166.1430942930001</v>
      </c>
      <c r="AC42" s="1108">
        <v>477.24750637199998</v>
      </c>
      <c r="AD42" s="1108">
        <v>473.39155582400008</v>
      </c>
      <c r="AE42" s="1108">
        <v>474.10670623199996</v>
      </c>
      <c r="AF42" s="1108">
        <v>820.01494773599984</v>
      </c>
      <c r="AG42" s="1280">
        <v>2244.7607161639999</v>
      </c>
      <c r="AH42" s="1108">
        <v>509.02753812899999</v>
      </c>
      <c r="AI42" s="1108">
        <v>467.46439374100004</v>
      </c>
      <c r="AJ42" s="1108">
        <v>473.34899697399999</v>
      </c>
      <c r="AK42" s="1108">
        <v>955.28032472900009</v>
      </c>
      <c r="AL42" s="1280">
        <v>2405.1212535730001</v>
      </c>
      <c r="AM42" s="1108">
        <v>481.916912207</v>
      </c>
      <c r="AN42" s="1136">
        <v>485.09741966499996</v>
      </c>
      <c r="AO42" s="857">
        <v>6.2240663900414717E-3</v>
      </c>
      <c r="AP42" s="857">
        <v>3.8543897216274159E-2</v>
      </c>
    </row>
    <row r="43" spans="1:42" s="1088" customFormat="1" ht="15" customHeight="1">
      <c r="A43" s="521"/>
      <c r="B43" s="522" t="s">
        <v>347</v>
      </c>
      <c r="C43" s="53"/>
      <c r="D43" s="350"/>
      <c r="E43" s="349"/>
      <c r="F43" s="349" t="s">
        <v>505</v>
      </c>
      <c r="G43" s="376"/>
      <c r="H43" s="1101">
        <v>58150100</v>
      </c>
      <c r="I43" s="406"/>
      <c r="J43" s="406"/>
      <c r="K43" s="406"/>
      <c r="L43" s="406"/>
      <c r="M43" s="406"/>
      <c r="N43" s="1108">
        <v>-0.1</v>
      </c>
      <c r="O43" s="1108">
        <v>21.094163373000001</v>
      </c>
      <c r="P43" s="673">
        <v>0.20424798</v>
      </c>
      <c r="Q43" s="673">
        <v>203.90773142399999</v>
      </c>
      <c r="R43" s="1272">
        <v>225.106142777</v>
      </c>
      <c r="S43" s="673">
        <v>-0.786427078</v>
      </c>
      <c r="T43" s="1073">
        <v>0</v>
      </c>
      <c r="U43" s="1073">
        <v>0</v>
      </c>
      <c r="V43" s="673">
        <v>147.40681116900001</v>
      </c>
      <c r="W43" s="1272">
        <v>146.62038409100001</v>
      </c>
      <c r="X43" s="673">
        <v>-0.95635476600000002</v>
      </c>
      <c r="Y43" s="1108">
        <v>0.55808461500000006</v>
      </c>
      <c r="Z43" s="1108">
        <v>0</v>
      </c>
      <c r="AA43" s="1108">
        <v>197.86614943799998</v>
      </c>
      <c r="AB43" s="1272">
        <v>197.46787928699999</v>
      </c>
      <c r="AC43" s="673">
        <v>-2.8113923170000001</v>
      </c>
      <c r="AD43" s="673">
        <v>0</v>
      </c>
      <c r="AE43" s="673">
        <v>0</v>
      </c>
      <c r="AF43" s="673">
        <v>174.127323042</v>
      </c>
      <c r="AG43" s="1272">
        <v>171.31593072499999</v>
      </c>
      <c r="AH43" s="673">
        <v>-3.954193074</v>
      </c>
      <c r="AI43" s="673">
        <v>0</v>
      </c>
      <c r="AJ43" s="673">
        <v>0</v>
      </c>
      <c r="AK43" s="1073">
        <v>158.651106269</v>
      </c>
      <c r="AL43" s="1272">
        <v>154.69691319500001</v>
      </c>
      <c r="AM43" s="673">
        <v>-3.8550424919999999</v>
      </c>
      <c r="AN43" s="1136">
        <v>0</v>
      </c>
      <c r="AO43" s="909" t="s">
        <v>927</v>
      </c>
      <c r="AP43" s="909" t="s">
        <v>927</v>
      </c>
    </row>
    <row r="44" spans="1:42" s="1088" customFormat="1" ht="15" customHeight="1">
      <c r="A44" s="520"/>
      <c r="B44" s="522" t="s">
        <v>348</v>
      </c>
      <c r="C44" s="53"/>
      <c r="D44" s="1103"/>
      <c r="E44" s="349"/>
      <c r="F44" s="349" t="s">
        <v>506</v>
      </c>
      <c r="G44" s="376"/>
      <c r="H44" s="1101"/>
      <c r="I44" s="185"/>
      <c r="J44" s="185"/>
      <c r="K44" s="185"/>
      <c r="L44" s="185"/>
      <c r="M44" s="185"/>
      <c r="N44" s="1108">
        <v>427.61778306100001</v>
      </c>
      <c r="O44" s="1108">
        <v>470.36598738800001</v>
      </c>
      <c r="P44" s="1108">
        <v>487.76652124500004</v>
      </c>
      <c r="Q44" s="1108">
        <f>Q42-Q43</f>
        <v>637.94649204400002</v>
      </c>
      <c r="R44" s="1280">
        <v>2023.6967837380002</v>
      </c>
      <c r="S44" s="1108">
        <f>S42-S43</f>
        <v>460.97697918199998</v>
      </c>
      <c r="T44" s="1108">
        <f t="shared" ref="T44:U44" si="1">T42-T43</f>
        <v>464.35841603900002</v>
      </c>
      <c r="U44" s="1108">
        <f t="shared" si="1"/>
        <v>458.67425218099999</v>
      </c>
      <c r="V44" s="1108">
        <f t="shared" ref="V44:AB44" si="2">V42-V43</f>
        <v>592.02753747100007</v>
      </c>
      <c r="W44" s="1280">
        <f t="shared" si="2"/>
        <v>1976.0371848730003</v>
      </c>
      <c r="X44" s="1108">
        <f t="shared" si="2"/>
        <v>478.17584916200002</v>
      </c>
      <c r="Y44" s="1108">
        <f t="shared" si="2"/>
        <v>469.670016944</v>
      </c>
      <c r="Z44" s="1108">
        <f t="shared" si="2"/>
        <v>474.40409988300007</v>
      </c>
      <c r="AA44" s="1108">
        <f t="shared" si="2"/>
        <v>546.42524901700006</v>
      </c>
      <c r="AB44" s="1280">
        <f t="shared" si="2"/>
        <v>1968.6752150060001</v>
      </c>
      <c r="AC44" s="1108">
        <v>480.05889868899999</v>
      </c>
      <c r="AD44" s="1108">
        <v>473.39155582400008</v>
      </c>
      <c r="AE44" s="1108">
        <v>474.10670623199985</v>
      </c>
      <c r="AF44" s="1108">
        <v>645.88762469400012</v>
      </c>
      <c r="AG44" s="1280">
        <v>2073.444785439</v>
      </c>
      <c r="AH44" s="1108">
        <v>512.98173120299998</v>
      </c>
      <c r="AI44" s="1108">
        <v>467.46439374100009</v>
      </c>
      <c r="AJ44" s="1108">
        <v>473.34899697399987</v>
      </c>
      <c r="AK44" s="1108">
        <v>796.62921846000017</v>
      </c>
      <c r="AL44" s="1280">
        <v>2250.4243403780001</v>
      </c>
      <c r="AM44" s="1108">
        <v>485.77195469899999</v>
      </c>
      <c r="AN44" s="1136">
        <v>485.09741966500002</v>
      </c>
      <c r="AO44" s="857">
        <v>-2.057613168724326E-3</v>
      </c>
      <c r="AP44" s="857">
        <v>3.8543897216274159E-2</v>
      </c>
    </row>
    <row r="45" spans="1:42" s="1088" customFormat="1" ht="15" customHeight="1">
      <c r="A45" s="520"/>
      <c r="B45" s="1870" t="s">
        <v>843</v>
      </c>
      <c r="C45" s="53"/>
      <c r="F45" s="349" t="s">
        <v>191</v>
      </c>
      <c r="G45" s="338"/>
      <c r="H45" s="1101" t="s">
        <v>755</v>
      </c>
      <c r="I45" s="338"/>
      <c r="J45" s="338"/>
      <c r="K45" s="338"/>
      <c r="L45" s="338"/>
      <c r="M45" s="338"/>
      <c r="N45" s="1108">
        <v>209.89983176499999</v>
      </c>
      <c r="O45" s="1108">
        <v>217.66522699399999</v>
      </c>
      <c r="P45" s="1108">
        <v>221.05366854900001</v>
      </c>
      <c r="Q45" s="1108">
        <v>279.47208067899999</v>
      </c>
      <c r="R45" s="1280">
        <v>928.09080798699995</v>
      </c>
      <c r="S45" s="1108">
        <v>189.27979834300001</v>
      </c>
      <c r="T45" s="1108">
        <v>202.082226507</v>
      </c>
      <c r="U45" s="1108">
        <v>201.34540910999999</v>
      </c>
      <c r="V45" s="1108">
        <v>223.83381876799999</v>
      </c>
      <c r="W45" s="1280">
        <v>816.54125272800002</v>
      </c>
      <c r="X45" s="1108">
        <v>177.675556984</v>
      </c>
      <c r="Y45" s="1108">
        <v>195.44083300299999</v>
      </c>
      <c r="Z45" s="1108">
        <v>199.71556512700005</v>
      </c>
      <c r="AA45" s="1108">
        <v>235.20327576799991</v>
      </c>
      <c r="AB45" s="1280">
        <v>808.03523088199995</v>
      </c>
      <c r="AC45" s="1108">
        <v>169.88958082399998</v>
      </c>
      <c r="AD45" s="1108">
        <v>188.84986912299999</v>
      </c>
      <c r="AE45" s="1108">
        <v>193.23017660299996</v>
      </c>
      <c r="AF45" s="1108">
        <v>252.25056855100024</v>
      </c>
      <c r="AG45" s="1280">
        <v>804.22019510100017</v>
      </c>
      <c r="AH45" s="1108">
        <v>177.64411932499996</v>
      </c>
      <c r="AI45" s="1108">
        <v>215.75041960200002</v>
      </c>
      <c r="AJ45" s="1108">
        <v>230.75644031400009</v>
      </c>
      <c r="AK45" s="1108">
        <v>323.73336909999989</v>
      </c>
      <c r="AL45" s="1280">
        <v>947.88434834099996</v>
      </c>
      <c r="AM45" s="1108">
        <v>260.53200369000001</v>
      </c>
      <c r="AN45" s="1136">
        <v>217.53275790200007</v>
      </c>
      <c r="AO45" s="857">
        <v>-0.16475095785440608</v>
      </c>
      <c r="AP45" s="857">
        <v>9.2592592592593004E-3</v>
      </c>
    </row>
    <row r="46" spans="1:42" s="1088" customFormat="1" ht="15" customHeight="1">
      <c r="A46" s="520"/>
      <c r="B46" s="522" t="s">
        <v>350</v>
      </c>
      <c r="C46" s="53"/>
      <c r="D46" s="350"/>
      <c r="F46" s="349" t="s">
        <v>192</v>
      </c>
      <c r="G46" s="1103"/>
      <c r="H46" s="1101" t="s">
        <v>756</v>
      </c>
      <c r="I46" s="1103"/>
      <c r="J46" s="1103"/>
      <c r="K46" s="1103"/>
      <c r="L46" s="1103"/>
      <c r="M46" s="1103"/>
      <c r="N46" s="1111">
        <v>44.669643561999997</v>
      </c>
      <c r="O46" s="1111">
        <v>49.443206293000003</v>
      </c>
      <c r="P46" s="1111">
        <v>55.165520974000003</v>
      </c>
      <c r="Q46" s="1111">
        <v>55.979125228000001</v>
      </c>
      <c r="R46" s="1280">
        <v>205.25749605700003</v>
      </c>
      <c r="S46" s="1108">
        <v>88.177359198000005</v>
      </c>
      <c r="T46" s="1108">
        <v>106.11112416</v>
      </c>
      <c r="U46" s="1108">
        <v>119.459029091</v>
      </c>
      <c r="V46" s="1108">
        <v>119.521955052</v>
      </c>
      <c r="W46" s="1280">
        <v>433.26946750100001</v>
      </c>
      <c r="X46" s="1108">
        <v>120.761236513</v>
      </c>
      <c r="Y46" s="1108">
        <v>110.28292626499999</v>
      </c>
      <c r="Z46" s="1108">
        <v>114.08733537699999</v>
      </c>
      <c r="AA46" s="1108">
        <v>116.84604609500002</v>
      </c>
      <c r="AB46" s="1280">
        <v>461.97754424999999</v>
      </c>
      <c r="AC46" s="1108">
        <v>118.28805447400001</v>
      </c>
      <c r="AD46" s="1108">
        <v>111.88272914999999</v>
      </c>
      <c r="AE46" s="1108">
        <v>109.95748366699999</v>
      </c>
      <c r="AF46" s="1108">
        <v>109.89204823</v>
      </c>
      <c r="AG46" s="1280">
        <v>450.02031552099999</v>
      </c>
      <c r="AH46" s="1108">
        <v>110.13502583499999</v>
      </c>
      <c r="AI46" s="1108">
        <v>110.73999344400002</v>
      </c>
      <c r="AJ46" s="1108">
        <v>103.18732900200001</v>
      </c>
      <c r="AK46" s="1108">
        <v>111.12691650299996</v>
      </c>
      <c r="AL46" s="1280">
        <v>435.18926478399999</v>
      </c>
      <c r="AM46" s="1108">
        <v>107.274606229</v>
      </c>
      <c r="AN46" s="1136">
        <v>98.052922505999987</v>
      </c>
      <c r="AO46" s="857">
        <v>-8.411214953271029E-2</v>
      </c>
      <c r="AP46" s="857">
        <v>-0.11711711711711714</v>
      </c>
    </row>
    <row r="47" spans="1:42" s="1088" customFormat="1" ht="15" customHeight="1">
      <c r="A47" s="520"/>
      <c r="B47" s="522" t="s">
        <v>351</v>
      </c>
      <c r="C47" s="183"/>
      <c r="D47" s="350"/>
      <c r="E47" s="351"/>
      <c r="F47" s="351" t="s">
        <v>433</v>
      </c>
      <c r="G47" s="473"/>
      <c r="H47" s="1634" t="s">
        <v>757</v>
      </c>
      <c r="I47" s="473"/>
      <c r="J47" s="473"/>
      <c r="K47" s="473"/>
      <c r="L47" s="473"/>
      <c r="M47" s="473"/>
      <c r="N47" s="702">
        <v>24.944993828000001</v>
      </c>
      <c r="O47" s="702">
        <v>33.012009952</v>
      </c>
      <c r="P47" s="702">
        <v>21.571974393000001</v>
      </c>
      <c r="Q47" s="553">
        <v>22.231891825000002</v>
      </c>
      <c r="R47" s="1284">
        <v>101.760869998</v>
      </c>
      <c r="S47" s="1011">
        <v>29.266954723000001</v>
      </c>
      <c r="T47" s="1011">
        <v>35.373212314</v>
      </c>
      <c r="U47" s="1011">
        <v>35.927249287999999</v>
      </c>
      <c r="V47" s="1011">
        <v>21.074493068999999</v>
      </c>
      <c r="W47" s="1284">
        <v>121.641909394</v>
      </c>
      <c r="X47" s="1011">
        <v>29.260583487000002</v>
      </c>
      <c r="Y47" s="1011">
        <v>35.973983466999996</v>
      </c>
      <c r="Z47" s="1011">
        <v>21.935040399999991</v>
      </c>
      <c r="AA47" s="1011">
        <v>23.715247162000011</v>
      </c>
      <c r="AB47" s="1284">
        <v>110.884854516</v>
      </c>
      <c r="AC47" s="1011">
        <v>29.559069657999999</v>
      </c>
      <c r="AD47" s="1011">
        <v>35.422714815999996</v>
      </c>
      <c r="AE47" s="1011">
        <v>21.28593635</v>
      </c>
      <c r="AF47" s="1011">
        <v>21.446208781999999</v>
      </c>
      <c r="AG47" s="1284">
        <v>107.71392960599999</v>
      </c>
      <c r="AH47" s="1011">
        <v>34.199621929000003</v>
      </c>
      <c r="AI47" s="1011">
        <v>40.319495325999995</v>
      </c>
      <c r="AJ47" s="1011">
        <v>25.086052297000009</v>
      </c>
      <c r="AK47" s="1011">
        <v>26.87196673199999</v>
      </c>
      <c r="AL47" s="1284">
        <v>126.477136284</v>
      </c>
      <c r="AM47" s="1011">
        <v>38.663112394000002</v>
      </c>
      <c r="AN47" s="1035">
        <v>52.978887816999993</v>
      </c>
      <c r="AO47" s="876">
        <v>0.35897435897435903</v>
      </c>
      <c r="AP47" s="876">
        <v>0.32499999999999996</v>
      </c>
    </row>
    <row r="48" spans="1:42" s="1088" customFormat="1" ht="15" customHeight="1">
      <c r="A48" s="520"/>
      <c r="B48" s="717" t="s">
        <v>352</v>
      </c>
      <c r="C48" s="166"/>
      <c r="D48" s="350"/>
      <c r="E48" s="350"/>
      <c r="F48" s="350"/>
      <c r="G48" s="1095"/>
      <c r="H48" s="1095"/>
      <c r="I48" s="1095"/>
      <c r="J48" s="1095"/>
      <c r="K48" s="1095"/>
      <c r="L48" s="1095"/>
      <c r="M48" s="1095"/>
      <c r="N48" s="918"/>
      <c r="O48" s="918"/>
      <c r="P48" s="918"/>
      <c r="Q48" s="918"/>
      <c r="R48" s="1108"/>
      <c r="S48" s="1108">
        <f t="shared" ref="S48:T48" si="3">+S41*10</f>
        <v>7669.1466436800001</v>
      </c>
      <c r="T48" s="1108">
        <f t="shared" si="3"/>
        <v>8079.2497902000005</v>
      </c>
      <c r="U48" s="1108">
        <f>+U41*10</f>
        <v>8154.0593966999995</v>
      </c>
      <c r="V48" s="1108">
        <f t="shared" ref="V48:AN48" si="4">+V41*10</f>
        <v>11038.64615529</v>
      </c>
      <c r="W48" s="1108">
        <f t="shared" si="4"/>
        <v>34941.101985870002</v>
      </c>
      <c r="X48" s="1108">
        <f t="shared" si="4"/>
        <v>8049.1687137999998</v>
      </c>
      <c r="Y48" s="1108">
        <f t="shared" si="4"/>
        <v>8119.2584429399994</v>
      </c>
      <c r="Z48" s="1108">
        <f t="shared" si="4"/>
        <v>8101.4204078700004</v>
      </c>
      <c r="AA48" s="1108">
        <f t="shared" si="4"/>
        <v>11200.559674800003</v>
      </c>
      <c r="AB48" s="1108">
        <f t="shared" si="4"/>
        <v>35470.40723941</v>
      </c>
      <c r="AC48" s="1108">
        <f t="shared" si="4"/>
        <v>7949.8421132800004</v>
      </c>
      <c r="AD48" s="1108">
        <f t="shared" si="4"/>
        <v>8095.4686891299989</v>
      </c>
      <c r="AE48" s="1108">
        <f t="shared" si="4"/>
        <v>7985.8030285199993</v>
      </c>
      <c r="AF48" s="1108">
        <f t="shared" si="4"/>
        <v>12036.037732990004</v>
      </c>
      <c r="AG48" s="1108">
        <f t="shared" si="4"/>
        <v>36067.151563920001</v>
      </c>
      <c r="AH48" s="1108">
        <f t="shared" si="4"/>
        <v>8310.0630521799994</v>
      </c>
      <c r="AI48" s="1108">
        <f t="shared" si="4"/>
        <v>8342.7430211300016</v>
      </c>
      <c r="AJ48" s="1108">
        <f t="shared" si="4"/>
        <v>8323.7881858700002</v>
      </c>
      <c r="AK48" s="1108">
        <f t="shared" si="4"/>
        <v>14170.125770639997</v>
      </c>
      <c r="AL48" s="1108">
        <f t="shared" si="4"/>
        <v>39146.720029819997</v>
      </c>
      <c r="AM48" s="1108">
        <f t="shared" si="4"/>
        <v>8883.8663452000001</v>
      </c>
      <c r="AN48" s="1108">
        <f t="shared" si="4"/>
        <v>8536.6198788999991</v>
      </c>
      <c r="AO48" s="919"/>
      <c r="AP48" s="919"/>
    </row>
    <row r="49" spans="1:42" s="1088" customFormat="1" ht="15" customHeight="1">
      <c r="A49" s="520"/>
      <c r="B49" s="522" t="s">
        <v>353</v>
      </c>
      <c r="C49" s="166"/>
      <c r="D49" s="350"/>
      <c r="E49" s="350"/>
      <c r="F49" s="350"/>
      <c r="G49" s="1095"/>
      <c r="H49" s="1095"/>
      <c r="I49" s="1095"/>
      <c r="J49" s="1095"/>
      <c r="K49" s="1095"/>
      <c r="L49" s="1095"/>
      <c r="M49" s="1095"/>
      <c r="N49" s="918"/>
      <c r="O49" s="918"/>
      <c r="P49" s="918"/>
      <c r="Q49" s="918"/>
      <c r="R49" s="1108"/>
      <c r="S49" s="1108">
        <f>+S48</f>
        <v>7669.1466436800001</v>
      </c>
      <c r="T49" s="1108">
        <f>+S48+T48</f>
        <v>15748.39643388</v>
      </c>
      <c r="U49" s="1108">
        <f>+S48+T48+U48</f>
        <v>23902.455830579998</v>
      </c>
      <c r="V49" s="1108">
        <f>+S48+T48+U48+V48</f>
        <v>34941.101985870002</v>
      </c>
      <c r="W49" s="1108"/>
      <c r="X49" s="1108">
        <f>+X48</f>
        <v>8049.1687137999998</v>
      </c>
      <c r="Y49" s="1108">
        <f>+X48+Y48</f>
        <v>16168.427156739999</v>
      </c>
      <c r="Z49" s="1108">
        <f>+X48+Y48+Z48</f>
        <v>24269.847564609998</v>
      </c>
      <c r="AA49" s="1108">
        <f>+X48+Y48+Z48+AA48</f>
        <v>35470.40723941</v>
      </c>
      <c r="AB49" s="1108"/>
      <c r="AC49" s="1108">
        <f>+AC48</f>
        <v>7949.8421132800004</v>
      </c>
      <c r="AD49" s="1108">
        <f>+AC48+AD48</f>
        <v>16045.31080241</v>
      </c>
      <c r="AE49" s="1108">
        <f>+AC48+AD48+AE48</f>
        <v>24031.11383093</v>
      </c>
      <c r="AF49" s="1108">
        <f>+AC48+AD48+AE48+AF48</f>
        <v>36067.151563920008</v>
      </c>
      <c r="AG49" s="1108"/>
      <c r="AH49" s="1108">
        <f>+AH48</f>
        <v>8310.0630521799994</v>
      </c>
      <c r="AI49" s="1108">
        <f>+AH48+AI48</f>
        <v>16652.806073309999</v>
      </c>
      <c r="AJ49" s="1108">
        <f>+AH48+AI48+AJ48</f>
        <v>24976.594259179998</v>
      </c>
      <c r="AK49" s="1108">
        <f>+AH48+AI48+AJ48+AK48</f>
        <v>39146.720029819997</v>
      </c>
      <c r="AL49" s="1108"/>
      <c r="AM49" s="1108">
        <f>+AM48</f>
        <v>8883.8663452000001</v>
      </c>
      <c r="AN49" s="1108">
        <f>+AM48+AN48</f>
        <v>17420.486224100001</v>
      </c>
      <c r="AO49" s="919"/>
      <c r="AP49" s="919"/>
    </row>
    <row r="50" spans="1:42" s="1088" customFormat="1" ht="15" customHeight="1">
      <c r="A50" s="520"/>
      <c r="B50" s="522" t="s">
        <v>354</v>
      </c>
      <c r="C50" s="166"/>
      <c r="D50" s="350"/>
      <c r="E50" s="350"/>
      <c r="F50" s="350"/>
      <c r="G50" s="1095"/>
      <c r="H50" s="1095"/>
      <c r="I50" s="1095"/>
      <c r="J50" s="1095"/>
      <c r="K50" s="1095"/>
      <c r="L50" s="1095"/>
      <c r="M50" s="1095"/>
      <c r="N50" s="918"/>
      <c r="O50" s="918"/>
      <c r="P50" s="918"/>
      <c r="Q50" s="918"/>
      <c r="R50" s="1108"/>
      <c r="S50" s="1108"/>
      <c r="T50" s="1108"/>
      <c r="U50" s="1108"/>
      <c r="V50" s="1108"/>
      <c r="W50" s="1108"/>
      <c r="X50" s="1108"/>
      <c r="Y50" s="1108"/>
      <c r="Z50" s="1108"/>
      <c r="AA50" s="1108"/>
      <c r="AB50" s="1108"/>
      <c r="AC50" s="1108"/>
      <c r="AD50" s="1108"/>
      <c r="AE50" s="1108"/>
      <c r="AF50" s="1108"/>
      <c r="AG50" s="1108"/>
      <c r="AH50" s="1108"/>
      <c r="AI50" s="1108"/>
      <c r="AJ50" s="1108"/>
      <c r="AK50" s="1108"/>
      <c r="AL50" s="1108"/>
      <c r="AM50" s="1108"/>
      <c r="AN50" s="1108"/>
      <c r="AO50" s="919"/>
      <c r="AP50" s="1214"/>
    </row>
    <row r="51" spans="1:42" s="1088" customFormat="1" ht="15" customHeight="1">
      <c r="A51" s="520"/>
      <c r="B51" s="522" t="s">
        <v>355</v>
      </c>
      <c r="C51" s="166"/>
      <c r="D51" s="470"/>
      <c r="G51" s="1095"/>
      <c r="H51" s="1095"/>
      <c r="I51" s="1095"/>
      <c r="J51" s="1095"/>
      <c r="K51" s="1095"/>
      <c r="L51" s="1095"/>
      <c r="M51" s="1095"/>
      <c r="N51" s="1095"/>
      <c r="O51" s="1095"/>
      <c r="P51" s="1095"/>
      <c r="Q51" s="1095"/>
      <c r="R51" s="1092"/>
      <c r="S51" s="1095"/>
      <c r="T51" s="1095"/>
      <c r="U51" s="1095"/>
      <c r="V51" s="1095"/>
      <c r="W51" s="1095"/>
      <c r="X51" s="1095"/>
      <c r="Y51" s="1095"/>
      <c r="Z51" s="1095"/>
      <c r="AA51" s="1092"/>
      <c r="AB51" s="1095"/>
      <c r="AC51" s="1095"/>
      <c r="AD51" s="1095"/>
      <c r="AE51" s="1095"/>
      <c r="AF51" s="1092"/>
      <c r="AG51" s="1095"/>
      <c r="AH51" s="1095"/>
      <c r="AI51" s="1095"/>
      <c r="AJ51" s="1095"/>
      <c r="AK51" s="1092"/>
      <c r="AL51" s="1095"/>
      <c r="AM51" s="1095"/>
      <c r="AN51" s="1095"/>
      <c r="AO51" s="1095"/>
      <c r="AP51" s="1124" t="s">
        <v>857</v>
      </c>
    </row>
    <row r="52" spans="1:42" s="1088" customFormat="1" ht="15" customHeight="1" thickBot="1">
      <c r="A52" s="521"/>
      <c r="B52" s="522" t="s">
        <v>356</v>
      </c>
      <c r="C52" s="166"/>
      <c r="D52" s="1103"/>
      <c r="E52" s="472" t="s">
        <v>491</v>
      </c>
      <c r="F52" s="472"/>
      <c r="G52" s="472"/>
      <c r="H52" s="472"/>
      <c r="I52" s="1107"/>
      <c r="J52" s="1107"/>
      <c r="K52" s="1107"/>
      <c r="L52" s="1107"/>
      <c r="M52" s="1107"/>
      <c r="N52" s="1107"/>
      <c r="O52" s="1107"/>
      <c r="P52" s="1107"/>
      <c r="Q52" s="1107"/>
      <c r="R52" s="1107"/>
      <c r="S52" s="1107"/>
      <c r="T52" s="1107"/>
      <c r="U52" s="1107"/>
      <c r="V52" s="1107"/>
      <c r="W52" s="1107"/>
      <c r="X52" s="1107"/>
      <c r="Y52" s="1107"/>
      <c r="Z52" s="1107"/>
      <c r="AA52" s="1107"/>
      <c r="AB52" s="1107"/>
      <c r="AC52" s="1107"/>
      <c r="AD52" s="1107"/>
      <c r="AE52" s="1107"/>
      <c r="AF52" s="1107"/>
      <c r="AG52" s="1107"/>
      <c r="AH52" s="1107"/>
      <c r="AI52" s="1107"/>
      <c r="AJ52" s="1107"/>
      <c r="AK52" s="1107"/>
      <c r="AL52" s="1107"/>
      <c r="AM52" s="1107"/>
      <c r="AN52" s="1107"/>
      <c r="AO52" s="1107"/>
      <c r="AP52" s="1107"/>
    </row>
    <row r="53" spans="1:42" s="1088" customFormat="1" ht="15" customHeight="1" thickTop="1">
      <c r="A53" s="520"/>
      <c r="B53" s="522" t="s">
        <v>357</v>
      </c>
      <c r="C53" s="166"/>
      <c r="D53" s="1103"/>
      <c r="F53" s="349" t="s">
        <v>194</v>
      </c>
      <c r="G53" s="1103"/>
      <c r="H53" s="1103"/>
      <c r="I53" s="1102"/>
      <c r="J53" s="1102"/>
      <c r="K53" s="1102"/>
      <c r="L53" s="1102"/>
      <c r="M53" s="1102"/>
      <c r="N53" s="1108">
        <v>880</v>
      </c>
      <c r="O53" s="1108">
        <v>880</v>
      </c>
      <c r="P53" s="1108">
        <v>878</v>
      </c>
      <c r="Q53" s="1108">
        <v>877</v>
      </c>
      <c r="R53" s="818" t="s">
        <v>415</v>
      </c>
      <c r="S53" s="1108">
        <v>869</v>
      </c>
      <c r="T53" s="1108">
        <v>869</v>
      </c>
      <c r="U53" s="1108">
        <v>874</v>
      </c>
      <c r="V53" s="1108">
        <v>874</v>
      </c>
      <c r="W53" s="1216" t="s">
        <v>383</v>
      </c>
      <c r="X53" s="1216">
        <v>862</v>
      </c>
      <c r="Y53" s="1216">
        <v>862</v>
      </c>
      <c r="Z53" s="1216">
        <v>860</v>
      </c>
      <c r="AA53" s="1216">
        <v>821</v>
      </c>
      <c r="AB53" s="1216" t="s">
        <v>383</v>
      </c>
      <c r="AC53" s="1216">
        <v>819</v>
      </c>
      <c r="AD53" s="1216">
        <v>815</v>
      </c>
      <c r="AE53" s="1216">
        <v>798</v>
      </c>
      <c r="AF53" s="1216">
        <v>768</v>
      </c>
      <c r="AG53" s="1216" t="s">
        <v>383</v>
      </c>
      <c r="AH53" s="1216">
        <v>768</v>
      </c>
      <c r="AI53" s="1216">
        <v>728</v>
      </c>
      <c r="AJ53" s="1216">
        <v>714</v>
      </c>
      <c r="AK53" s="1216">
        <v>713</v>
      </c>
      <c r="AL53" s="1216" t="s">
        <v>383</v>
      </c>
      <c r="AM53" s="1216">
        <v>708</v>
      </c>
      <c r="AN53" s="1453">
        <v>708</v>
      </c>
      <c r="AO53" s="812" t="s">
        <v>383</v>
      </c>
      <c r="AP53" s="812" t="s">
        <v>383</v>
      </c>
    </row>
    <row r="54" spans="1:42" s="1088" customFormat="1" ht="15" customHeight="1">
      <c r="A54" s="520"/>
      <c r="B54" s="522" t="s">
        <v>358</v>
      </c>
      <c r="C54" s="166"/>
      <c r="D54" s="1103"/>
      <c r="E54" s="351"/>
      <c r="F54" s="351" t="s">
        <v>584</v>
      </c>
      <c r="G54" s="473"/>
      <c r="H54" s="473"/>
      <c r="I54" s="473"/>
      <c r="J54" s="473"/>
      <c r="K54" s="473"/>
      <c r="L54" s="473"/>
      <c r="M54" s="473"/>
      <c r="N54" s="662">
        <v>14570</v>
      </c>
      <c r="O54" s="662">
        <v>14454</v>
      </c>
      <c r="P54" s="662">
        <v>14793</v>
      </c>
      <c r="Q54" s="817">
        <v>15189</v>
      </c>
      <c r="R54" s="819" t="s">
        <v>415</v>
      </c>
      <c r="S54" s="1011">
        <v>14905</v>
      </c>
      <c r="T54" s="1011">
        <v>14853</v>
      </c>
      <c r="U54" s="1264">
        <v>15042</v>
      </c>
      <c r="V54" s="1264">
        <v>15150</v>
      </c>
      <c r="W54" s="1330" t="s">
        <v>383</v>
      </c>
      <c r="X54" s="1330">
        <v>14905</v>
      </c>
      <c r="Y54" s="1330">
        <v>14788</v>
      </c>
      <c r="Z54" s="1330">
        <v>14841</v>
      </c>
      <c r="AA54" s="1330">
        <v>14704</v>
      </c>
      <c r="AB54" s="1330" t="s">
        <v>383</v>
      </c>
      <c r="AC54" s="1330">
        <v>14289</v>
      </c>
      <c r="AD54" s="1330">
        <v>14308</v>
      </c>
      <c r="AE54" s="1330">
        <v>14337</v>
      </c>
      <c r="AF54" s="1456">
        <v>14205</v>
      </c>
      <c r="AG54" s="1330" t="s">
        <v>383</v>
      </c>
      <c r="AH54" s="1456">
        <v>13717</v>
      </c>
      <c r="AI54" s="1456">
        <v>13833</v>
      </c>
      <c r="AJ54" s="1456">
        <v>13836</v>
      </c>
      <c r="AK54" s="1456">
        <v>13918</v>
      </c>
      <c r="AL54" s="1456" t="s">
        <v>383</v>
      </c>
      <c r="AM54" s="1456">
        <v>13723</v>
      </c>
      <c r="AN54" s="1738">
        <v>13696</v>
      </c>
      <c r="AO54" s="760" t="s">
        <v>383</v>
      </c>
      <c r="AP54" s="760" t="s">
        <v>383</v>
      </c>
    </row>
    <row r="55" spans="1:42" s="1088" customFormat="1" ht="15" customHeight="1">
      <c r="A55" s="520"/>
      <c r="B55" s="522" t="s">
        <v>359</v>
      </c>
      <c r="C55" s="166"/>
      <c r="D55" s="339"/>
      <c r="E55" s="384" t="s">
        <v>571</v>
      </c>
      <c r="F55" s="1"/>
      <c r="G55" s="1103"/>
      <c r="H55" s="1103"/>
      <c r="I55" s="1102"/>
      <c r="J55" s="1102"/>
      <c r="K55" s="1102"/>
      <c r="L55" s="1102"/>
      <c r="M55" s="1102"/>
      <c r="N55" s="1102"/>
      <c r="O55" s="1102"/>
      <c r="P55" s="1102"/>
      <c r="Q55" s="1102"/>
      <c r="R55" s="1102"/>
      <c r="S55" s="1102"/>
      <c r="T55" s="1102"/>
      <c r="U55" s="1102"/>
      <c r="V55" s="1102"/>
      <c r="W55" s="1102"/>
      <c r="X55" s="1102"/>
      <c r="Y55" s="1102"/>
      <c r="Z55" s="1102"/>
      <c r="AA55" s="1102"/>
      <c r="AB55" s="1102"/>
      <c r="AC55" s="1102"/>
      <c r="AD55" s="1102"/>
      <c r="AE55" s="1102"/>
      <c r="AF55" s="1102"/>
      <c r="AG55" s="1102"/>
      <c r="AH55" s="1102"/>
      <c r="AI55" s="1102"/>
      <c r="AJ55" s="1102"/>
      <c r="AK55" s="1102"/>
      <c r="AL55" s="1102"/>
      <c r="AM55" s="1102"/>
      <c r="AN55" s="1102"/>
      <c r="AO55" s="1102"/>
      <c r="AP55" s="1102"/>
    </row>
    <row r="56" spans="1:42" s="1088" customFormat="1" ht="15" customHeight="1">
      <c r="A56" s="520"/>
      <c r="B56" s="522" t="s">
        <v>360</v>
      </c>
      <c r="C56" s="166"/>
      <c r="E56" s="388"/>
      <c r="F56" s="475"/>
      <c r="G56" s="1103"/>
      <c r="H56" s="1103"/>
      <c r="I56" s="1102"/>
      <c r="J56" s="1102"/>
      <c r="K56" s="1102"/>
      <c r="L56" s="1102"/>
      <c r="M56" s="1102"/>
      <c r="N56" s="1102"/>
      <c r="O56" s="1102"/>
      <c r="P56" s="1102"/>
      <c r="Q56" s="1102"/>
      <c r="R56" s="1102"/>
      <c r="S56" s="1102"/>
      <c r="T56" s="1102"/>
      <c r="U56" s="1102"/>
      <c r="V56" s="1102"/>
      <c r="W56" s="1102"/>
      <c r="X56" s="1102"/>
      <c r="Y56" s="1102"/>
      <c r="Z56" s="1102"/>
      <c r="AA56" s="1102"/>
      <c r="AB56" s="1102"/>
      <c r="AC56" s="1102"/>
      <c r="AD56" s="1102"/>
      <c r="AE56" s="1102"/>
      <c r="AF56" s="1102"/>
      <c r="AG56" s="1102"/>
      <c r="AH56" s="1102"/>
      <c r="AI56" s="1102"/>
      <c r="AJ56" s="1102"/>
      <c r="AK56" s="1102"/>
      <c r="AL56" s="1102"/>
      <c r="AM56" s="1102"/>
      <c r="AN56" s="1102"/>
      <c r="AO56" s="1102"/>
      <c r="AP56" s="1102"/>
    </row>
    <row r="57" spans="1:42" s="1088" customFormat="1" ht="15" customHeight="1">
      <c r="A57" s="520"/>
      <c r="B57" s="522" t="s">
        <v>361</v>
      </c>
      <c r="C57" s="166"/>
      <c r="E57" s="339"/>
      <c r="F57" s="341"/>
      <c r="G57" s="341"/>
      <c r="H57" s="341"/>
      <c r="I57" s="341"/>
      <c r="J57" s="341"/>
      <c r="K57" s="341"/>
      <c r="L57" s="341"/>
      <c r="M57" s="341"/>
      <c r="N57" s="341"/>
      <c r="O57" s="341"/>
      <c r="P57" s="341"/>
      <c r="Q57" s="341"/>
      <c r="R57" s="341"/>
      <c r="S57" s="341"/>
      <c r="T57" s="341"/>
      <c r="U57" s="341"/>
      <c r="V57" s="1766"/>
      <c r="W57" s="341"/>
      <c r="X57" s="341"/>
      <c r="Y57" s="341"/>
      <c r="Z57" s="341"/>
      <c r="AA57" s="1766"/>
      <c r="AB57" s="341"/>
      <c r="AC57" s="341"/>
      <c r="AD57" s="341"/>
      <c r="AE57" s="341"/>
      <c r="AF57" s="1766"/>
      <c r="AG57" s="341"/>
      <c r="AH57" s="1766"/>
      <c r="AI57" s="1766"/>
      <c r="AJ57" s="1766"/>
      <c r="AK57" s="1766"/>
      <c r="AL57" s="1766"/>
      <c r="AM57" s="1766"/>
      <c r="AN57" s="1766"/>
      <c r="AO57" s="341"/>
      <c r="AP57" s="1095"/>
    </row>
    <row r="58" spans="1:42" s="1088" customFormat="1" ht="15" customHeight="1">
      <c r="A58" s="520"/>
      <c r="B58" s="1586" t="s">
        <v>701</v>
      </c>
      <c r="C58" s="166"/>
      <c r="I58" s="1097"/>
      <c r="J58" s="1097"/>
      <c r="K58" s="1097"/>
      <c r="L58" s="1097"/>
      <c r="M58" s="1097"/>
      <c r="N58" s="1097"/>
      <c r="O58" s="1097"/>
      <c r="P58" s="1097"/>
      <c r="Q58" s="1097"/>
      <c r="R58" s="1097"/>
      <c r="S58" s="1097"/>
      <c r="T58" s="1097"/>
      <c r="U58" s="1097"/>
      <c r="V58" s="1097"/>
      <c r="W58" s="1097"/>
      <c r="X58" s="1097"/>
      <c r="Y58" s="1097"/>
      <c r="Z58" s="1097"/>
      <c r="AA58" s="1097"/>
      <c r="AB58" s="1097"/>
      <c r="AC58" s="1097"/>
      <c r="AD58" s="1097"/>
      <c r="AE58" s="1097"/>
      <c r="AF58" s="1097"/>
      <c r="AG58" s="1097"/>
      <c r="AH58" s="1097"/>
      <c r="AI58" s="1097"/>
      <c r="AJ58" s="1097"/>
      <c r="AK58" s="1097"/>
      <c r="AL58" s="1097"/>
      <c r="AM58" s="1097"/>
      <c r="AN58" s="1097"/>
      <c r="AO58" s="1097"/>
      <c r="AP58" s="1097"/>
    </row>
    <row r="59" spans="1:42" s="1088" customFormat="1" ht="15" customHeight="1">
      <c r="A59" s="520"/>
      <c r="B59" s="1586" t="s">
        <v>702</v>
      </c>
      <c r="C59" s="166"/>
      <c r="I59" s="1097"/>
      <c r="J59" s="1097"/>
      <c r="K59" s="1097"/>
      <c r="L59" s="1097"/>
      <c r="M59" s="1097"/>
      <c r="N59" s="1097"/>
      <c r="O59" s="1097"/>
      <c r="P59" s="1097"/>
      <c r="Q59" s="1097"/>
      <c r="R59" s="1097"/>
      <c r="S59" s="1097"/>
      <c r="T59" s="1097"/>
      <c r="U59" s="1097"/>
      <c r="V59" s="1097"/>
      <c r="W59" s="1097"/>
      <c r="X59" s="1097"/>
      <c r="Y59" s="1097"/>
      <c r="Z59" s="1097"/>
      <c r="AA59" s="1097"/>
      <c r="AB59" s="1097"/>
      <c r="AC59" s="1097"/>
      <c r="AD59" s="1097"/>
      <c r="AE59" s="1097"/>
      <c r="AF59" s="754"/>
      <c r="AG59" s="1097"/>
      <c r="AH59" s="754"/>
      <c r="AI59" s="754"/>
      <c r="AJ59" s="754"/>
      <c r="AK59" s="754"/>
      <c r="AL59" s="754"/>
      <c r="AM59" s="754"/>
      <c r="AN59" s="754"/>
      <c r="AO59" s="1097"/>
      <c r="AP59" s="1097"/>
    </row>
    <row r="60" spans="1:42" s="1088" customFormat="1" ht="15" customHeight="1">
      <c r="A60" s="78"/>
      <c r="B60" s="522" t="s">
        <v>476</v>
      </c>
      <c r="C60" s="166"/>
      <c r="I60" s="1097"/>
      <c r="J60" s="1097"/>
      <c r="K60" s="1097"/>
      <c r="L60" s="1097"/>
      <c r="M60" s="1097"/>
      <c r="N60" s="1097"/>
      <c r="O60" s="1097"/>
      <c r="P60" s="1097"/>
      <c r="Q60" s="1097"/>
      <c r="R60" s="1097"/>
      <c r="S60" s="1097"/>
      <c r="T60" s="1097"/>
      <c r="U60" s="1097"/>
      <c r="V60" s="1097"/>
      <c r="W60" s="1097"/>
      <c r="X60" s="1097"/>
      <c r="Y60" s="1097"/>
      <c r="Z60" s="1097"/>
      <c r="AA60" s="1097"/>
      <c r="AB60" s="1097"/>
      <c r="AC60" s="1097"/>
      <c r="AD60" s="1097"/>
      <c r="AE60" s="1097"/>
      <c r="AF60" s="1097"/>
      <c r="AG60" s="1097"/>
      <c r="AH60" s="1097"/>
      <c r="AI60" s="1097"/>
      <c r="AJ60" s="1097"/>
      <c r="AK60" s="1097"/>
      <c r="AL60" s="1097"/>
      <c r="AM60" s="1097"/>
      <c r="AN60" s="1097"/>
      <c r="AO60" s="1097"/>
      <c r="AP60" s="1097"/>
    </row>
    <row r="61" spans="1:42" s="1088" customFormat="1" ht="15" customHeight="1">
      <c r="A61" s="78"/>
      <c r="B61" s="522" t="s">
        <v>362</v>
      </c>
      <c r="C61" s="166"/>
      <c r="I61" s="1097"/>
      <c r="J61" s="1097"/>
      <c r="K61" s="1097"/>
      <c r="L61" s="1097"/>
      <c r="M61" s="1097"/>
      <c r="N61" s="1097"/>
      <c r="O61" s="1097"/>
      <c r="P61" s="1097"/>
      <c r="Q61" s="1097"/>
      <c r="R61" s="1097"/>
      <c r="S61" s="1097"/>
      <c r="T61" s="1097"/>
      <c r="U61" s="1097"/>
      <c r="V61" s="1097"/>
      <c r="W61" s="1097"/>
      <c r="X61" s="1097"/>
      <c r="Y61" s="1097"/>
      <c r="Z61" s="1097"/>
      <c r="AA61" s="1097"/>
      <c r="AB61" s="1097"/>
      <c r="AC61" s="1097"/>
      <c r="AD61" s="1097"/>
      <c r="AE61" s="1097"/>
      <c r="AF61" s="1097"/>
      <c r="AG61" s="1097"/>
      <c r="AH61" s="1097"/>
      <c r="AI61" s="1097"/>
      <c r="AJ61" s="1097"/>
      <c r="AK61" s="1097"/>
      <c r="AL61" s="1097"/>
      <c r="AM61" s="1097"/>
      <c r="AN61" s="1097"/>
      <c r="AO61" s="1097"/>
      <c r="AP61" s="854"/>
    </row>
    <row r="62" spans="1:42" s="1088" customFormat="1" ht="15" customHeight="1">
      <c r="A62" s="78"/>
      <c r="B62" s="50"/>
      <c r="C62" s="166"/>
      <c r="E62" s="33"/>
      <c r="F62" s="33"/>
      <c r="G62" s="33"/>
      <c r="I62" s="58"/>
      <c r="J62" s="58"/>
      <c r="K62" s="58"/>
      <c r="L62" s="58"/>
      <c r="M62" s="58"/>
      <c r="N62" s="58"/>
      <c r="O62" s="58"/>
      <c r="P62" s="58"/>
      <c r="Q62" s="58"/>
      <c r="R62" s="58"/>
      <c r="S62" s="58"/>
      <c r="T62" s="202"/>
      <c r="U62" s="202"/>
      <c r="V62" s="1097"/>
      <c r="W62" s="1097"/>
      <c r="X62" s="1097"/>
      <c r="Y62" s="1097"/>
      <c r="Z62" s="1097"/>
      <c r="AA62" s="1097"/>
      <c r="AB62" s="1097"/>
      <c r="AC62" s="1097"/>
      <c r="AD62" s="1097"/>
      <c r="AE62" s="1097"/>
      <c r="AF62" s="1097"/>
      <c r="AG62" s="1097"/>
      <c r="AH62" s="1097"/>
      <c r="AI62" s="1097"/>
      <c r="AJ62" s="1097"/>
      <c r="AK62" s="1097"/>
      <c r="AL62" s="1097"/>
      <c r="AM62" s="1097"/>
      <c r="AN62" s="1097"/>
      <c r="AO62" s="58"/>
      <c r="AP62" s="58"/>
    </row>
    <row r="63" spans="1:42" s="1088" customFormat="1" ht="15" customHeight="1">
      <c r="A63" s="56"/>
      <c r="B63" s="50"/>
      <c r="C63" s="166"/>
      <c r="D63" s="33"/>
      <c r="E63" s="33"/>
      <c r="F63" s="33"/>
      <c r="G63" s="33"/>
      <c r="I63" s="58"/>
      <c r="J63" s="58"/>
      <c r="K63" s="58"/>
      <c r="L63" s="58"/>
      <c r="M63" s="58"/>
      <c r="N63" s="58"/>
      <c r="O63" s="58"/>
      <c r="P63" s="58"/>
      <c r="Q63" s="58"/>
      <c r="R63" s="58"/>
      <c r="S63" s="58"/>
      <c r="T63" s="202"/>
      <c r="U63" s="202"/>
      <c r="V63" s="1097"/>
      <c r="W63" s="1097"/>
      <c r="X63" s="1097"/>
      <c r="Y63" s="1097"/>
      <c r="Z63" s="1097"/>
      <c r="AA63" s="1097"/>
      <c r="AB63" s="1097"/>
      <c r="AC63" s="1097"/>
      <c r="AD63" s="1097"/>
      <c r="AE63" s="1097"/>
      <c r="AF63" s="1097"/>
      <c r="AG63" s="1097"/>
      <c r="AH63" s="1097"/>
      <c r="AI63" s="1097"/>
      <c r="AJ63" s="1097"/>
      <c r="AK63" s="1097"/>
      <c r="AL63" s="1097"/>
      <c r="AM63" s="1097"/>
      <c r="AN63" s="1097"/>
      <c r="AO63" s="58"/>
      <c r="AP63" s="58"/>
    </row>
    <row r="64" spans="1:42" s="1088" customFormat="1" ht="15" customHeight="1">
      <c r="A64" s="3"/>
      <c r="B64" s="50"/>
      <c r="C64" s="166"/>
      <c r="D64" s="33"/>
      <c r="E64" s="33"/>
      <c r="F64" s="33"/>
      <c r="G64" s="33"/>
      <c r="I64" s="58"/>
      <c r="J64" s="58"/>
      <c r="K64" s="58"/>
      <c r="L64" s="58"/>
      <c r="M64" s="58"/>
      <c r="N64" s="58"/>
      <c r="O64" s="58"/>
      <c r="P64" s="58"/>
      <c r="Q64" s="58"/>
      <c r="R64" s="58"/>
      <c r="S64" s="58"/>
      <c r="T64" s="202"/>
      <c r="U64" s="202"/>
      <c r="V64" s="1097"/>
      <c r="W64" s="1097"/>
      <c r="X64" s="1097"/>
      <c r="Y64" s="1097"/>
      <c r="Z64" s="1097"/>
      <c r="AA64" s="1097"/>
      <c r="AB64" s="1097"/>
      <c r="AC64" s="1097"/>
      <c r="AD64" s="1097"/>
      <c r="AE64" s="1097"/>
      <c r="AF64" s="1097"/>
      <c r="AG64" s="1097"/>
      <c r="AH64" s="1097"/>
      <c r="AI64" s="1097"/>
      <c r="AJ64" s="1097"/>
      <c r="AK64" s="1097"/>
      <c r="AL64" s="1097"/>
      <c r="AM64" s="1097"/>
      <c r="AN64" s="1097"/>
      <c r="AO64" s="58"/>
      <c r="AP64" s="58"/>
    </row>
    <row r="65" spans="1:42" s="1088" customFormat="1" ht="15" customHeight="1">
      <c r="A65" s="200"/>
      <c r="B65" s="521"/>
      <c r="C65" s="166"/>
      <c r="D65" s="33"/>
      <c r="E65" s="33"/>
      <c r="F65" s="33"/>
      <c r="G65" s="33"/>
      <c r="I65" s="58"/>
      <c r="J65" s="58"/>
      <c r="K65" s="58"/>
      <c r="L65" s="58"/>
      <c r="M65" s="58"/>
      <c r="N65" s="58"/>
      <c r="O65" s="58"/>
      <c r="P65" s="58"/>
      <c r="Q65" s="58"/>
      <c r="R65" s="58"/>
      <c r="S65" s="58"/>
      <c r="T65" s="202"/>
      <c r="U65" s="202"/>
      <c r="V65" s="1097"/>
      <c r="W65" s="1097"/>
      <c r="X65" s="1097"/>
      <c r="Y65" s="1097"/>
      <c r="Z65" s="1097"/>
      <c r="AA65" s="1097"/>
      <c r="AB65" s="1097"/>
      <c r="AC65" s="1097"/>
      <c r="AD65" s="1097"/>
      <c r="AE65" s="1097"/>
      <c r="AF65" s="1097"/>
      <c r="AG65" s="1097"/>
      <c r="AH65" s="1097"/>
      <c r="AI65" s="1097"/>
      <c r="AJ65" s="1097"/>
      <c r="AK65" s="1097"/>
      <c r="AL65" s="1097"/>
      <c r="AM65" s="1097"/>
      <c r="AN65" s="1097"/>
      <c r="AO65" s="58"/>
      <c r="AP65" s="58"/>
    </row>
    <row r="66" spans="1:42" s="1088" customFormat="1" ht="15" customHeight="1">
      <c r="A66" s="3"/>
      <c r="B66" s="50"/>
      <c r="C66" s="166"/>
      <c r="D66" s="33"/>
      <c r="E66" s="33"/>
      <c r="F66" s="33"/>
      <c r="G66" s="33"/>
      <c r="I66" s="58"/>
      <c r="J66" s="58"/>
      <c r="K66" s="58"/>
      <c r="L66" s="58"/>
      <c r="M66" s="58"/>
      <c r="N66" s="58"/>
      <c r="O66" s="58"/>
      <c r="P66" s="58"/>
      <c r="Q66" s="58"/>
      <c r="R66" s="58"/>
      <c r="S66" s="58"/>
      <c r="T66" s="202"/>
      <c r="U66" s="202"/>
      <c r="V66" s="1097"/>
      <c r="W66" s="1097"/>
      <c r="X66" s="1097"/>
      <c r="Y66" s="1097"/>
      <c r="Z66" s="1097"/>
      <c r="AA66" s="1097"/>
      <c r="AB66" s="1097"/>
      <c r="AC66" s="1097"/>
      <c r="AD66" s="1097"/>
      <c r="AE66" s="1097"/>
      <c r="AF66" s="1097"/>
      <c r="AG66" s="1097"/>
      <c r="AH66" s="1097"/>
      <c r="AI66" s="1097"/>
      <c r="AJ66" s="1097"/>
      <c r="AK66" s="1097"/>
      <c r="AL66" s="1097"/>
      <c r="AM66" s="1097"/>
      <c r="AN66" s="1097"/>
      <c r="AO66" s="58"/>
      <c r="AP66" s="58"/>
    </row>
    <row r="67" spans="1:42" s="1088" customFormat="1" ht="15" customHeight="1">
      <c r="A67" s="3"/>
      <c r="B67" s="50"/>
      <c r="C67" s="166"/>
      <c r="D67" s="33"/>
      <c r="E67" s="33"/>
      <c r="F67" s="33"/>
      <c r="G67" s="33"/>
      <c r="I67" s="58"/>
      <c r="J67" s="58"/>
      <c r="K67" s="58"/>
      <c r="L67" s="58"/>
      <c r="M67" s="58"/>
      <c r="N67" s="58"/>
      <c r="O67" s="58"/>
      <c r="P67" s="58"/>
      <c r="Q67" s="58"/>
      <c r="R67" s="58"/>
      <c r="S67" s="58"/>
      <c r="T67" s="202"/>
      <c r="U67" s="202"/>
      <c r="V67" s="1097"/>
      <c r="W67" s="1097"/>
      <c r="X67" s="1097"/>
      <c r="Y67" s="1097"/>
      <c r="Z67" s="1097"/>
      <c r="AA67" s="1097"/>
      <c r="AB67" s="1097"/>
      <c r="AC67" s="1097"/>
      <c r="AD67" s="1097"/>
      <c r="AE67" s="1097"/>
      <c r="AF67" s="1097"/>
      <c r="AG67" s="1097"/>
      <c r="AH67" s="1097"/>
      <c r="AI67" s="1097"/>
      <c r="AJ67" s="1097"/>
      <c r="AK67" s="1097"/>
      <c r="AL67" s="1097"/>
      <c r="AM67" s="1097"/>
      <c r="AN67" s="1097"/>
      <c r="AO67" s="58"/>
      <c r="AP67" s="58"/>
    </row>
    <row r="68" spans="1:42" s="1088" customFormat="1" ht="15" customHeight="1">
      <c r="A68" s="3"/>
      <c r="B68" s="50"/>
      <c r="C68" s="166"/>
      <c r="D68" s="33"/>
      <c r="E68" s="33"/>
      <c r="F68" s="33"/>
      <c r="G68" s="33"/>
      <c r="I68" s="58"/>
      <c r="J68" s="58"/>
      <c r="K68" s="58"/>
      <c r="L68" s="58"/>
      <c r="M68" s="58"/>
      <c r="N68" s="58"/>
      <c r="O68" s="58"/>
      <c r="P68" s="58"/>
      <c r="Q68" s="58"/>
      <c r="R68" s="58"/>
      <c r="S68" s="58"/>
      <c r="T68" s="202"/>
      <c r="U68" s="202"/>
      <c r="V68" s="1097"/>
      <c r="W68" s="1097"/>
      <c r="X68" s="1097"/>
      <c r="Y68" s="1097"/>
      <c r="Z68" s="1097"/>
      <c r="AA68" s="1097"/>
      <c r="AB68" s="1097"/>
      <c r="AC68" s="1097"/>
      <c r="AD68" s="1097"/>
      <c r="AE68" s="1097"/>
      <c r="AF68" s="1097"/>
      <c r="AG68" s="1097"/>
      <c r="AH68" s="1097"/>
      <c r="AI68" s="1097"/>
      <c r="AJ68" s="1097"/>
      <c r="AK68" s="1097"/>
      <c r="AL68" s="1097"/>
      <c r="AM68" s="1097"/>
      <c r="AN68" s="1097"/>
      <c r="AO68" s="58"/>
      <c r="AP68" s="58"/>
    </row>
    <row r="69" spans="1:42" s="1088" customFormat="1" ht="15" customHeight="1">
      <c r="A69" s="200"/>
      <c r="B69" s="50"/>
      <c r="C69" s="53"/>
      <c r="D69" s="33"/>
      <c r="E69" s="33"/>
      <c r="F69" s="33"/>
      <c r="G69" s="33"/>
      <c r="I69" s="58"/>
      <c r="J69" s="58"/>
      <c r="K69" s="58"/>
      <c r="L69" s="58"/>
      <c r="M69" s="58"/>
      <c r="N69" s="58"/>
      <c r="O69" s="58"/>
      <c r="P69" s="58"/>
      <c r="Q69" s="58"/>
      <c r="R69" s="58"/>
      <c r="S69" s="58"/>
      <c r="T69" s="202"/>
      <c r="U69" s="202"/>
      <c r="V69" s="1097"/>
      <c r="W69" s="1097"/>
      <c r="X69" s="1097"/>
      <c r="Y69" s="1097"/>
      <c r="Z69" s="1097"/>
      <c r="AA69" s="1097"/>
      <c r="AB69" s="1097"/>
      <c r="AC69" s="1097"/>
      <c r="AD69" s="1097"/>
      <c r="AE69" s="1097"/>
      <c r="AF69" s="1097"/>
      <c r="AG69" s="1097"/>
      <c r="AH69" s="1097"/>
      <c r="AI69" s="1097"/>
      <c r="AJ69" s="1097"/>
      <c r="AK69" s="1097"/>
      <c r="AL69" s="1097"/>
      <c r="AM69" s="1097"/>
      <c r="AN69" s="1097"/>
      <c r="AO69" s="58"/>
      <c r="AP69" s="1919">
        <v>13</v>
      </c>
    </row>
    <row r="70" spans="1:42">
      <c r="A70" s="141"/>
      <c r="B70" s="50"/>
    </row>
    <row r="71" spans="1:42">
      <c r="B71" s="200"/>
    </row>
    <row r="72" spans="1:42">
      <c r="B72" s="152"/>
    </row>
  </sheetData>
  <phoneticPr fontId="5" type="noConversion"/>
  <hyperlinks>
    <hyperlink ref="A6" location="'Table of Contents'!A1" display="Table of  Contents"/>
    <hyperlink ref="A6:B6" location="'Table of Contents'!A1" display="Table of  Contents"/>
    <hyperlink ref="B9" location="'Financial Highlights'!A1" display="Financial Highlights"/>
    <hyperlink ref="B10" location="IS!A1" display="Income Statements [Group/Bank]"/>
    <hyperlink ref="B11" location="BS!A1" display="Balance Sheets [Group/Bank]"/>
    <hyperlink ref="B12" location="'NIM_Bank + Card'!A1" display="NIM [Bank+Card]"/>
    <hyperlink ref="B13" location="'NIM NIS_Bank'!A1" display="NIM &amp; NIS [Bank]"/>
    <hyperlink ref="B16" location="Loans_Bank!A1" display="Loans [Bank]"/>
    <hyperlink ref="B18" location="'Asset Quality_Group'!A1" display="Asset Quality [Group]"/>
    <hyperlink ref="B19" location="'Asset Quality_Bank'!A1" display="Asset Quality [Bank]"/>
    <hyperlink ref="B20" location="'Provision_Bank '!A1" display="Provision [Bank]"/>
    <hyperlink ref="B21" location="Delinquency_Bank!A1" display="Delinquency [Bank]"/>
    <hyperlink ref="B14" location="'Non-Interest Income'!A1" display="Non-Interest Income [Group/Bank]"/>
    <hyperlink ref="B15" location="'SG&amp;A Expense'!A1" display="SG&amp;A Expense [Group/Bank]"/>
    <hyperlink ref="B17" location="'Funding_Bank '!A1" display="Funding [Bank]"/>
    <hyperlink ref="B22" location="'Capital Adequacy_Group'!A1" display="Capital Adequacy [Group]"/>
    <hyperlink ref="B23" location="'Capital Adequacy_Bank'!A1" display="Capital Adequacy [Bank]"/>
    <hyperlink ref="B24" location="'Woori Card'!A1" display="Woori Card"/>
    <hyperlink ref="B27" location="'Orgarnization Structure'!A1" display="Orgarnization Structure"/>
    <hyperlink ref="B28" location="'Credit Rating'!A1" display="Credit Rating"/>
    <hyperlink ref="A39" location="'Table of Contents'!A1" display="Table of  Contents"/>
    <hyperlink ref="A39:B39" location="'Table of Contents'!A1" display="Table of  Contents"/>
    <hyperlink ref="B42" location="'Financial Highlights'!A1" display="Financial Highlights"/>
    <hyperlink ref="B43" location="IS!A1" display="Income Statements [Group/Bank]"/>
    <hyperlink ref="B44" location="BS!A1" display="Balance Sheets [Group/Bank]"/>
    <hyperlink ref="B45" location="'NIM_Bank + Card'!A1" display="NIM [Bank+Card]"/>
    <hyperlink ref="B46" location="'NIM NIS_Bank'!A1" display="NIM &amp; NIS [Bank]"/>
    <hyperlink ref="B49" location="Loans_Bank!A1" display="Loans [Bank]"/>
    <hyperlink ref="B51" location="'Asset Quality_Group'!A1" display="Asset Quality [Group]"/>
    <hyperlink ref="B52" location="'Asset Quality_Bank'!A1" display="Asset Quality [Bank]"/>
    <hyperlink ref="B53" location="'Provision_Bank '!A1" display="Provision [Bank]"/>
    <hyperlink ref="B54" location="Delinquency_Bank!A1" display="Delinquency [Bank]"/>
    <hyperlink ref="B47" location="'Non-Interest Income'!A1" display="Non-Interest Income [Group/Bank]"/>
    <hyperlink ref="B48" location="'SG&amp;A Expense'!A1" display="SG&amp;A Expense [Group/Bank]"/>
    <hyperlink ref="B50" location="'Funding_Bank '!A1" display="Funding [Bank]"/>
    <hyperlink ref="B55" location="'Capital Adequacy_Group'!A1" display="Capital Adequacy [Group]"/>
    <hyperlink ref="B56" location="'Capital Adequacy_Bank'!A1" display="Capital Adequacy [Bank]"/>
    <hyperlink ref="B57" location="'Woori Card'!A1" display="Woori Card"/>
    <hyperlink ref="B60" location="'Orgarnization Structure'!A1" display="Orgarnization Structure"/>
    <hyperlink ref="B61" location="'Credit Rating'!A1" display="Credit Rating"/>
    <hyperlink ref="B58" location="'Woori Financial Capital'!A1" display="Woori Financial Capital"/>
    <hyperlink ref="B59" location="'Woori Investment Bank '!A1" display="Woori Investment Bank"/>
    <hyperlink ref="B25" location="'Woori Financial Capital'!A1" display="Woori Financial Capital"/>
    <hyperlink ref="B26" location="'Woori Investment Bank '!A1" display="Woori Investment Bank"/>
  </hyperlinks>
  <pageMargins left="0.23622047244094491" right="0.31496062992125984" top="0.74803149606299213" bottom="0.31496062992125984" header="0.31496062992125984" footer="0.31496062992125984"/>
  <pageSetup paperSize="9" scale="34" fitToHeight="0" orientation="landscape" r:id="rId1"/>
  <rowBreaks count="1" manualBreakCount="1">
    <brk id="35" max="40"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3" tint="0.59999389629810485"/>
    <pageSetUpPr fitToPage="1"/>
  </sheetPr>
  <dimension ref="A1:AR192"/>
  <sheetViews>
    <sheetView view="pageBreakPreview" zoomScaleNormal="130" zoomScaleSheetLayoutView="100" workbookViewId="0">
      <pane xSplit="8" ySplit="4" topLeftCell="T5" activePane="bottomRight" state="frozen"/>
      <selection activeCell="V43" sqref="V43"/>
      <selection pane="topRight" activeCell="V43" sqref="V43"/>
      <selection pane="bottomLeft" activeCell="V43" sqref="V43"/>
      <selection pane="bottomRight" activeCell="Y47" sqref="Y47"/>
    </sheetView>
  </sheetViews>
  <sheetFormatPr defaultColWidth="9" defaultRowHeight="12"/>
  <cols>
    <col min="1" max="1" width="0.875" style="29" customWidth="1"/>
    <col min="2" max="2" width="27.75" style="74" bestFit="1" customWidth="1"/>
    <col min="3" max="3" width="2.625" style="33" customWidth="1"/>
    <col min="4" max="5" width="1.625" style="33" customWidth="1"/>
    <col min="6" max="7" width="2.25" style="33" customWidth="1"/>
    <col min="8" max="8" width="21.625" style="58" customWidth="1"/>
    <col min="9" max="12" width="10.625" style="58" customWidth="1"/>
    <col min="13" max="17" width="9.625" style="58" customWidth="1"/>
    <col min="18" max="18" width="9.625" style="202" customWidth="1"/>
    <col min="19" max="19" width="9.625" style="973" customWidth="1"/>
    <col min="20" max="34" width="9.625" style="1097" customWidth="1"/>
    <col min="35" max="36" width="9.625" style="58" customWidth="1"/>
    <col min="37" max="16384" width="9" style="33"/>
  </cols>
  <sheetData>
    <row r="1" spans="1:37" s="35" customFormat="1" ht="10.5" customHeight="1">
      <c r="A1" s="8"/>
      <c r="B1" s="30"/>
      <c r="C1" s="31"/>
      <c r="D1" s="31"/>
      <c r="E1" s="31"/>
      <c r="F1" s="31"/>
      <c r="G1" s="31"/>
      <c r="H1" s="32"/>
      <c r="I1" s="32"/>
      <c r="J1" s="32"/>
      <c r="K1" s="32"/>
      <c r="L1" s="32"/>
      <c r="M1" s="32"/>
      <c r="N1" s="32"/>
      <c r="O1" s="32"/>
      <c r="P1" s="32"/>
      <c r="Q1" s="32"/>
      <c r="R1" s="418"/>
      <c r="S1" s="969"/>
      <c r="T1" s="1087"/>
      <c r="U1" s="1087"/>
      <c r="V1" s="1087"/>
      <c r="W1" s="1087"/>
      <c r="X1" s="1087"/>
      <c r="Y1" s="1087"/>
      <c r="Z1" s="1087"/>
      <c r="AA1" s="1087"/>
      <c r="AB1" s="1087"/>
      <c r="AC1" s="1087"/>
      <c r="AD1" s="1087"/>
      <c r="AE1" s="1087"/>
      <c r="AF1" s="1087"/>
      <c r="AG1" s="1087"/>
      <c r="AH1" s="1087"/>
      <c r="AI1" s="32"/>
      <c r="AJ1" s="32"/>
    </row>
    <row r="2" spans="1:37" s="35" customFormat="1" ht="15" customHeight="1">
      <c r="A2" s="8"/>
      <c r="B2" s="34"/>
      <c r="D2" s="517" t="s">
        <v>390</v>
      </c>
      <c r="H2" s="66"/>
      <c r="I2" s="36"/>
      <c r="J2" s="36"/>
      <c r="K2" s="36"/>
      <c r="L2" s="36"/>
      <c r="M2" s="36"/>
      <c r="N2" s="36"/>
      <c r="O2" s="36"/>
      <c r="P2" s="36"/>
      <c r="Q2" s="36"/>
      <c r="R2" s="81"/>
      <c r="S2" s="971"/>
      <c r="T2" s="1090"/>
      <c r="U2" s="1090"/>
      <c r="V2" s="1090"/>
      <c r="W2" s="1090"/>
      <c r="X2" s="1090"/>
      <c r="Y2" s="1090"/>
      <c r="Z2" s="1090"/>
      <c r="AA2" s="1090"/>
      <c r="AB2" s="1090"/>
      <c r="AC2" s="1090"/>
      <c r="AD2" s="1090"/>
      <c r="AE2" s="1090"/>
      <c r="AF2" s="1090"/>
      <c r="AG2" s="1090"/>
      <c r="AH2" s="1090"/>
      <c r="AI2" s="36"/>
      <c r="AJ2" s="1087"/>
    </row>
    <row r="3" spans="1:37" s="445" customFormat="1" ht="5.0999999999999996" customHeight="1">
      <c r="A3" s="449"/>
      <c r="B3" s="444"/>
      <c r="D3" s="450"/>
      <c r="H3" s="466"/>
      <c r="I3" s="451"/>
      <c r="J3" s="451"/>
      <c r="K3" s="451"/>
      <c r="L3" s="451"/>
      <c r="M3" s="451"/>
      <c r="N3" s="451"/>
      <c r="O3" s="451"/>
      <c r="P3" s="451"/>
      <c r="Q3" s="451"/>
      <c r="R3" s="451"/>
      <c r="S3" s="987"/>
      <c r="T3" s="1123"/>
      <c r="U3" s="1123"/>
      <c r="V3" s="1123"/>
      <c r="W3" s="1123"/>
      <c r="X3" s="1123"/>
      <c r="Y3" s="1123"/>
      <c r="Z3" s="1123"/>
      <c r="AA3" s="1123"/>
      <c r="AB3" s="1123"/>
      <c r="AC3" s="1123"/>
      <c r="AD3" s="1123"/>
      <c r="AE3" s="1123"/>
      <c r="AF3" s="1123"/>
      <c r="AG3" s="1123"/>
      <c r="AH3" s="1123"/>
      <c r="AI3" s="451"/>
      <c r="AJ3" s="451"/>
    </row>
    <row r="4" spans="1:37" s="480" customFormat="1" ht="20.100000000000001" customHeight="1">
      <c r="A4" s="478"/>
      <c r="B4" s="479"/>
      <c r="D4" s="481"/>
      <c r="H4" s="494"/>
      <c r="I4" s="447" t="s">
        <v>59</v>
      </c>
      <c r="J4" s="447" t="s">
        <v>71</v>
      </c>
      <c r="K4" s="447" t="s">
        <v>76</v>
      </c>
      <c r="L4" s="447" t="s">
        <v>89</v>
      </c>
      <c r="M4" s="447" t="s">
        <v>83</v>
      </c>
      <c r="N4" s="447" t="s">
        <v>111</v>
      </c>
      <c r="O4" s="447" t="s">
        <v>116</v>
      </c>
      <c r="P4" s="447" t="s">
        <v>371</v>
      </c>
      <c r="Q4" s="447" t="s">
        <v>328</v>
      </c>
      <c r="R4" s="447" t="s">
        <v>453</v>
      </c>
      <c r="S4" s="986" t="s">
        <v>537</v>
      </c>
      <c r="T4" s="1122" t="s">
        <v>592</v>
      </c>
      <c r="U4" s="1122" t="s">
        <v>616</v>
      </c>
      <c r="V4" s="1122" t="s">
        <v>629</v>
      </c>
      <c r="W4" s="1122" t="s">
        <v>636</v>
      </c>
      <c r="X4" s="1122" t="s">
        <v>658</v>
      </c>
      <c r="Y4" s="1122" t="s">
        <v>703</v>
      </c>
      <c r="Z4" s="1122" t="s">
        <v>767</v>
      </c>
      <c r="AA4" s="1122" t="s">
        <v>776</v>
      </c>
      <c r="AB4" s="1122" t="s">
        <v>790</v>
      </c>
      <c r="AC4" s="1122" t="s">
        <v>797</v>
      </c>
      <c r="AD4" s="1122" t="s">
        <v>806</v>
      </c>
      <c r="AE4" s="1122" t="s">
        <v>820</v>
      </c>
      <c r="AF4" s="1122" t="s">
        <v>833</v>
      </c>
      <c r="AG4" s="1122" t="s">
        <v>858</v>
      </c>
      <c r="AH4" s="1122" t="s">
        <v>864</v>
      </c>
      <c r="AI4" s="448" t="s">
        <v>1</v>
      </c>
      <c r="AJ4" s="752" t="s">
        <v>386</v>
      </c>
    </row>
    <row r="5" spans="1:37" s="35" customFormat="1" ht="9.75" customHeight="1">
      <c r="A5" s="3"/>
      <c r="B5" s="200"/>
      <c r="H5" s="41"/>
      <c r="I5" s="188"/>
      <c r="J5" s="188"/>
      <c r="K5" s="188"/>
      <c r="L5" s="188"/>
      <c r="M5" s="188"/>
      <c r="N5" s="188"/>
      <c r="O5" s="188"/>
      <c r="P5" s="188"/>
      <c r="Q5" s="188"/>
      <c r="R5" s="188"/>
      <c r="S5" s="976"/>
      <c r="T5" s="976"/>
      <c r="U5" s="976"/>
      <c r="V5" s="976"/>
      <c r="W5" s="976"/>
      <c r="X5" s="976"/>
      <c r="Y5" s="976"/>
      <c r="Z5" s="976"/>
      <c r="AA5" s="976"/>
      <c r="AB5" s="976"/>
      <c r="AC5" s="976"/>
      <c r="AD5" s="976"/>
      <c r="AE5" s="976"/>
      <c r="AF5" s="976"/>
      <c r="AG5" s="976"/>
      <c r="AH5" s="976"/>
      <c r="AI5" s="41"/>
      <c r="AJ5" s="42"/>
    </row>
    <row r="6" spans="1:37" s="35" customFormat="1" ht="14.1" customHeight="1">
      <c r="A6" s="76" t="s">
        <v>36</v>
      </c>
      <c r="B6" s="77"/>
      <c r="C6" s="189"/>
      <c r="D6" s="469" t="s">
        <v>493</v>
      </c>
      <c r="E6" s="7"/>
      <c r="F6" s="319"/>
      <c r="G6" s="319"/>
      <c r="H6" s="319"/>
      <c r="I6" s="319"/>
      <c r="J6" s="190"/>
      <c r="K6" s="190"/>
      <c r="L6" s="190"/>
      <c r="M6" s="190"/>
      <c r="N6" s="190"/>
      <c r="O6" s="190"/>
      <c r="P6" s="190"/>
      <c r="Q6" s="190"/>
      <c r="R6" s="232"/>
      <c r="S6" s="975"/>
      <c r="T6" s="1103"/>
      <c r="U6" s="1103"/>
      <c r="V6" s="1103"/>
      <c r="W6" s="1103"/>
      <c r="X6" s="1103"/>
      <c r="Y6" s="1103"/>
      <c r="Z6" s="1103"/>
      <c r="AA6" s="1103"/>
      <c r="AB6" s="1103"/>
      <c r="AC6" s="1103"/>
      <c r="AD6" s="1103"/>
      <c r="AE6" s="1103"/>
      <c r="AF6" s="1103"/>
      <c r="AG6" s="1103"/>
      <c r="AH6" s="1103"/>
      <c r="AI6" s="190"/>
      <c r="AJ6" s="454" t="s">
        <v>37</v>
      </c>
    </row>
    <row r="7" spans="1:37" ht="14.1" customHeight="1" thickBot="1">
      <c r="A7" s="78"/>
      <c r="B7" s="79"/>
      <c r="C7" s="191"/>
      <c r="D7" s="319"/>
      <c r="E7" s="343" t="s">
        <v>195</v>
      </c>
      <c r="F7" s="343"/>
      <c r="G7" s="343"/>
      <c r="H7" s="343"/>
      <c r="I7" s="343"/>
      <c r="J7" s="192"/>
      <c r="K7" s="192"/>
      <c r="L7" s="192"/>
      <c r="M7" s="192">
        <v>223826.253</v>
      </c>
      <c r="N7" s="192">
        <v>226235</v>
      </c>
      <c r="O7" s="192">
        <v>228655.38999999998</v>
      </c>
      <c r="P7" s="1287">
        <v>233916.00399999999</v>
      </c>
      <c r="Q7" s="656">
        <v>235743.07699999999</v>
      </c>
      <c r="R7" s="977">
        <v>241089.253</v>
      </c>
      <c r="S7" s="1107">
        <v>248213.75599999999</v>
      </c>
      <c r="T7" s="1287">
        <v>243084.473</v>
      </c>
      <c r="U7" s="1107">
        <v>249847.46400000001</v>
      </c>
      <c r="V7" s="1107">
        <v>254858.98199999999</v>
      </c>
      <c r="W7" s="1107">
        <v>259779.579</v>
      </c>
      <c r="X7" s="1287">
        <v>264532.91600000003</v>
      </c>
      <c r="Y7" s="1107">
        <v>271126.772</v>
      </c>
      <c r="Z7" s="1107">
        <v>276222.12</v>
      </c>
      <c r="AA7" s="1107">
        <v>285646.21399999998</v>
      </c>
      <c r="AB7" s="1287">
        <v>288099.06800000003</v>
      </c>
      <c r="AC7" s="1107">
        <v>291496.45299999998</v>
      </c>
      <c r="AD7" s="1107">
        <v>296485.21100000001</v>
      </c>
      <c r="AE7" s="1107">
        <v>300747.68400000001</v>
      </c>
      <c r="AF7" s="1287">
        <v>295685.29499999998</v>
      </c>
      <c r="AG7" s="1107">
        <v>293397.84100000001</v>
      </c>
      <c r="AH7" s="1134">
        <v>295518.44699999999</v>
      </c>
      <c r="AI7" s="784">
        <v>7.2256797933183403E-3</v>
      </c>
      <c r="AJ7" s="784">
        <v>-3.2615478017438138E-3</v>
      </c>
      <c r="AK7" s="1904"/>
    </row>
    <row r="8" spans="1:37" ht="14.1" customHeight="1" thickTop="1">
      <c r="A8" s="519" t="s">
        <v>345</v>
      </c>
      <c r="B8" s="521"/>
      <c r="C8" s="191"/>
      <c r="D8" s="319"/>
      <c r="E8" s="317"/>
      <c r="F8" s="368" t="s">
        <v>20</v>
      </c>
      <c r="G8" s="368"/>
      <c r="H8" s="317"/>
      <c r="I8" s="317"/>
      <c r="J8" s="193"/>
      <c r="K8" s="193"/>
      <c r="L8" s="193"/>
      <c r="M8" s="193">
        <v>113338.91200000001</v>
      </c>
      <c r="N8" s="193">
        <v>115143.09999999999</v>
      </c>
      <c r="O8" s="193">
        <v>116285.73</v>
      </c>
      <c r="P8" s="1370">
        <v>117766.59699999999</v>
      </c>
      <c r="Q8" s="657">
        <v>118530.145</v>
      </c>
      <c r="R8" s="979">
        <v>121923.342</v>
      </c>
      <c r="S8" s="1108">
        <v>125594.64599999999</v>
      </c>
      <c r="T8" s="1280">
        <v>120836.618</v>
      </c>
      <c r="U8" s="1108">
        <v>127727.144</v>
      </c>
      <c r="V8" s="1108">
        <v>130282.54700000001</v>
      </c>
      <c r="W8" s="1108">
        <v>131589.35500000001</v>
      </c>
      <c r="X8" s="1280">
        <v>131553.114</v>
      </c>
      <c r="Y8" s="1108">
        <v>135839.603</v>
      </c>
      <c r="Z8" s="1108">
        <v>140654.08300000001</v>
      </c>
      <c r="AA8" s="1108">
        <v>147540.228</v>
      </c>
      <c r="AB8" s="1280">
        <v>146743.05900000001</v>
      </c>
      <c r="AC8" s="1108">
        <v>151447.929</v>
      </c>
      <c r="AD8" s="1108">
        <v>156661.71299999999</v>
      </c>
      <c r="AE8" s="1108">
        <v>162864.85500000001</v>
      </c>
      <c r="AF8" s="1280">
        <v>157891.24400000001</v>
      </c>
      <c r="AG8" s="1108">
        <v>158851.774</v>
      </c>
      <c r="AH8" s="1136">
        <v>160815.367</v>
      </c>
      <c r="AI8" s="787">
        <v>1.2357414448669113E-2</v>
      </c>
      <c r="AJ8" s="787">
        <v>2.6509300277029579E-2</v>
      </c>
      <c r="AK8" s="1904"/>
    </row>
    <row r="9" spans="1:37" ht="14.1" customHeight="1">
      <c r="A9" s="80"/>
      <c r="B9" s="522" t="s">
        <v>346</v>
      </c>
      <c r="C9" s="191"/>
      <c r="D9" s="319"/>
      <c r="E9" s="317"/>
      <c r="F9" s="317"/>
      <c r="G9" s="317" t="s">
        <v>196</v>
      </c>
      <c r="H9" s="317"/>
      <c r="I9" s="317"/>
      <c r="J9" s="196"/>
      <c r="K9" s="196"/>
      <c r="L9" s="196"/>
      <c r="M9" s="196">
        <v>34967.249000000003</v>
      </c>
      <c r="N9" s="196">
        <v>35977.199999999997</v>
      </c>
      <c r="O9" s="196">
        <v>35813.42</v>
      </c>
      <c r="P9" s="1280">
        <v>36463.135999999999</v>
      </c>
      <c r="Q9" s="657">
        <v>35175.885000000002</v>
      </c>
      <c r="R9" s="979">
        <v>35777.65</v>
      </c>
      <c r="S9" s="1108">
        <v>36694.358999999997</v>
      </c>
      <c r="T9" s="1280">
        <v>33330.432999999997</v>
      </c>
      <c r="U9" s="1108">
        <v>38060.747000000003</v>
      </c>
      <c r="V9" s="1108">
        <v>37228.514000000003</v>
      </c>
      <c r="W9" s="1108">
        <v>37815.445</v>
      </c>
      <c r="X9" s="1280">
        <v>35727.93</v>
      </c>
      <c r="Y9" s="1108">
        <v>35593.911999999997</v>
      </c>
      <c r="Z9" s="1108">
        <v>36611.396000000001</v>
      </c>
      <c r="AA9" s="1108">
        <v>38739.523999999998</v>
      </c>
      <c r="AB9" s="1280">
        <v>36359.267</v>
      </c>
      <c r="AC9" s="1108">
        <v>38447.572</v>
      </c>
      <c r="AD9" s="1108">
        <v>39838.067000000003</v>
      </c>
      <c r="AE9" s="1108">
        <v>42837.75</v>
      </c>
      <c r="AF9" s="1334">
        <v>36853.531000000003</v>
      </c>
      <c r="AG9" s="1108">
        <v>40488.724000000002</v>
      </c>
      <c r="AH9" s="1603">
        <v>41092.375999999997</v>
      </c>
      <c r="AI9" s="787">
        <v>1.4892933883276838E-2</v>
      </c>
      <c r="AJ9" s="787">
        <v>3.1477483809428275E-2</v>
      </c>
      <c r="AK9" s="1904"/>
    </row>
    <row r="10" spans="1:37" ht="14.1" customHeight="1">
      <c r="A10" s="80"/>
      <c r="B10" s="522" t="s">
        <v>347</v>
      </c>
      <c r="C10" s="191"/>
      <c r="D10" s="319"/>
      <c r="E10" s="317"/>
      <c r="F10" s="317"/>
      <c r="G10" s="317" t="s">
        <v>197</v>
      </c>
      <c r="H10" s="317"/>
      <c r="I10" s="317"/>
      <c r="J10" s="196"/>
      <c r="K10" s="196"/>
      <c r="L10" s="196"/>
      <c r="M10" s="196">
        <v>78371.663</v>
      </c>
      <c r="N10" s="196">
        <v>79165.899999999994</v>
      </c>
      <c r="O10" s="196">
        <v>80472.31</v>
      </c>
      <c r="P10" s="1280">
        <v>81303.460999999996</v>
      </c>
      <c r="Q10" s="657">
        <v>83354.259999999995</v>
      </c>
      <c r="R10" s="979">
        <v>86145.691999999995</v>
      </c>
      <c r="S10" s="1108">
        <v>88900.286999999997</v>
      </c>
      <c r="T10" s="1280">
        <v>87506.184999999998</v>
      </c>
      <c r="U10" s="1108">
        <v>89666.396999999997</v>
      </c>
      <c r="V10" s="1108">
        <v>93054.032999999996</v>
      </c>
      <c r="W10" s="1108">
        <v>93773.91</v>
      </c>
      <c r="X10" s="1280">
        <v>95825.183999999994</v>
      </c>
      <c r="Y10" s="1108">
        <v>100245.69100000001</v>
      </c>
      <c r="Z10" s="1108">
        <v>104042.68700000001</v>
      </c>
      <c r="AA10" s="1108">
        <v>108800.704</v>
      </c>
      <c r="AB10" s="1280">
        <v>110383.792</v>
      </c>
      <c r="AC10" s="1108">
        <v>113000.357</v>
      </c>
      <c r="AD10" s="1108">
        <v>116823.64599999999</v>
      </c>
      <c r="AE10" s="1108">
        <v>120027.10500000001</v>
      </c>
      <c r="AF10" s="1280">
        <v>121037.713</v>
      </c>
      <c r="AG10" s="1108">
        <v>118363.05</v>
      </c>
      <c r="AH10" s="1136">
        <v>119722.99099999999</v>
      </c>
      <c r="AI10" s="787">
        <v>1.1490077135591248E-2</v>
      </c>
      <c r="AJ10" s="787">
        <v>2.4815106484968874E-2</v>
      </c>
      <c r="AK10" s="1904"/>
    </row>
    <row r="11" spans="1:37" ht="14.1" customHeight="1">
      <c r="A11" s="520"/>
      <c r="B11" s="522" t="s">
        <v>348</v>
      </c>
      <c r="C11" s="191"/>
      <c r="D11" s="319"/>
      <c r="E11" s="317"/>
      <c r="F11" s="317"/>
      <c r="G11" s="317"/>
      <c r="H11" s="317" t="s">
        <v>198</v>
      </c>
      <c r="I11" s="281"/>
      <c r="J11" s="196"/>
      <c r="K11" s="196"/>
      <c r="L11" s="196"/>
      <c r="M11" s="657">
        <v>38860.531999999999</v>
      </c>
      <c r="N11" s="657">
        <v>39827.955000000002</v>
      </c>
      <c r="O11" s="657">
        <v>40588.267</v>
      </c>
      <c r="P11" s="1280">
        <v>41594.012999999999</v>
      </c>
      <c r="Q11" s="657">
        <v>42439.014999999999</v>
      </c>
      <c r="R11" s="979">
        <v>43320.945</v>
      </c>
      <c r="S11" s="1108">
        <v>44483.927000000003</v>
      </c>
      <c r="T11" s="1280">
        <v>44044.21</v>
      </c>
      <c r="U11" s="1108">
        <v>44774.673999999999</v>
      </c>
      <c r="V11" s="1108">
        <v>46292.972999999998</v>
      </c>
      <c r="W11" s="1108">
        <v>46611.982000000004</v>
      </c>
      <c r="X11" s="1280">
        <v>47972.029000000002</v>
      </c>
      <c r="Y11" s="1108">
        <v>49754.042999999998</v>
      </c>
      <c r="Z11" s="1108">
        <v>50935.521000000001</v>
      </c>
      <c r="AA11" s="1108">
        <v>52593.597999999998</v>
      </c>
      <c r="AB11" s="1280">
        <v>52825.192000000003</v>
      </c>
      <c r="AC11" s="1108">
        <v>53312.239000000001</v>
      </c>
      <c r="AD11" s="1108">
        <v>53658.783000000003</v>
      </c>
      <c r="AE11" s="1108">
        <v>53860.813999999998</v>
      </c>
      <c r="AF11" s="1280">
        <v>53462.781999999999</v>
      </c>
      <c r="AG11" s="1108">
        <v>52662.053</v>
      </c>
      <c r="AH11" s="1136">
        <v>52154.574999999997</v>
      </c>
      <c r="AI11" s="787">
        <v>-9.6274353423720926E-3</v>
      </c>
      <c r="AJ11" s="787">
        <v>-2.8028848841760046E-2</v>
      </c>
      <c r="AK11" s="1904"/>
    </row>
    <row r="12" spans="1:37" ht="14.1" customHeight="1">
      <c r="A12" s="520"/>
      <c r="B12" s="1586" t="s">
        <v>844</v>
      </c>
      <c r="C12" s="191"/>
      <c r="D12" s="319"/>
      <c r="E12" s="317"/>
      <c r="F12" s="368" t="s">
        <v>21</v>
      </c>
      <c r="G12" s="368"/>
      <c r="H12" s="317"/>
      <c r="I12" s="317"/>
      <c r="J12" s="196"/>
      <c r="K12" s="196"/>
      <c r="L12" s="196"/>
      <c r="M12" s="196">
        <v>107442.25199999999</v>
      </c>
      <c r="N12" s="196">
        <v>108082.2</v>
      </c>
      <c r="O12" s="196">
        <v>109492.13</v>
      </c>
      <c r="P12" s="1280">
        <v>113496.86</v>
      </c>
      <c r="Q12" s="657">
        <v>114547.046</v>
      </c>
      <c r="R12" s="979">
        <v>116599.553</v>
      </c>
      <c r="S12" s="1108">
        <v>120115.28200000001</v>
      </c>
      <c r="T12" s="1280">
        <v>119834.05100000001</v>
      </c>
      <c r="U12" s="1108">
        <v>119603.568</v>
      </c>
      <c r="V12" s="1108">
        <v>122102.474</v>
      </c>
      <c r="W12" s="1108">
        <v>125747.534</v>
      </c>
      <c r="X12" s="1280">
        <v>130427.065</v>
      </c>
      <c r="Y12" s="1108">
        <v>132870.78400000001</v>
      </c>
      <c r="Z12" s="1108">
        <v>133200.57</v>
      </c>
      <c r="AA12" s="1108">
        <v>135697.842</v>
      </c>
      <c r="AB12" s="1280">
        <v>138820.65700000001</v>
      </c>
      <c r="AC12" s="1108">
        <v>137623.82800000001</v>
      </c>
      <c r="AD12" s="1108">
        <v>136600.329</v>
      </c>
      <c r="AE12" s="1108">
        <v>134716.61799999999</v>
      </c>
      <c r="AF12" s="1280">
        <v>133869.997</v>
      </c>
      <c r="AG12" s="1108">
        <v>130872.326</v>
      </c>
      <c r="AH12" s="995">
        <v>131484.12400000001</v>
      </c>
      <c r="AI12" s="787">
        <v>4.6763249587382649E-3</v>
      </c>
      <c r="AJ12" s="787">
        <v>-3.7452415812591511E-2</v>
      </c>
      <c r="AK12" s="1904"/>
    </row>
    <row r="13" spans="1:37" ht="14.1" customHeight="1">
      <c r="A13" s="520"/>
      <c r="B13" s="522" t="s">
        <v>350</v>
      </c>
      <c r="C13" s="191"/>
      <c r="D13" s="319"/>
      <c r="E13" s="318"/>
      <c r="F13" s="369" t="s">
        <v>199</v>
      </c>
      <c r="G13" s="369"/>
      <c r="H13" s="318"/>
      <c r="I13" s="318"/>
      <c r="J13" s="212"/>
      <c r="K13" s="212"/>
      <c r="L13" s="212"/>
      <c r="M13" s="212">
        <v>3045.0889999999999</v>
      </c>
      <c r="N13" s="212">
        <v>3009.7</v>
      </c>
      <c r="O13" s="212">
        <v>2878.03</v>
      </c>
      <c r="P13" s="1284">
        <v>2653.047</v>
      </c>
      <c r="Q13" s="658">
        <v>2665.8870000000002</v>
      </c>
      <c r="R13" s="981">
        <v>2566.3589999999999</v>
      </c>
      <c r="S13" s="1011">
        <v>2503.828</v>
      </c>
      <c r="T13" s="1284">
        <v>2413.8040000000001</v>
      </c>
      <c r="U13" s="1011">
        <v>2516.752</v>
      </c>
      <c r="V13" s="1011">
        <v>2473.9609999999998</v>
      </c>
      <c r="W13" s="1011">
        <v>2442.69</v>
      </c>
      <c r="X13" s="1284">
        <v>2552.7370000000001</v>
      </c>
      <c r="Y13" s="1011">
        <v>2416.3850000000002</v>
      </c>
      <c r="Z13" s="1011">
        <v>2367.4670000000001</v>
      </c>
      <c r="AA13" s="1011">
        <v>2408.1439999999998</v>
      </c>
      <c r="AB13" s="1284">
        <v>2535.3519999999999</v>
      </c>
      <c r="AC13" s="1011">
        <v>2424.6959999999999</v>
      </c>
      <c r="AD13" s="1011">
        <v>3223.1689999999999</v>
      </c>
      <c r="AE13" s="1011">
        <v>3166.2110000000002</v>
      </c>
      <c r="AF13" s="1284">
        <v>3924.0540000000001</v>
      </c>
      <c r="AG13" s="1011">
        <v>3673.741</v>
      </c>
      <c r="AH13" s="1035">
        <v>3218.9560000000001</v>
      </c>
      <c r="AI13" s="1813">
        <v>-0.12384322264561787</v>
      </c>
      <c r="AJ13" s="1813">
        <v>-1.2410797393732631E-3</v>
      </c>
      <c r="AK13" s="1904"/>
    </row>
    <row r="14" spans="1:37" ht="14.1" customHeight="1">
      <c r="A14" s="520"/>
      <c r="B14" s="522" t="s">
        <v>351</v>
      </c>
      <c r="C14" s="191"/>
      <c r="D14" s="349"/>
      <c r="E14" s="350"/>
      <c r="F14" s="368"/>
      <c r="G14" s="368"/>
      <c r="H14" s="350"/>
      <c r="I14" s="350"/>
      <c r="J14" s="1108"/>
      <c r="K14" s="1108"/>
      <c r="L14" s="1108"/>
      <c r="M14" s="1108"/>
      <c r="N14" s="1108"/>
      <c r="O14" s="1108"/>
      <c r="P14" s="1108"/>
      <c r="Q14" s="1108"/>
      <c r="R14" s="1108"/>
      <c r="S14" s="1108"/>
      <c r="T14" s="1108"/>
      <c r="U14" s="1108"/>
      <c r="V14" s="1108"/>
      <c r="W14" s="1108"/>
      <c r="X14" s="1108"/>
      <c r="Y14" s="1108"/>
      <c r="Z14" s="1108"/>
      <c r="AA14" s="1108"/>
      <c r="AB14" s="1740"/>
      <c r="AC14" s="1108"/>
      <c r="AD14" s="1108"/>
      <c r="AE14" s="1108"/>
      <c r="AF14" s="1108"/>
      <c r="AG14" s="1108"/>
      <c r="AH14" s="1108"/>
      <c r="AI14" s="1018"/>
      <c r="AJ14" s="1018"/>
    </row>
    <row r="15" spans="1:37" ht="14.1" customHeight="1">
      <c r="A15" s="520"/>
      <c r="B15" s="522" t="s">
        <v>352</v>
      </c>
      <c r="C15" s="191"/>
      <c r="D15" s="194"/>
      <c r="F15" s="194"/>
      <c r="G15" s="194"/>
      <c r="H15" s="194"/>
      <c r="I15" s="196"/>
      <c r="J15" s="196"/>
      <c r="K15" s="196"/>
      <c r="L15" s="196"/>
      <c r="M15" s="196"/>
      <c r="N15" s="196"/>
      <c r="O15" s="196"/>
      <c r="P15" s="196"/>
      <c r="Q15" s="196"/>
      <c r="R15" s="979"/>
      <c r="S15" s="1108"/>
      <c r="T15" s="1108"/>
      <c r="U15" s="1108"/>
      <c r="V15" s="1108"/>
      <c r="W15" s="1108"/>
      <c r="X15" s="1108"/>
      <c r="Y15" s="1108"/>
      <c r="Z15" s="1108"/>
      <c r="AA15" s="1108"/>
      <c r="AB15" s="1740"/>
      <c r="AC15" s="1108"/>
      <c r="AD15" s="1108"/>
      <c r="AE15" s="1108"/>
      <c r="AF15" s="1108"/>
      <c r="AG15" s="1108"/>
      <c r="AH15" s="1108"/>
      <c r="AI15" s="69"/>
      <c r="AJ15" s="69"/>
    </row>
    <row r="16" spans="1:37" ht="14.1" customHeight="1">
      <c r="A16" s="520"/>
      <c r="B16" s="717" t="s">
        <v>353</v>
      </c>
      <c r="C16" s="191"/>
      <c r="D16" s="469" t="s">
        <v>494</v>
      </c>
      <c r="E16" s="319"/>
      <c r="F16" s="319"/>
      <c r="G16" s="319"/>
      <c r="H16" s="319"/>
      <c r="I16" s="319"/>
      <c r="J16" s="195"/>
      <c r="K16" s="195"/>
      <c r="L16" s="195"/>
      <c r="M16" s="195"/>
      <c r="N16" s="195"/>
      <c r="O16" s="195"/>
      <c r="P16" s="195"/>
      <c r="Q16" s="195"/>
      <c r="R16" s="978"/>
      <c r="S16" s="978"/>
      <c r="T16" s="978"/>
      <c r="U16" s="978"/>
      <c r="V16" s="978"/>
      <c r="W16" s="978"/>
      <c r="X16" s="978"/>
      <c r="Y16" s="978"/>
      <c r="Z16" s="978"/>
      <c r="AA16" s="978"/>
      <c r="AB16" s="1770"/>
      <c r="AC16" s="978"/>
      <c r="AD16" s="978"/>
      <c r="AE16" s="978"/>
      <c r="AF16" s="978"/>
      <c r="AG16" s="978"/>
      <c r="AH16" s="978"/>
      <c r="AI16" s="69"/>
      <c r="AJ16" s="454"/>
    </row>
    <row r="17" spans="1:44" ht="14.1" customHeight="1" thickBot="1">
      <c r="A17" s="520"/>
      <c r="B17" s="522" t="s">
        <v>354</v>
      </c>
      <c r="C17" s="191"/>
      <c r="D17" s="319"/>
      <c r="E17" s="343" t="s">
        <v>195</v>
      </c>
      <c r="F17" s="343"/>
      <c r="G17" s="343"/>
      <c r="H17" s="343"/>
      <c r="I17" s="343"/>
      <c r="J17" s="192"/>
      <c r="K17" s="192"/>
      <c r="L17" s="192"/>
      <c r="M17" s="192"/>
      <c r="N17" s="192"/>
      <c r="O17" s="192"/>
      <c r="P17" s="192"/>
      <c r="Q17" s="656"/>
      <c r="R17" s="977"/>
      <c r="S17" s="1107"/>
      <c r="T17" s="1107"/>
      <c r="U17" s="1107"/>
      <c r="V17" s="1107"/>
      <c r="W17" s="1107"/>
      <c r="X17" s="1107"/>
      <c r="Y17" s="1107"/>
      <c r="Z17" s="1107"/>
      <c r="AA17" s="1107"/>
      <c r="AB17" s="1769"/>
      <c r="AC17" s="1107"/>
      <c r="AD17" s="1107"/>
      <c r="AE17" s="1107"/>
      <c r="AF17" s="1107"/>
      <c r="AG17" s="1107"/>
      <c r="AH17" s="1107"/>
      <c r="AI17" s="1107"/>
      <c r="AJ17" s="1107"/>
    </row>
    <row r="18" spans="1:44" ht="14.1" customHeight="1" thickTop="1">
      <c r="A18" s="520"/>
      <c r="B18" s="522" t="s">
        <v>355</v>
      </c>
      <c r="C18" s="191"/>
      <c r="D18" s="319"/>
      <c r="E18" s="317"/>
      <c r="F18" s="368" t="s">
        <v>20</v>
      </c>
      <c r="G18" s="368"/>
      <c r="H18" s="317"/>
      <c r="I18" s="317"/>
      <c r="J18" s="193"/>
      <c r="K18" s="193"/>
      <c r="L18" s="193"/>
      <c r="M18" s="541">
        <v>0.50637005481211361</v>
      </c>
      <c r="N18" s="541">
        <v>0.5089535217804495</v>
      </c>
      <c r="O18" s="541">
        <v>0.50856325757289167</v>
      </c>
      <c r="P18" s="1371">
        <v>0.50345677502254182</v>
      </c>
      <c r="Q18" s="541">
        <v>0.50279374694002155</v>
      </c>
      <c r="R18" s="993">
        <v>0.5057186933172837</v>
      </c>
      <c r="S18" s="1018">
        <v>0.50599389825920849</v>
      </c>
      <c r="T18" s="1372">
        <v>0.49709722924178706</v>
      </c>
      <c r="U18" s="1018">
        <f>U8/$U$7</f>
        <v>0.51122049411716264</v>
      </c>
      <c r="V18" s="1018">
        <f>V8/$V$7</f>
        <v>0.51119464567271955</v>
      </c>
      <c r="W18" s="1018">
        <f>W8/$W$7</f>
        <v>0.50654233680161598</v>
      </c>
      <c r="X18" s="1372">
        <f>X8/$X$7</f>
        <v>0.49730338284253439</v>
      </c>
      <c r="Y18" s="1018">
        <f>Y8/$Y$7</f>
        <v>0.50101877434663666</v>
      </c>
      <c r="Z18" s="1018">
        <v>0.50920644226465284</v>
      </c>
      <c r="AA18" s="1018">
        <v>0.51651385794316884</v>
      </c>
      <c r="AB18" s="1372">
        <v>0.50934930133130452</v>
      </c>
      <c r="AC18" s="1018">
        <v>0.51955324821739779</v>
      </c>
      <c r="AD18" s="1018">
        <v>0.52090746274874056</v>
      </c>
      <c r="AE18" s="1018">
        <v>0.54153319764218033</v>
      </c>
      <c r="AF18" s="1372">
        <v>0.53398409278351167</v>
      </c>
      <c r="AG18" s="1018">
        <v>0.54142107337456513</v>
      </c>
      <c r="AH18" s="1905">
        <v>0.54418046870691628</v>
      </c>
      <c r="AI18" s="1754" t="s">
        <v>891</v>
      </c>
      <c r="AJ18" s="1754" t="s">
        <v>928</v>
      </c>
    </row>
    <row r="19" spans="1:44" ht="14.1" customHeight="1">
      <c r="A19" s="80"/>
      <c r="B19" s="522" t="s">
        <v>356</v>
      </c>
      <c r="C19" s="191"/>
      <c r="D19" s="319"/>
      <c r="E19" s="317"/>
      <c r="F19" s="317"/>
      <c r="G19" s="317" t="s">
        <v>196</v>
      </c>
      <c r="H19" s="317"/>
      <c r="I19" s="317"/>
      <c r="J19" s="196"/>
      <c r="K19" s="196"/>
      <c r="L19" s="196"/>
      <c r="M19" s="527">
        <v>0.15622496705067035</v>
      </c>
      <c r="N19" s="527">
        <v>0.1590257917651999</v>
      </c>
      <c r="O19" s="527">
        <v>0.15662617880995502</v>
      </c>
      <c r="P19" s="1372">
        <v>0.15588132225446191</v>
      </c>
      <c r="Q19" s="527">
        <v>0.14921280169767193</v>
      </c>
      <c r="R19" s="988">
        <v>0.14840002013694076</v>
      </c>
      <c r="S19" s="1018">
        <v>0.14783370426899303</v>
      </c>
      <c r="T19" s="1372">
        <v>0.13711461118291993</v>
      </c>
      <c r="U19" s="1018">
        <f t="shared" ref="U19:U23" si="0">U9/$U$7</f>
        <v>0.15233593485663718</v>
      </c>
      <c r="V19" s="1018">
        <f t="shared" ref="V19:V23" si="1">V9/$V$7</f>
        <v>0.14607495371695398</v>
      </c>
      <c r="W19" s="1018">
        <f t="shared" ref="W19:W23" si="2">W9/$W$7</f>
        <v>0.14556742737657605</v>
      </c>
      <c r="X19" s="1372">
        <f t="shared" ref="X19:X23" si="3">X9/$X$7</f>
        <v>0.1350604323282022</v>
      </c>
      <c r="Y19" s="1018">
        <f t="shared" ref="Y19:Y23" si="4">Y9/$Y$7</f>
        <v>0.13128143612464799</v>
      </c>
      <c r="Z19" s="1018">
        <v>0.13254331695086549</v>
      </c>
      <c r="AA19" s="1018">
        <v>0.13562064575447166</v>
      </c>
      <c r="AB19" s="1372">
        <v>0.1262040424233514</v>
      </c>
      <c r="AC19" s="1018">
        <v>0.13189722071849705</v>
      </c>
      <c r="AD19" s="1018">
        <v>0.1324634207324436</v>
      </c>
      <c r="AE19" s="1018">
        <v>0.1424375058529129</v>
      </c>
      <c r="AF19" s="1372">
        <v>0.12463768615886023</v>
      </c>
      <c r="AG19" s="1018">
        <v>0.13799939311755194</v>
      </c>
      <c r="AH19" s="1606">
        <v>0.13905181357426394</v>
      </c>
      <c r="AI19" s="1754" t="s">
        <v>896</v>
      </c>
      <c r="AJ19" s="1754" t="s">
        <v>916</v>
      </c>
    </row>
    <row r="20" spans="1:44" ht="14.1" customHeight="1">
      <c r="A20" s="520"/>
      <c r="B20" s="522" t="s">
        <v>357</v>
      </c>
      <c r="C20" s="191"/>
      <c r="D20" s="319"/>
      <c r="E20" s="317"/>
      <c r="F20" s="317"/>
      <c r="G20" s="317" t="s">
        <v>197</v>
      </c>
      <c r="H20" s="317"/>
      <c r="I20" s="317"/>
      <c r="J20" s="196"/>
      <c r="K20" s="196"/>
      <c r="L20" s="196"/>
      <c r="M20" s="527">
        <v>0.35014508776144326</v>
      </c>
      <c r="N20" s="527">
        <v>0.34992773001524963</v>
      </c>
      <c r="O20" s="527">
        <v>0.35193707876293667</v>
      </c>
      <c r="P20" s="1372">
        <v>0.34757545276807994</v>
      </c>
      <c r="Q20" s="527">
        <v>0.35358094524234956</v>
      </c>
      <c r="R20" s="988">
        <v>0.35731867318034288</v>
      </c>
      <c r="S20" s="1018">
        <v>0.35816019399021543</v>
      </c>
      <c r="T20" s="1372">
        <v>0.35998261805886711</v>
      </c>
      <c r="U20" s="1018">
        <f t="shared" si="0"/>
        <v>0.35888455926052543</v>
      </c>
      <c r="V20" s="1018">
        <f t="shared" si="1"/>
        <v>0.36511969195576555</v>
      </c>
      <c r="W20" s="1018">
        <f t="shared" si="2"/>
        <v>0.3609749094250399</v>
      </c>
      <c r="X20" s="1372">
        <f t="shared" si="3"/>
        <v>0.36224295051433214</v>
      </c>
      <c r="Y20" s="1018">
        <f t="shared" si="4"/>
        <v>0.36973733822198868</v>
      </c>
      <c r="Z20" s="1018">
        <v>0.37666312531378737</v>
      </c>
      <c r="AA20" s="1018">
        <v>0.38089321218869721</v>
      </c>
      <c r="AB20" s="1372">
        <v>0.38314525890795309</v>
      </c>
      <c r="AC20" s="1018">
        <v>0.38765602749890071</v>
      </c>
      <c r="AD20" s="1018">
        <v>0.3884440420162969</v>
      </c>
      <c r="AE20" s="1018">
        <v>0.39909569178926746</v>
      </c>
      <c r="AF20" s="1372">
        <v>0.40934640662465144</v>
      </c>
      <c r="AG20" s="1018">
        <v>0.40342168025701319</v>
      </c>
      <c r="AH20" s="1606">
        <v>0.40512865513265234</v>
      </c>
      <c r="AI20" s="1754" t="s">
        <v>929</v>
      </c>
      <c r="AJ20" s="1754" t="s">
        <v>930</v>
      </c>
    </row>
    <row r="21" spans="1:44" ht="14.1" customHeight="1">
      <c r="A21" s="520"/>
      <c r="B21" s="522" t="s">
        <v>358</v>
      </c>
      <c r="C21" s="191"/>
      <c r="D21" s="319"/>
      <c r="E21" s="317"/>
      <c r="F21" s="317"/>
      <c r="G21" s="317"/>
      <c r="H21" s="317" t="s">
        <v>198</v>
      </c>
      <c r="I21" s="281"/>
      <c r="J21" s="196"/>
      <c r="K21" s="196"/>
      <c r="L21" s="196"/>
      <c r="M21" s="527">
        <v>0.17361918666439902</v>
      </c>
      <c r="N21" s="527">
        <v>0.17604683183415476</v>
      </c>
      <c r="O21" s="527">
        <v>0.17750846371913648</v>
      </c>
      <c r="P21" s="1372">
        <v>0.17781602066013405</v>
      </c>
      <c r="Q21" s="527">
        <v>0.18002231726194021</v>
      </c>
      <c r="R21" s="988">
        <v>0.17968841190942675</v>
      </c>
      <c r="S21" s="1018">
        <v>0.17921620347262301</v>
      </c>
      <c r="T21" s="1372">
        <v>0.18118890711707447</v>
      </c>
      <c r="U21" s="1018">
        <f t="shared" si="0"/>
        <v>0.17920803870957042</v>
      </c>
      <c r="V21" s="1018">
        <f t="shared" si="1"/>
        <v>0.18164152048602314</v>
      </c>
      <c r="W21" s="1018">
        <f t="shared" si="2"/>
        <v>0.17942896889520329</v>
      </c>
      <c r="X21" s="1372">
        <f t="shared" si="3"/>
        <v>0.18134616185155572</v>
      </c>
      <c r="Y21" s="1018">
        <f t="shared" si="4"/>
        <v>0.18350841059694392</v>
      </c>
      <c r="Z21" s="1018">
        <v>0.184400586745189</v>
      </c>
      <c r="AA21" s="1018">
        <v>0.18412146012199554</v>
      </c>
      <c r="AB21" s="1372">
        <v>0.18335773304202427</v>
      </c>
      <c r="AC21" s="1018">
        <v>0.18289155305776569</v>
      </c>
      <c r="AD21" s="1018">
        <v>0.17841794253019086</v>
      </c>
      <c r="AE21" s="1018">
        <v>0.1790897049767472</v>
      </c>
      <c r="AF21" s="1372">
        <v>0.18080974233094682</v>
      </c>
      <c r="AG21" s="1018">
        <v>0.17949025398588395</v>
      </c>
      <c r="AH21" s="1606">
        <v>0.17648500636577857</v>
      </c>
      <c r="AI21" s="1754" t="s">
        <v>931</v>
      </c>
      <c r="AJ21" s="1754" t="s">
        <v>911</v>
      </c>
    </row>
    <row r="22" spans="1:44" ht="14.1" customHeight="1">
      <c r="A22" s="520"/>
      <c r="B22" s="522" t="s">
        <v>359</v>
      </c>
      <c r="C22" s="191"/>
      <c r="D22" s="319"/>
      <c r="E22" s="317"/>
      <c r="F22" s="368" t="s">
        <v>21</v>
      </c>
      <c r="G22" s="368"/>
      <c r="H22" s="317"/>
      <c r="I22" s="317"/>
      <c r="J22" s="196"/>
      <c r="K22" s="196"/>
      <c r="L22" s="196"/>
      <c r="M22" s="527">
        <v>0.4800252452959573</v>
      </c>
      <c r="N22" s="527">
        <v>0.47774305478816276</v>
      </c>
      <c r="O22" s="527">
        <v>0.47885217138332059</v>
      </c>
      <c r="P22" s="1372">
        <v>0.48520348355472082</v>
      </c>
      <c r="Q22" s="527">
        <v>0.4858978149335007</v>
      </c>
      <c r="R22" s="988">
        <v>0.48363646056010634</v>
      </c>
      <c r="S22" s="1018">
        <v>0.48391871560897698</v>
      </c>
      <c r="T22" s="1372">
        <v>0.49297287284984265</v>
      </c>
      <c r="U22" s="1018">
        <f t="shared" si="0"/>
        <v>0.47870635180831772</v>
      </c>
      <c r="V22" s="1018">
        <f t="shared" si="1"/>
        <v>0.47909817830159901</v>
      </c>
      <c r="W22" s="1018">
        <f t="shared" si="2"/>
        <v>0.48405473010640304</v>
      </c>
      <c r="X22" s="1372">
        <f t="shared" si="3"/>
        <v>0.49304663847579555</v>
      </c>
      <c r="Y22" s="1018">
        <f t="shared" si="4"/>
        <v>0.49006884499034281</v>
      </c>
      <c r="Z22" s="1018">
        <v>0.48222267644604283</v>
      </c>
      <c r="AA22" s="1018">
        <v>0.475055629478779</v>
      </c>
      <c r="AB22" s="1372">
        <v>0.48185042028667718</v>
      </c>
      <c r="AC22" s="1018">
        <v>0.47212865399772125</v>
      </c>
      <c r="AD22" s="1018">
        <v>0.45420243036684532</v>
      </c>
      <c r="AE22" s="1018">
        <v>0.44793900391266184</v>
      </c>
      <c r="AF22" s="1372">
        <v>0.45274485834677713</v>
      </c>
      <c r="AG22" s="1018">
        <v>0.44605756318431805</v>
      </c>
      <c r="AH22" s="1606">
        <v>0.44492695916204522</v>
      </c>
      <c r="AI22" s="1754" t="s">
        <v>875</v>
      </c>
      <c r="AJ22" s="1754" t="s">
        <v>932</v>
      </c>
    </row>
    <row r="23" spans="1:44" ht="14.1" customHeight="1">
      <c r="A23" s="520"/>
      <c r="B23" s="522" t="s">
        <v>360</v>
      </c>
      <c r="C23" s="191"/>
      <c r="D23" s="319"/>
      <c r="E23" s="318"/>
      <c r="F23" s="369" t="s">
        <v>199</v>
      </c>
      <c r="G23" s="369"/>
      <c r="H23" s="318"/>
      <c r="I23" s="318"/>
      <c r="J23" s="212"/>
      <c r="K23" s="212"/>
      <c r="L23" s="212"/>
      <c r="M23" s="542">
        <v>1.360469989192912E-2</v>
      </c>
      <c r="N23" s="542">
        <v>1.3303423431387715E-2</v>
      </c>
      <c r="O23" s="542">
        <v>1.2586757740545721E-2</v>
      </c>
      <c r="P23" s="1373">
        <v>1.1341878942152245E-2</v>
      </c>
      <c r="Q23" s="542">
        <v>1.1308442368383952E-2</v>
      </c>
      <c r="R23" s="994">
        <v>1.0644850270451499E-2</v>
      </c>
      <c r="S23" s="994">
        <v>1.0087386131814547E-2</v>
      </c>
      <c r="T23" s="1373">
        <v>9.9298979083703148E-3</v>
      </c>
      <c r="U23" s="994">
        <f t="shared" si="0"/>
        <v>1.0073154074519643E-2</v>
      </c>
      <c r="V23" s="994">
        <f t="shared" si="1"/>
        <v>9.7071760256815277E-3</v>
      </c>
      <c r="W23" s="994">
        <f t="shared" si="2"/>
        <v>9.4029330919810292E-3</v>
      </c>
      <c r="X23" s="1373">
        <f t="shared" si="3"/>
        <v>9.6499786816699965E-3</v>
      </c>
      <c r="Y23" s="994">
        <f t="shared" si="4"/>
        <v>8.9123806630206186E-3</v>
      </c>
      <c r="Z23" s="994">
        <v>8.5708812893044196E-3</v>
      </c>
      <c r="AA23" s="994">
        <v>8.4305125780522339E-3</v>
      </c>
      <c r="AB23" s="1373">
        <v>8.8002783820182277E-3</v>
      </c>
      <c r="AC23" s="994">
        <v>8.318097784881108E-3</v>
      </c>
      <c r="AD23" s="994">
        <v>1.071718643725283E-2</v>
      </c>
      <c r="AE23" s="994">
        <v>1.052779844515777E-2</v>
      </c>
      <c r="AF23" s="1373">
        <v>1.3271048869711293E-2</v>
      </c>
      <c r="AG23" s="994">
        <v>1.25213634411168E-2</v>
      </c>
      <c r="AH23" s="1906">
        <v>1.0892572131038575E-2</v>
      </c>
      <c r="AI23" s="1917" t="s">
        <v>911</v>
      </c>
      <c r="AJ23" s="1917" t="s">
        <v>885</v>
      </c>
    </row>
    <row r="24" spans="1:44" ht="14.1" customHeight="1">
      <c r="A24" s="520"/>
      <c r="B24" s="522" t="s">
        <v>361</v>
      </c>
      <c r="C24" s="191"/>
      <c r="D24" s="349"/>
      <c r="E24" s="350"/>
      <c r="F24" s="368"/>
      <c r="G24" s="368"/>
      <c r="H24" s="350"/>
      <c r="I24" s="350"/>
      <c r="J24" s="1108"/>
      <c r="K24" s="1108"/>
      <c r="L24" s="1108"/>
      <c r="M24" s="1018"/>
      <c r="N24" s="1018"/>
      <c r="O24" s="1018"/>
      <c r="P24" s="1018"/>
      <c r="Q24" s="1018"/>
      <c r="R24" s="1018"/>
      <c r="S24" s="1018"/>
      <c r="T24" s="1018"/>
      <c r="U24" s="1018"/>
      <c r="V24" s="1018"/>
      <c r="W24" s="1018"/>
      <c r="X24" s="1018"/>
      <c r="Y24" s="1018"/>
      <c r="Z24" s="1018"/>
      <c r="AA24" s="1018"/>
      <c r="AB24" s="1771"/>
      <c r="AC24" s="1018"/>
      <c r="AD24" s="1018"/>
      <c r="AE24" s="1018"/>
      <c r="AF24" s="1018"/>
      <c r="AG24" s="1018"/>
      <c r="AH24" s="1018"/>
      <c r="AI24" s="1200"/>
      <c r="AJ24" s="1200"/>
    </row>
    <row r="25" spans="1:44" ht="14.1" customHeight="1">
      <c r="A25" s="520"/>
      <c r="B25" s="1586" t="s">
        <v>701</v>
      </c>
      <c r="C25" s="191"/>
      <c r="D25" s="198"/>
      <c r="E25" s="198"/>
      <c r="F25" s="198"/>
      <c r="G25" s="198"/>
      <c r="H25" s="198"/>
      <c r="I25" s="148"/>
      <c r="J25" s="148"/>
      <c r="K25" s="148"/>
      <c r="L25" s="148"/>
      <c r="M25" s="148"/>
      <c r="N25" s="148"/>
      <c r="O25" s="148"/>
      <c r="P25" s="150"/>
      <c r="Q25" s="150"/>
      <c r="R25" s="979"/>
      <c r="S25" s="1108"/>
      <c r="T25" s="1108"/>
      <c r="U25" s="1108"/>
      <c r="V25" s="1108"/>
      <c r="W25" s="1108"/>
      <c r="X25" s="1108"/>
      <c r="Y25" s="1108"/>
      <c r="Z25" s="1108"/>
      <c r="AA25" s="1108"/>
      <c r="AB25" s="1740"/>
      <c r="AC25" s="1108"/>
      <c r="AD25" s="1108"/>
      <c r="AE25" s="1108"/>
      <c r="AF25" s="1108"/>
      <c r="AG25" s="1108"/>
      <c r="AH25" s="1108"/>
      <c r="AI25" s="344"/>
      <c r="AJ25" s="344"/>
    </row>
    <row r="26" spans="1:44" ht="14.1" customHeight="1">
      <c r="A26" s="520"/>
      <c r="B26" s="1586" t="s">
        <v>702</v>
      </c>
      <c r="C26" s="191"/>
      <c r="D26" s="469" t="s">
        <v>495</v>
      </c>
      <c r="E26" s="319"/>
      <c r="F26" s="319"/>
      <c r="G26" s="319"/>
      <c r="H26" s="319"/>
      <c r="I26" s="319"/>
      <c r="J26" s="148"/>
      <c r="K26" s="148"/>
      <c r="L26" s="148"/>
      <c r="M26" s="148"/>
      <c r="N26" s="148"/>
      <c r="O26" s="148"/>
      <c r="P26" s="195"/>
      <c r="Q26" s="195"/>
      <c r="R26" s="978"/>
      <c r="S26" s="978"/>
      <c r="T26" s="978"/>
      <c r="U26" s="978"/>
      <c r="V26" s="978"/>
      <c r="W26" s="978"/>
      <c r="X26" s="978"/>
      <c r="Y26" s="978"/>
      <c r="Z26" s="978"/>
      <c r="AA26" s="978"/>
      <c r="AB26" s="1770"/>
      <c r="AC26" s="978"/>
      <c r="AD26" s="978"/>
      <c r="AE26" s="978"/>
      <c r="AF26" s="978"/>
      <c r="AG26" s="978"/>
      <c r="AH26" s="978"/>
      <c r="AI26" s="344"/>
      <c r="AJ26" s="454" t="s">
        <v>37</v>
      </c>
    </row>
    <row r="27" spans="1:44" ht="14.1" customHeight="1" thickBot="1">
      <c r="A27" s="78"/>
      <c r="B27" s="522" t="s">
        <v>496</v>
      </c>
      <c r="C27" s="191"/>
      <c r="D27" s="319"/>
      <c r="E27" s="343" t="s">
        <v>200</v>
      </c>
      <c r="F27" s="343"/>
      <c r="G27" s="343"/>
      <c r="H27" s="343"/>
      <c r="I27" s="343"/>
      <c r="J27" s="192"/>
      <c r="K27" s="192"/>
      <c r="L27" s="192"/>
      <c r="M27" s="192">
        <v>201249</v>
      </c>
      <c r="N27" s="192">
        <v>202712</v>
      </c>
      <c r="O27" s="192">
        <v>204283</v>
      </c>
      <c r="P27" s="1287">
        <v>208547</v>
      </c>
      <c r="Q27" s="656">
        <v>211065.766</v>
      </c>
      <c r="R27" s="977">
        <v>215189.864</v>
      </c>
      <c r="S27" s="1107">
        <v>221356.52691982503</v>
      </c>
      <c r="T27" s="1287">
        <v>218800.96473937703</v>
      </c>
      <c r="U27" s="1107">
        <v>222172.19847846302</v>
      </c>
      <c r="V27" s="1107">
        <v>228893.95731351402</v>
      </c>
      <c r="W27" s="1107">
        <v>233460.57203912199</v>
      </c>
      <c r="X27" s="1287">
        <v>240266.92359014502</v>
      </c>
      <c r="Y27" s="1107">
        <v>246782.75</v>
      </c>
      <c r="Z27" s="1107">
        <v>250408.357795263</v>
      </c>
      <c r="AA27" s="1107">
        <v>257049.50973403</v>
      </c>
      <c r="AB27" s="1287">
        <v>259997.83448284399</v>
      </c>
      <c r="AC27" s="1107">
        <v>261985.04928792999</v>
      </c>
      <c r="AD27" s="1107">
        <v>265349.86532876297</v>
      </c>
      <c r="AE27" s="1107">
        <v>266953.01421551598</v>
      </c>
      <c r="AF27" s="1287">
        <v>266450.95500000002</v>
      </c>
      <c r="AG27" s="1107">
        <v>264265.27399999998</v>
      </c>
      <c r="AH27" s="1134">
        <v>266536.77</v>
      </c>
      <c r="AI27" s="784">
        <v>8.5974306094260822E-3</v>
      </c>
      <c r="AJ27" s="784">
        <v>4.4733371019407553E-3</v>
      </c>
      <c r="AK27" s="1904"/>
      <c r="AL27" s="1904"/>
      <c r="AM27" s="1904"/>
      <c r="AN27" s="1904"/>
      <c r="AO27" s="1904"/>
      <c r="AP27" s="1904"/>
      <c r="AQ27" s="1904"/>
      <c r="AR27" s="1904"/>
    </row>
    <row r="28" spans="1:44" ht="14.1" customHeight="1" thickTop="1">
      <c r="A28" s="78"/>
      <c r="B28" s="522" t="s">
        <v>362</v>
      </c>
      <c r="C28" s="191"/>
      <c r="D28" s="319"/>
      <c r="E28" s="319"/>
      <c r="F28" s="324" t="s">
        <v>20</v>
      </c>
      <c r="G28" s="324"/>
      <c r="H28" s="319"/>
      <c r="I28" s="319"/>
      <c r="J28" s="193"/>
      <c r="K28" s="193"/>
      <c r="L28" s="193"/>
      <c r="M28" s="359">
        <v>91265</v>
      </c>
      <c r="N28" s="359">
        <v>92222</v>
      </c>
      <c r="O28" s="359">
        <v>92435</v>
      </c>
      <c r="P28" s="1374">
        <v>92810</v>
      </c>
      <c r="Q28" s="659">
        <v>94395.865999999995</v>
      </c>
      <c r="R28" s="982">
        <v>96549.922000000006</v>
      </c>
      <c r="S28" s="1110">
        <v>99282.007921601995</v>
      </c>
      <c r="T28" s="1282">
        <v>97084.430890435993</v>
      </c>
      <c r="U28" s="1110">
        <v>100699.11431543701</v>
      </c>
      <c r="V28" s="1110">
        <v>104925.077039164</v>
      </c>
      <c r="W28" s="1110">
        <v>105850.77487331399</v>
      </c>
      <c r="X28" s="1282">
        <v>107822.94995400199</v>
      </c>
      <c r="Y28" s="1110">
        <v>112031.34699999999</v>
      </c>
      <c r="Z28" s="1110">
        <v>115347.814227435</v>
      </c>
      <c r="AA28" s="1110">
        <v>119415.938680343</v>
      </c>
      <c r="AB28" s="1282">
        <v>119198.24122369201</v>
      </c>
      <c r="AC28" s="1110">
        <v>122493.709523882</v>
      </c>
      <c r="AD28" s="1110">
        <v>126188.080559685</v>
      </c>
      <c r="AE28" s="1110">
        <v>129754.9365317</v>
      </c>
      <c r="AF28" s="1282">
        <v>129267.76</v>
      </c>
      <c r="AG28" s="1110">
        <v>130369.242</v>
      </c>
      <c r="AH28" s="1135">
        <v>132459.606</v>
      </c>
      <c r="AI28" s="1814">
        <v>1.6039089047242827E-2</v>
      </c>
      <c r="AJ28" s="1814">
        <v>4.9703616825688579E-2</v>
      </c>
      <c r="AL28" s="1904"/>
      <c r="AM28" s="1904"/>
      <c r="AN28" s="1904"/>
      <c r="AO28" s="1904"/>
      <c r="AP28" s="1904"/>
      <c r="AQ28" s="1904"/>
      <c r="AR28" s="1904"/>
    </row>
    <row r="29" spans="1:44" ht="14.1" customHeight="1">
      <c r="A29" s="78"/>
      <c r="B29" s="50"/>
      <c r="C29" s="191"/>
      <c r="D29" s="319"/>
      <c r="E29" s="319"/>
      <c r="F29" s="319"/>
      <c r="G29" s="319" t="s">
        <v>196</v>
      </c>
      <c r="I29" s="319"/>
      <c r="J29" s="148"/>
      <c r="K29" s="148"/>
      <c r="L29" s="148"/>
      <c r="M29" s="148">
        <v>17115</v>
      </c>
      <c r="N29" s="148">
        <v>17388</v>
      </c>
      <c r="O29" s="148">
        <v>16427</v>
      </c>
      <c r="P29" s="1281">
        <v>16232</v>
      </c>
      <c r="Q29" s="549">
        <v>16050.538</v>
      </c>
      <c r="R29" s="978">
        <v>15702.97</v>
      </c>
      <c r="S29" s="978">
        <v>15933.804564006999</v>
      </c>
      <c r="T29" s="1281">
        <v>14991.761108426001</v>
      </c>
      <c r="U29" s="978">
        <v>16626.343070497001</v>
      </c>
      <c r="V29" s="978">
        <v>17233.560600926001</v>
      </c>
      <c r="W29" s="978">
        <v>17137.647630626998</v>
      </c>
      <c r="X29" s="1281">
        <v>16721.753245370001</v>
      </c>
      <c r="Y29" s="978">
        <v>16746.920999999998</v>
      </c>
      <c r="Z29" s="978">
        <v>16597.560743427999</v>
      </c>
      <c r="AA29" s="978">
        <v>16646.857907965001</v>
      </c>
      <c r="AB29" s="1281">
        <v>15573.440760281001</v>
      </c>
      <c r="AC29" s="978">
        <v>16355.511228646999</v>
      </c>
      <c r="AD29" s="978">
        <v>17391.236930769999</v>
      </c>
      <c r="AE29" s="978">
        <v>18758.544235736001</v>
      </c>
      <c r="AF29" s="1281">
        <v>18272.751</v>
      </c>
      <c r="AG29" s="978">
        <v>19389.245999999999</v>
      </c>
      <c r="AH29" s="995">
        <v>20451.404999999999</v>
      </c>
      <c r="AI29" s="1815">
        <v>5.4773325081231672E-2</v>
      </c>
      <c r="AJ29" s="1815">
        <v>0.1759530791788857</v>
      </c>
      <c r="AM29" s="1088"/>
      <c r="AN29" s="1088"/>
      <c r="AO29" s="1088"/>
      <c r="AP29" s="1088"/>
      <c r="AQ29" s="1088"/>
      <c r="AR29" s="1088"/>
    </row>
    <row r="30" spans="1:44" ht="14.1" customHeight="1">
      <c r="A30" s="3"/>
      <c r="B30" s="50"/>
      <c r="C30" s="191"/>
      <c r="D30" s="319"/>
      <c r="E30" s="319"/>
      <c r="F30" s="319"/>
      <c r="G30" s="319" t="s">
        <v>197</v>
      </c>
      <c r="I30" s="319"/>
      <c r="J30" s="148"/>
      <c r="K30" s="148"/>
      <c r="L30" s="148"/>
      <c r="M30" s="148">
        <v>74150</v>
      </c>
      <c r="N30" s="148">
        <v>74834</v>
      </c>
      <c r="O30" s="148">
        <v>76008</v>
      </c>
      <c r="P30" s="1280">
        <v>76578</v>
      </c>
      <c r="Q30" s="657">
        <v>78345.327999999994</v>
      </c>
      <c r="R30" s="979">
        <v>80846.952000000005</v>
      </c>
      <c r="S30" s="1108">
        <v>83348.20335759499</v>
      </c>
      <c r="T30" s="1280">
        <v>82092.669782009994</v>
      </c>
      <c r="U30" s="1108">
        <v>84072.771244939999</v>
      </c>
      <c r="V30" s="1108">
        <v>87691.516438237988</v>
      </c>
      <c r="W30" s="1108">
        <v>88713.127242686984</v>
      </c>
      <c r="X30" s="1280">
        <v>91101.196708631993</v>
      </c>
      <c r="Y30" s="1108">
        <v>95284.425000000003</v>
      </c>
      <c r="Z30" s="1108">
        <v>98750.253484007</v>
      </c>
      <c r="AA30" s="1108">
        <v>102769.080772378</v>
      </c>
      <c r="AB30" s="1280">
        <v>103624.680463411</v>
      </c>
      <c r="AC30" s="1108">
        <v>106138.19829523501</v>
      </c>
      <c r="AD30" s="1108">
        <v>108796.843628915</v>
      </c>
      <c r="AE30" s="1108">
        <v>110996.392295964</v>
      </c>
      <c r="AF30" s="1280">
        <v>110995.00900000001</v>
      </c>
      <c r="AG30" s="1108">
        <v>110979.996</v>
      </c>
      <c r="AH30" s="1136">
        <v>112008.201</v>
      </c>
      <c r="AI30" s="1815">
        <v>9.2629302577040828E-3</v>
      </c>
      <c r="AJ30" s="1815">
        <v>2.9513681443422257E-2</v>
      </c>
      <c r="AM30" s="1088"/>
      <c r="AN30" s="1088"/>
      <c r="AO30" s="1088"/>
      <c r="AP30" s="1088"/>
      <c r="AQ30" s="1088"/>
      <c r="AR30" s="1088"/>
    </row>
    <row r="31" spans="1:44" ht="14.1" customHeight="1">
      <c r="A31" s="56"/>
      <c r="B31" s="50"/>
      <c r="C31" s="191"/>
      <c r="D31" s="319"/>
      <c r="E31" s="319"/>
      <c r="F31" s="319"/>
      <c r="G31" s="319"/>
      <c r="H31" s="319" t="s">
        <v>198</v>
      </c>
      <c r="J31" s="148"/>
      <c r="K31" s="148"/>
      <c r="L31" s="148"/>
      <c r="M31" s="148">
        <v>38644</v>
      </c>
      <c r="N31" s="148">
        <v>39571</v>
      </c>
      <c r="O31" s="148">
        <v>40305</v>
      </c>
      <c r="P31" s="1280">
        <v>41255</v>
      </c>
      <c r="Q31" s="657">
        <v>42108.824999999997</v>
      </c>
      <c r="R31" s="979">
        <v>42976.633000000002</v>
      </c>
      <c r="S31" s="1108">
        <v>44122.482497942001</v>
      </c>
      <c r="T31" s="1280">
        <v>43714.533176315999</v>
      </c>
      <c r="U31" s="1108">
        <v>44423.177684552997</v>
      </c>
      <c r="V31" s="1108">
        <v>45954.465090765996</v>
      </c>
      <c r="W31" s="1108">
        <v>46281.717886671999</v>
      </c>
      <c r="X31" s="1280">
        <v>47689.355882358999</v>
      </c>
      <c r="Y31" s="1108">
        <v>49475.27</v>
      </c>
      <c r="Z31" s="1108">
        <v>50658.034012014003</v>
      </c>
      <c r="AA31" s="1108">
        <v>52193.875677827004</v>
      </c>
      <c r="AB31" s="1280">
        <v>52301.779337829001</v>
      </c>
      <c r="AC31" s="1108">
        <v>52683.744874427</v>
      </c>
      <c r="AD31" s="1108">
        <v>52997.598836534002</v>
      </c>
      <c r="AE31" s="1108">
        <v>53161.366796474998</v>
      </c>
      <c r="AF31" s="1280">
        <v>52856.654000000002</v>
      </c>
      <c r="AG31" s="1108">
        <v>52049.290999999997</v>
      </c>
      <c r="AH31" s="1136">
        <v>51610.375</v>
      </c>
      <c r="AI31" s="1815">
        <v>-8.4343599300659156E-3</v>
      </c>
      <c r="AJ31" s="1815">
        <v>-2.6189667534623928E-2</v>
      </c>
      <c r="AM31" s="1088"/>
      <c r="AN31" s="1088"/>
      <c r="AO31" s="1088"/>
      <c r="AP31" s="1088"/>
      <c r="AQ31" s="1088"/>
      <c r="AR31" s="1088"/>
    </row>
    <row r="32" spans="1:44" ht="14.1" customHeight="1">
      <c r="A32" s="3"/>
      <c r="B32" s="50"/>
      <c r="C32" s="191"/>
      <c r="D32" s="319"/>
      <c r="E32" s="319"/>
      <c r="F32" s="324" t="s">
        <v>21</v>
      </c>
      <c r="G32" s="324"/>
      <c r="H32" s="319"/>
      <c r="I32" s="319"/>
      <c r="J32" s="148"/>
      <c r="K32" s="148"/>
      <c r="L32" s="148"/>
      <c r="M32" s="531">
        <v>107388</v>
      </c>
      <c r="N32" s="531">
        <v>108025</v>
      </c>
      <c r="O32" s="531">
        <v>109432</v>
      </c>
      <c r="P32" s="1288">
        <v>113427</v>
      </c>
      <c r="Q32" s="531">
        <v>114425.60000000001</v>
      </c>
      <c r="R32" s="991">
        <v>116482.211</v>
      </c>
      <c r="S32" s="991">
        <v>120001.75901453001</v>
      </c>
      <c r="T32" s="1288">
        <v>119720.306571308</v>
      </c>
      <c r="U32" s="991">
        <v>119499.870180599</v>
      </c>
      <c r="V32" s="991">
        <v>121998.526630155</v>
      </c>
      <c r="W32" s="991">
        <v>125673.35596175199</v>
      </c>
      <c r="X32" s="1288">
        <v>130352.759011216</v>
      </c>
      <c r="Y32" s="991">
        <v>132806.98499999999</v>
      </c>
      <c r="Z32" s="991">
        <v>133135.415571955</v>
      </c>
      <c r="AA32" s="991">
        <v>135629.408023066</v>
      </c>
      <c r="AB32" s="1288">
        <v>138747.98507832101</v>
      </c>
      <c r="AC32" s="991">
        <v>137550.80342340897</v>
      </c>
      <c r="AD32" s="991">
        <v>136525.27159986299</v>
      </c>
      <c r="AE32" s="991">
        <v>134642.826155007</v>
      </c>
      <c r="AF32" s="1288">
        <v>133792.973</v>
      </c>
      <c r="AG32" s="991">
        <v>130798.041</v>
      </c>
      <c r="AH32" s="1636">
        <v>131412.875</v>
      </c>
      <c r="AI32" s="1814">
        <v>4.701906756984009E-3</v>
      </c>
      <c r="AJ32" s="1814">
        <v>-3.7443691631569354E-2</v>
      </c>
      <c r="AL32" s="1904"/>
      <c r="AM32" s="1904"/>
      <c r="AN32" s="1904"/>
      <c r="AO32" s="1904"/>
      <c r="AP32" s="1904"/>
      <c r="AQ32" s="1904"/>
      <c r="AR32" s="1904"/>
    </row>
    <row r="33" spans="1:36" ht="14.1" customHeight="1">
      <c r="A33" s="3"/>
      <c r="B33" s="50"/>
      <c r="C33" s="191"/>
      <c r="D33" s="319"/>
      <c r="E33" s="319"/>
      <c r="F33" s="324"/>
      <c r="G33" s="319" t="s">
        <v>201</v>
      </c>
      <c r="H33" s="319"/>
      <c r="I33" s="319"/>
      <c r="J33" s="148"/>
      <c r="K33" s="148"/>
      <c r="L33" s="148"/>
      <c r="M33" s="148">
        <v>35128</v>
      </c>
      <c r="N33" s="148">
        <v>34952</v>
      </c>
      <c r="O33" s="148">
        <v>35363</v>
      </c>
      <c r="P33" s="1280">
        <v>36073</v>
      </c>
      <c r="Q33" s="657">
        <v>36715.792999999998</v>
      </c>
      <c r="R33" s="979">
        <v>37478.442999999999</v>
      </c>
      <c r="S33" s="1108">
        <v>38739.710271794</v>
      </c>
      <c r="T33" s="1280">
        <v>37112.624304269004</v>
      </c>
      <c r="U33" s="1108">
        <v>35762.599169734996</v>
      </c>
      <c r="V33" s="1108">
        <v>35638.408986916002</v>
      </c>
      <c r="W33" s="1108">
        <v>35819.507221882996</v>
      </c>
      <c r="X33" s="1280">
        <v>35423.995755912998</v>
      </c>
      <c r="Y33" s="1108">
        <v>34786.847000000002</v>
      </c>
      <c r="Z33" s="1108">
        <v>34241.676074707</v>
      </c>
      <c r="AA33" s="1108">
        <v>34134.562601962003</v>
      </c>
      <c r="AB33" s="1280">
        <v>33925.063519711999</v>
      </c>
      <c r="AC33" s="1108">
        <v>33713.001907302001</v>
      </c>
      <c r="AD33" s="1108">
        <v>33487.657953611</v>
      </c>
      <c r="AE33" s="1108">
        <v>33272.501842209</v>
      </c>
      <c r="AF33" s="1280">
        <v>33338.559000000001</v>
      </c>
      <c r="AG33" s="1108">
        <v>33511.425999999999</v>
      </c>
      <c r="AH33" s="1136">
        <v>33919.921000000002</v>
      </c>
      <c r="AI33" s="1815">
        <v>1.2204947629136598E-2</v>
      </c>
      <c r="AJ33" s="1815">
        <v>1.290014333492584E-2</v>
      </c>
    </row>
    <row r="34" spans="1:36" ht="14.1" customHeight="1">
      <c r="A34" s="3"/>
      <c r="B34" s="50"/>
      <c r="C34" s="191"/>
      <c r="D34" s="319"/>
      <c r="E34" s="319"/>
      <c r="F34" s="324"/>
      <c r="G34" s="319" t="s">
        <v>202</v>
      </c>
      <c r="H34" s="319"/>
      <c r="J34" s="148"/>
      <c r="K34" s="148"/>
      <c r="L34" s="148"/>
      <c r="M34" s="148">
        <v>49111</v>
      </c>
      <c r="N34" s="148">
        <v>49296</v>
      </c>
      <c r="O34" s="148">
        <v>49658</v>
      </c>
      <c r="P34" s="1280">
        <v>52280</v>
      </c>
      <c r="Q34" s="657">
        <v>53140.57</v>
      </c>
      <c r="R34" s="979">
        <v>54031.150999999998</v>
      </c>
      <c r="S34" s="1108">
        <v>56014.062847960005</v>
      </c>
      <c r="T34" s="1280">
        <v>56672.380197967002</v>
      </c>
      <c r="U34" s="1108">
        <v>57539.630614078997</v>
      </c>
      <c r="V34" s="1108">
        <v>59626.303366</v>
      </c>
      <c r="W34" s="1108">
        <v>61346.227303250002</v>
      </c>
      <c r="X34" s="1280">
        <v>64581.261935497001</v>
      </c>
      <c r="Y34" s="1108">
        <v>66933.914000000004</v>
      </c>
      <c r="Z34" s="1108">
        <v>66690.161729204003</v>
      </c>
      <c r="AA34" s="1108">
        <v>68679.293985965996</v>
      </c>
      <c r="AB34" s="1280">
        <v>71946.944866228005</v>
      </c>
      <c r="AC34" s="1108">
        <v>72242.848462569003</v>
      </c>
      <c r="AD34" s="1108">
        <v>71994.327842853003</v>
      </c>
      <c r="AE34" s="1108">
        <v>71441.115593487004</v>
      </c>
      <c r="AF34" s="1280">
        <v>71695.370999999999</v>
      </c>
      <c r="AG34" s="1108">
        <v>70597.899999999994</v>
      </c>
      <c r="AH34" s="1136">
        <v>71357.627999999997</v>
      </c>
      <c r="AI34" s="1815">
        <v>1.0765177483781363E-2</v>
      </c>
      <c r="AJ34" s="1815">
        <v>-8.8340695057921304E-3</v>
      </c>
    </row>
    <row r="35" spans="1:36" ht="14.1" customHeight="1">
      <c r="A35" s="3"/>
      <c r="B35" s="50"/>
      <c r="C35" s="191"/>
      <c r="D35" s="319"/>
      <c r="E35" s="319"/>
      <c r="F35" s="324"/>
      <c r="G35" s="319" t="s">
        <v>19</v>
      </c>
      <c r="H35" s="319"/>
      <c r="I35" s="319"/>
      <c r="J35" s="148"/>
      <c r="K35" s="148"/>
      <c r="L35" s="148"/>
      <c r="M35" s="148">
        <v>23149</v>
      </c>
      <c r="N35" s="148">
        <v>23776</v>
      </c>
      <c r="O35" s="148">
        <v>24411</v>
      </c>
      <c r="P35" s="1281">
        <v>25073</v>
      </c>
      <c r="Q35" s="549">
        <v>24569.264999999999</v>
      </c>
      <c r="R35" s="978">
        <v>24972.616999999998</v>
      </c>
      <c r="S35" s="978">
        <v>25247.985894776</v>
      </c>
      <c r="T35" s="1281">
        <v>25935.302069072</v>
      </c>
      <c r="U35" s="978">
        <v>26197.640396784998</v>
      </c>
      <c r="V35" s="978">
        <v>26733.814277238998</v>
      </c>
      <c r="W35" s="978">
        <v>28507.621436619</v>
      </c>
      <c r="X35" s="1281">
        <v>30347.501319805997</v>
      </c>
      <c r="Y35" s="978">
        <v>31086.223999999998</v>
      </c>
      <c r="Z35" s="978">
        <v>32203.477768043998</v>
      </c>
      <c r="AA35" s="978">
        <v>32815.451435137998</v>
      </c>
      <c r="AB35" s="1281">
        <v>32875.976692380995</v>
      </c>
      <c r="AC35" s="978">
        <v>31594.953053538</v>
      </c>
      <c r="AD35" s="978">
        <v>31043.285803399001</v>
      </c>
      <c r="AE35" s="978">
        <v>29929.208719310998</v>
      </c>
      <c r="AF35" s="1281">
        <v>28759.043000000001</v>
      </c>
      <c r="AG35" s="978">
        <v>26688.715</v>
      </c>
      <c r="AH35" s="995">
        <v>26135.326000000001</v>
      </c>
      <c r="AI35" s="1815">
        <v>-2.0757615497021265E-2</v>
      </c>
      <c r="AJ35" s="1815">
        <v>-0.15810327610089236</v>
      </c>
    </row>
    <row r="36" spans="1:36" ht="14.1" customHeight="1">
      <c r="A36" s="3"/>
      <c r="B36" s="50"/>
      <c r="C36" s="191"/>
      <c r="D36" s="319"/>
      <c r="E36" s="318"/>
      <c r="F36" s="369" t="s">
        <v>199</v>
      </c>
      <c r="G36" s="369"/>
      <c r="H36" s="318"/>
      <c r="I36" s="318"/>
      <c r="J36" s="361"/>
      <c r="K36" s="361"/>
      <c r="L36" s="361"/>
      <c r="M36" s="530">
        <v>2596</v>
      </c>
      <c r="N36" s="530">
        <v>2465</v>
      </c>
      <c r="O36" s="530">
        <v>2416</v>
      </c>
      <c r="P36" s="1285">
        <v>2310</v>
      </c>
      <c r="Q36" s="530">
        <v>2244.3000000000002</v>
      </c>
      <c r="R36" s="990">
        <v>2157.73</v>
      </c>
      <c r="S36" s="990">
        <v>2072.7599836929999</v>
      </c>
      <c r="T36" s="1285">
        <v>1996.2272776329999</v>
      </c>
      <c r="U36" s="990">
        <v>1973.2139824270002</v>
      </c>
      <c r="V36" s="990">
        <v>1970.353644195</v>
      </c>
      <c r="W36" s="990">
        <v>1936.4412040560001</v>
      </c>
      <c r="X36" s="1285">
        <v>2091.2146249269999</v>
      </c>
      <c r="Y36" s="990">
        <v>1944.519</v>
      </c>
      <c r="Z36" s="990">
        <v>1925.1279958729999</v>
      </c>
      <c r="AA36" s="990">
        <v>2004.163030621</v>
      </c>
      <c r="AB36" s="1285">
        <v>2051.7081808309999</v>
      </c>
      <c r="AC36" s="990">
        <v>1940</v>
      </c>
      <c r="AD36" s="990">
        <v>2636.5131692149998</v>
      </c>
      <c r="AE36" s="990">
        <v>2555.2515288089999</v>
      </c>
      <c r="AF36" s="1285">
        <v>3390.2220000000002</v>
      </c>
      <c r="AG36" s="990">
        <v>3097.991</v>
      </c>
      <c r="AH36" s="996">
        <v>2664.2890000000002</v>
      </c>
      <c r="AI36" s="1816">
        <v>-0.14009038089089731</v>
      </c>
      <c r="AJ36" s="1816">
        <v>1.0238907849829282E-2</v>
      </c>
    </row>
    <row r="37" spans="1:36" ht="14.1" customHeight="1">
      <c r="A37" s="3"/>
      <c r="B37" s="50"/>
      <c r="C37" s="191"/>
      <c r="D37" s="319"/>
      <c r="E37" s="319" t="s">
        <v>379</v>
      </c>
      <c r="J37" s="148"/>
      <c r="K37" s="148"/>
      <c r="L37" s="148"/>
      <c r="M37" s="148"/>
      <c r="N37" s="148"/>
      <c r="O37" s="148"/>
      <c r="P37" s="1108">
        <f t="shared" ref="P37:AG37" si="5">+P27*10</f>
        <v>2085470</v>
      </c>
      <c r="Q37" s="1108">
        <f t="shared" si="5"/>
        <v>2110657.66</v>
      </c>
      <c r="R37" s="1108">
        <f t="shared" si="5"/>
        <v>2151898.64</v>
      </c>
      <c r="S37" s="1108">
        <f t="shared" si="5"/>
        <v>2213565.2691982505</v>
      </c>
      <c r="T37" s="1108">
        <f t="shared" si="5"/>
        <v>2188009.6473937705</v>
      </c>
      <c r="U37" s="1108">
        <f t="shared" si="5"/>
        <v>2221721.9847846301</v>
      </c>
      <c r="V37" s="1108">
        <f t="shared" si="5"/>
        <v>2288939.5731351404</v>
      </c>
      <c r="W37" s="1108">
        <f t="shared" si="5"/>
        <v>2334605.7203912199</v>
      </c>
      <c r="X37" s="1108">
        <f t="shared" si="5"/>
        <v>2402669.2359014503</v>
      </c>
      <c r="Y37" s="1108">
        <f t="shared" si="5"/>
        <v>2467827.5</v>
      </c>
      <c r="Z37" s="1108">
        <f t="shared" si="5"/>
        <v>2504083.5779526299</v>
      </c>
      <c r="AA37" s="1108">
        <f t="shared" si="5"/>
        <v>2570495.0973402997</v>
      </c>
      <c r="AB37" s="1108">
        <f t="shared" si="5"/>
        <v>2599978.3448284399</v>
      </c>
      <c r="AC37" s="1108">
        <f t="shared" si="5"/>
        <v>2619850.4928792999</v>
      </c>
      <c r="AD37" s="1108">
        <f t="shared" si="5"/>
        <v>2653498.6532876296</v>
      </c>
      <c r="AE37" s="1108">
        <f t="shared" si="5"/>
        <v>2669530.1421551597</v>
      </c>
      <c r="AF37" s="1108">
        <f t="shared" si="5"/>
        <v>2664509.5500000003</v>
      </c>
      <c r="AG37" s="1108">
        <f t="shared" si="5"/>
        <v>2642652.7399999998</v>
      </c>
      <c r="AH37" s="1108">
        <f>+AH27*10</f>
        <v>2665367.7000000002</v>
      </c>
      <c r="AI37" s="344"/>
      <c r="AJ37" s="344"/>
    </row>
    <row r="38" spans="1:36" ht="14.1" customHeight="1">
      <c r="A38" s="3"/>
      <c r="B38" s="50"/>
      <c r="C38" s="191"/>
      <c r="H38" s="33"/>
      <c r="I38" s="33"/>
      <c r="J38" s="33"/>
      <c r="K38" s="33"/>
      <c r="L38" s="33"/>
      <c r="M38" s="33"/>
      <c r="N38" s="33"/>
      <c r="O38" s="33"/>
      <c r="P38" s="983">
        <f t="shared" ref="P38:AG38" si="6">+P28*10</f>
        <v>928100</v>
      </c>
      <c r="Q38" s="983">
        <f t="shared" si="6"/>
        <v>943958.65999999992</v>
      </c>
      <c r="R38" s="983">
        <f t="shared" si="6"/>
        <v>965499.22000000009</v>
      </c>
      <c r="S38" s="983">
        <f t="shared" si="6"/>
        <v>992820.07921601995</v>
      </c>
      <c r="T38" s="983">
        <f t="shared" si="6"/>
        <v>970844.30890435993</v>
      </c>
      <c r="U38" s="983">
        <f t="shared" si="6"/>
        <v>1006991.1431543701</v>
      </c>
      <c r="V38" s="983">
        <f t="shared" si="6"/>
        <v>1049250.77039164</v>
      </c>
      <c r="W38" s="983">
        <f t="shared" si="6"/>
        <v>1058507.7487331398</v>
      </c>
      <c r="X38" s="983">
        <f t="shared" si="6"/>
        <v>1078229.4995400198</v>
      </c>
      <c r="Y38" s="983">
        <f t="shared" si="6"/>
        <v>1120313.47</v>
      </c>
      <c r="Z38" s="983">
        <f t="shared" si="6"/>
        <v>1153478.1422743499</v>
      </c>
      <c r="AA38" s="983">
        <f t="shared" si="6"/>
        <v>1194159.38680343</v>
      </c>
      <c r="AB38" s="983">
        <f t="shared" si="6"/>
        <v>1191982.4122369201</v>
      </c>
      <c r="AC38" s="983">
        <f t="shared" si="6"/>
        <v>1224937.09523882</v>
      </c>
      <c r="AD38" s="983">
        <f t="shared" si="6"/>
        <v>1261880.8055968499</v>
      </c>
      <c r="AE38" s="983">
        <f t="shared" si="6"/>
        <v>1297549.3653170001</v>
      </c>
      <c r="AF38" s="983">
        <f t="shared" si="6"/>
        <v>1292677.5999999999</v>
      </c>
      <c r="AG38" s="983">
        <f t="shared" si="6"/>
        <v>1303692.42</v>
      </c>
      <c r="AH38" s="983">
        <f>+AH28*10</f>
        <v>1324596.06</v>
      </c>
      <c r="AI38" s="33"/>
      <c r="AJ38" s="33"/>
    </row>
    <row r="39" spans="1:36" s="480" customFormat="1" ht="14.1" customHeight="1">
      <c r="A39" s="3"/>
      <c r="B39" s="50"/>
      <c r="C39" s="191"/>
      <c r="D39" s="33"/>
      <c r="E39" s="33"/>
      <c r="F39" s="33"/>
      <c r="G39" s="33"/>
      <c r="H39" s="33"/>
      <c r="I39" s="33"/>
      <c r="J39" s="33"/>
      <c r="K39" s="33"/>
      <c r="L39" s="33"/>
      <c r="M39" s="33"/>
      <c r="N39" s="33"/>
      <c r="O39" s="33"/>
      <c r="P39" s="983">
        <f t="shared" ref="P39:AG39" si="7">+P32*10</f>
        <v>1134270</v>
      </c>
      <c r="Q39" s="983">
        <f t="shared" si="7"/>
        <v>1144256</v>
      </c>
      <c r="R39" s="983">
        <f t="shared" si="7"/>
        <v>1164822.1099999999</v>
      </c>
      <c r="S39" s="983">
        <f t="shared" si="7"/>
        <v>1200017.5901453001</v>
      </c>
      <c r="T39" s="983">
        <f t="shared" si="7"/>
        <v>1197203.0657130801</v>
      </c>
      <c r="U39" s="983">
        <f t="shared" si="7"/>
        <v>1194998.70180599</v>
      </c>
      <c r="V39" s="983">
        <f t="shared" si="7"/>
        <v>1219985.26630155</v>
      </c>
      <c r="W39" s="983">
        <f t="shared" si="7"/>
        <v>1256733.5596175198</v>
      </c>
      <c r="X39" s="983">
        <f t="shared" si="7"/>
        <v>1303527.59011216</v>
      </c>
      <c r="Y39" s="983">
        <f t="shared" si="7"/>
        <v>1328069.8499999999</v>
      </c>
      <c r="Z39" s="983">
        <f t="shared" si="7"/>
        <v>1331354.1557195501</v>
      </c>
      <c r="AA39" s="983">
        <f t="shared" si="7"/>
        <v>1356294.08023066</v>
      </c>
      <c r="AB39" s="983">
        <f t="shared" si="7"/>
        <v>1387479.8507832102</v>
      </c>
      <c r="AC39" s="983">
        <f t="shared" si="7"/>
        <v>1375508.0342340898</v>
      </c>
      <c r="AD39" s="983">
        <f t="shared" si="7"/>
        <v>1365252.7159986298</v>
      </c>
      <c r="AE39" s="983">
        <f t="shared" si="7"/>
        <v>1346428.26155007</v>
      </c>
      <c r="AF39" s="983">
        <f t="shared" si="7"/>
        <v>1337929.73</v>
      </c>
      <c r="AG39" s="983">
        <f t="shared" si="7"/>
        <v>1307980.4099999999</v>
      </c>
      <c r="AH39" s="983">
        <f>+AH32*10</f>
        <v>1314128.75</v>
      </c>
      <c r="AI39" s="33"/>
      <c r="AJ39" s="59">
        <v>14</v>
      </c>
    </row>
    <row r="40" spans="1:36" s="35" customFormat="1" ht="5.0999999999999996" customHeight="1">
      <c r="A40" s="449"/>
      <c r="B40" s="444"/>
      <c r="C40" s="445"/>
      <c r="D40" s="450"/>
      <c r="E40" s="445"/>
      <c r="F40" s="445"/>
      <c r="G40" s="445"/>
      <c r="H40" s="466"/>
      <c r="I40" s="451"/>
      <c r="J40" s="451"/>
      <c r="K40" s="451"/>
      <c r="L40" s="451"/>
      <c r="M40" s="451"/>
      <c r="N40" s="451"/>
      <c r="O40" s="451"/>
      <c r="P40" s="451"/>
      <c r="Q40" s="451"/>
      <c r="R40" s="451"/>
      <c r="S40" s="987"/>
      <c r="T40" s="1123"/>
      <c r="U40" s="1123"/>
      <c r="V40" s="1123"/>
      <c r="W40" s="1123"/>
      <c r="X40" s="1123"/>
      <c r="Y40" s="1123"/>
      <c r="Z40" s="1123"/>
      <c r="AA40" s="1123"/>
      <c r="AB40" s="1123"/>
      <c r="AC40" s="1123"/>
      <c r="AD40" s="1123"/>
      <c r="AE40" s="1123"/>
      <c r="AF40" s="1123"/>
      <c r="AG40" s="1123"/>
      <c r="AH40" s="1123"/>
      <c r="AI40" s="451"/>
      <c r="AJ40" s="445"/>
    </row>
    <row r="41" spans="1:36" s="35" customFormat="1" ht="20.100000000000001" customHeight="1">
      <c r="A41" s="478"/>
      <c r="B41" s="479"/>
      <c r="C41" s="480"/>
      <c r="D41" s="481"/>
      <c r="E41" s="480"/>
      <c r="F41" s="480"/>
      <c r="G41" s="480"/>
      <c r="H41" s="494"/>
      <c r="I41" s="447" t="s">
        <v>59</v>
      </c>
      <c r="J41" s="447" t="s">
        <v>63</v>
      </c>
      <c r="K41" s="447" t="s">
        <v>65</v>
      </c>
      <c r="L41" s="447" t="s">
        <v>80</v>
      </c>
      <c r="M41" s="447" t="s">
        <v>83</v>
      </c>
      <c r="N41" s="447" t="s">
        <v>97</v>
      </c>
      <c r="O41" s="447" t="s">
        <v>103</v>
      </c>
      <c r="P41" s="447" t="s">
        <v>429</v>
      </c>
      <c r="Q41" s="447" t="s">
        <v>328</v>
      </c>
      <c r="R41" s="447" t="s">
        <v>453</v>
      </c>
      <c r="S41" s="986" t="s">
        <v>525</v>
      </c>
      <c r="T41" s="1122" t="str">
        <f>T4</f>
        <v>FY2019 4Q</v>
      </c>
      <c r="U41" s="1122" t="str">
        <f>U4</f>
        <v>FY2020 1Q</v>
      </c>
      <c r="V41" s="1122" t="str">
        <f>V4</f>
        <v>FY2020 2Q</v>
      </c>
      <c r="W41" s="1122" t="str">
        <f>W4</f>
        <v>FY2020 3Q</v>
      </c>
      <c r="X41" s="1122" t="s">
        <v>658</v>
      </c>
      <c r="Y41" s="1122" t="s">
        <v>703</v>
      </c>
      <c r="Z41" s="1122" t="str">
        <f>Z4</f>
        <v>FY2021 2Q</v>
      </c>
      <c r="AA41" s="1122" t="s">
        <v>776</v>
      </c>
      <c r="AB41" s="1122" t="s">
        <v>790</v>
      </c>
      <c r="AC41" s="1122" t="s">
        <v>797</v>
      </c>
      <c r="AD41" s="1122" t="s">
        <v>806</v>
      </c>
      <c r="AE41" s="1122" t="s">
        <v>879</v>
      </c>
      <c r="AF41" s="1122" t="s">
        <v>880</v>
      </c>
      <c r="AG41" s="1122" t="s">
        <v>873</v>
      </c>
      <c r="AH41" s="1122" t="s">
        <v>874</v>
      </c>
      <c r="AI41" s="448"/>
      <c r="AJ41" s="448"/>
    </row>
    <row r="42" spans="1:36" ht="14.1" customHeight="1">
      <c r="A42" s="3"/>
      <c r="B42" s="200"/>
      <c r="C42" s="35"/>
      <c r="D42" s="35"/>
      <c r="E42" s="35"/>
      <c r="F42" s="35"/>
      <c r="G42" s="35"/>
      <c r="H42" s="41"/>
      <c r="I42" s="188"/>
      <c r="J42" s="188"/>
      <c r="K42" s="188"/>
      <c r="L42" s="188"/>
      <c r="M42" s="188"/>
      <c r="N42" s="188"/>
      <c r="O42" s="188"/>
      <c r="P42" s="188"/>
      <c r="Q42" s="41"/>
      <c r="R42" s="41"/>
      <c r="S42" s="972"/>
      <c r="T42" s="1043"/>
      <c r="U42" s="1043"/>
      <c r="V42" s="1043"/>
      <c r="W42" s="1043"/>
      <c r="X42" s="1043"/>
      <c r="Y42" s="1043"/>
      <c r="Z42" s="1043"/>
      <c r="AA42" s="1043"/>
      <c r="AB42" s="1043"/>
      <c r="AC42" s="1043"/>
      <c r="AD42" s="1043"/>
      <c r="AE42" s="1043"/>
      <c r="AF42" s="1043"/>
      <c r="AG42" s="1043"/>
      <c r="AH42" s="1043"/>
      <c r="AI42" s="42"/>
      <c r="AJ42" s="35"/>
    </row>
    <row r="43" spans="1:36" ht="14.1" customHeight="1">
      <c r="A43" s="76" t="s">
        <v>36</v>
      </c>
      <c r="B43" s="77"/>
      <c r="C43" s="189"/>
      <c r="D43" s="470" t="s">
        <v>497</v>
      </c>
      <c r="E43" s="349"/>
      <c r="F43" s="349"/>
      <c r="G43" s="349"/>
      <c r="H43" s="349"/>
      <c r="I43" s="349"/>
      <c r="J43" s="190"/>
      <c r="K43" s="190"/>
      <c r="L43" s="190"/>
      <c r="M43" s="190"/>
      <c r="N43" s="190"/>
      <c r="O43" s="190"/>
      <c r="P43" s="190"/>
      <c r="Q43" s="35"/>
      <c r="R43" s="243"/>
      <c r="S43" s="970"/>
      <c r="T43" s="1089"/>
      <c r="U43" s="1089"/>
      <c r="V43" s="1089"/>
      <c r="W43" s="1089"/>
      <c r="X43" s="1089"/>
      <c r="Y43" s="1089"/>
      <c r="Z43" s="1089"/>
      <c r="AA43" s="1089"/>
      <c r="AB43" s="1089"/>
      <c r="AC43" s="1089"/>
      <c r="AD43" s="1089"/>
      <c r="AE43" s="1089"/>
      <c r="AF43" s="1089"/>
      <c r="AG43" s="1089"/>
      <c r="AH43" s="1089"/>
      <c r="AI43" s="534" t="s">
        <v>374</v>
      </c>
      <c r="AJ43" s="454"/>
    </row>
    <row r="44" spans="1:36" ht="14.1" customHeight="1" thickBot="1">
      <c r="A44" s="78"/>
      <c r="B44" s="79"/>
      <c r="C44" s="191"/>
      <c r="D44" s="349"/>
      <c r="E44" s="343" t="s">
        <v>282</v>
      </c>
      <c r="F44" s="343"/>
      <c r="G44" s="343"/>
      <c r="H44" s="343"/>
      <c r="I44" s="343"/>
      <c r="J44" s="192"/>
      <c r="K44" s="192"/>
      <c r="L44" s="192"/>
      <c r="M44" s="192">
        <v>91265.299999999988</v>
      </c>
      <c r="N44" s="192">
        <v>92221.7</v>
      </c>
      <c r="O44" s="192">
        <v>92435.000000000015</v>
      </c>
      <c r="P44" s="1287">
        <v>92809.800000000017</v>
      </c>
      <c r="Q44" s="656">
        <v>94395.85</v>
      </c>
      <c r="R44" s="977">
        <v>96549.9</v>
      </c>
      <c r="S44" s="1107">
        <v>99282</v>
      </c>
      <c r="T44" s="1287">
        <v>97084.4</v>
      </c>
      <c r="U44" s="1107">
        <f t="shared" ref="U44:AA44" si="8">U45+U53</f>
        <v>100699.1</v>
      </c>
      <c r="V44" s="1107">
        <f t="shared" si="8"/>
        <v>104925.1</v>
      </c>
      <c r="W44" s="1107">
        <f t="shared" si="8"/>
        <v>105850.8</v>
      </c>
      <c r="X44" s="1287">
        <f t="shared" si="8"/>
        <v>107822.90000000001</v>
      </c>
      <c r="Y44" s="1107">
        <f t="shared" si="8"/>
        <v>112031.4</v>
      </c>
      <c r="Z44" s="1107">
        <f t="shared" si="8"/>
        <v>115347.9</v>
      </c>
      <c r="AA44" s="1107">
        <f t="shared" si="8"/>
        <v>119416</v>
      </c>
      <c r="AB44" s="1287">
        <f t="shared" ref="AB44" si="9">AB45+AB53</f>
        <v>119198.2</v>
      </c>
      <c r="AC44" s="1107">
        <v>122493.8</v>
      </c>
      <c r="AD44" s="1107">
        <v>126188</v>
      </c>
      <c r="AE44" s="1107">
        <v>129754.9</v>
      </c>
      <c r="AF44" s="1287">
        <v>129267.8</v>
      </c>
      <c r="AG44" s="1107">
        <v>130369.21699999999</v>
      </c>
      <c r="AH44" s="1134">
        <v>132459.6</v>
      </c>
      <c r="AI44" s="908">
        <v>1</v>
      </c>
    </row>
    <row r="45" spans="1:36" ht="14.1" customHeight="1" thickTop="1">
      <c r="A45" s="519" t="s">
        <v>345</v>
      </c>
      <c r="B45" s="521"/>
      <c r="C45" s="191"/>
      <c r="D45" s="349"/>
      <c r="E45" s="349"/>
      <c r="F45" s="348" t="s">
        <v>283</v>
      </c>
      <c r="G45" s="348"/>
      <c r="H45" s="349"/>
      <c r="I45" s="349"/>
      <c r="J45" s="193"/>
      <c r="K45" s="193"/>
      <c r="L45" s="193"/>
      <c r="M45" s="193">
        <v>17114.700000000004</v>
      </c>
      <c r="N45" s="193">
        <v>17388.2</v>
      </c>
      <c r="O45" s="193">
        <v>16426.7</v>
      </c>
      <c r="P45" s="1370">
        <v>16231.599999999999</v>
      </c>
      <c r="Q45" s="657">
        <v>16050.55</v>
      </c>
      <c r="R45" s="979">
        <v>15702.9</v>
      </c>
      <c r="S45" s="1108">
        <v>15933.8</v>
      </c>
      <c r="T45" s="1280">
        <v>14991.7</v>
      </c>
      <c r="U45" s="1108">
        <v>16626.400000000001</v>
      </c>
      <c r="V45" s="1108">
        <v>17233.5</v>
      </c>
      <c r="W45" s="1108">
        <v>17137.7</v>
      </c>
      <c r="X45" s="1280">
        <v>16721.8</v>
      </c>
      <c r="Y45" s="1108">
        <v>16746.900000000001</v>
      </c>
      <c r="Z45" s="1108">
        <v>16597.599999999999</v>
      </c>
      <c r="AA45" s="1108">
        <v>16646.900000000001</v>
      </c>
      <c r="AB45" s="1280">
        <v>15573.5</v>
      </c>
      <c r="AC45" s="1108">
        <v>16355.5</v>
      </c>
      <c r="AD45" s="1108">
        <v>17391.2</v>
      </c>
      <c r="AE45" s="1108">
        <v>18758.5</v>
      </c>
      <c r="AF45" s="1280">
        <v>18272.8</v>
      </c>
      <c r="AG45" s="1108">
        <v>19389.2</v>
      </c>
      <c r="AH45" s="1136">
        <v>20451.400000000001</v>
      </c>
      <c r="AI45" s="857">
        <v>0.99999999999999978</v>
      </c>
    </row>
    <row r="46" spans="1:36" ht="14.1" customHeight="1">
      <c r="A46" s="80"/>
      <c r="B46" s="522" t="s">
        <v>346</v>
      </c>
      <c r="C46" s="191"/>
      <c r="D46" s="349"/>
      <c r="E46" s="349"/>
      <c r="F46" s="349"/>
      <c r="G46" s="349" t="s">
        <v>284</v>
      </c>
      <c r="H46" s="349"/>
      <c r="J46" s="195"/>
      <c r="K46" s="195"/>
      <c r="L46" s="195"/>
      <c r="M46" s="476">
        <v>0</v>
      </c>
      <c r="N46" s="476">
        <v>0</v>
      </c>
      <c r="O46" s="476">
        <v>0</v>
      </c>
      <c r="P46" s="1281">
        <v>0</v>
      </c>
      <c r="Q46" s="657">
        <v>0</v>
      </c>
      <c r="R46" s="979">
        <v>0</v>
      </c>
      <c r="S46" s="1108">
        <v>0</v>
      </c>
      <c r="T46" s="1334" t="s">
        <v>596</v>
      </c>
      <c r="U46" s="1120">
        <v>0</v>
      </c>
      <c r="V46" s="1120">
        <v>0</v>
      </c>
      <c r="W46" s="1120">
        <v>0</v>
      </c>
      <c r="X46" s="1334">
        <v>0</v>
      </c>
      <c r="Y46" s="1120">
        <v>0</v>
      </c>
      <c r="Z46" s="1120">
        <v>0</v>
      </c>
      <c r="AA46" s="1120">
        <v>0</v>
      </c>
      <c r="AB46" s="1334">
        <v>0</v>
      </c>
      <c r="AC46" s="1120">
        <v>0</v>
      </c>
      <c r="AD46" s="1120">
        <v>0</v>
      </c>
      <c r="AE46" s="1120">
        <v>0</v>
      </c>
      <c r="AF46" s="1334">
        <v>0</v>
      </c>
      <c r="AG46" s="1120">
        <v>0</v>
      </c>
      <c r="AH46" s="1603">
        <v>0</v>
      </c>
      <c r="AI46" s="1831">
        <v>0</v>
      </c>
      <c r="AJ46" s="1065"/>
    </row>
    <row r="47" spans="1:36" ht="14.1" customHeight="1">
      <c r="A47" s="80"/>
      <c r="B47" s="522" t="s">
        <v>347</v>
      </c>
      <c r="C47" s="191"/>
      <c r="D47" s="349"/>
      <c r="E47" s="349"/>
      <c r="F47" s="349"/>
      <c r="G47" s="349" t="s">
        <v>285</v>
      </c>
      <c r="H47" s="349"/>
      <c r="J47" s="195"/>
      <c r="K47" s="195"/>
      <c r="L47" s="195"/>
      <c r="M47" s="476">
        <v>10030.299999999999</v>
      </c>
      <c r="N47" s="476">
        <v>10188.4</v>
      </c>
      <c r="O47" s="476">
        <v>9683.6</v>
      </c>
      <c r="P47" s="1281">
        <v>10029</v>
      </c>
      <c r="Q47" s="657">
        <v>9861.2000000000007</v>
      </c>
      <c r="R47" s="979">
        <v>9697.6</v>
      </c>
      <c r="S47" s="1108">
        <v>9533.2999999999993</v>
      </c>
      <c r="T47" s="1280">
        <v>9240.4</v>
      </c>
      <c r="U47" s="1108">
        <v>9903.2000000000007</v>
      </c>
      <c r="V47" s="1108">
        <v>10879.9</v>
      </c>
      <c r="W47" s="1108">
        <v>11195.3</v>
      </c>
      <c r="X47" s="1280">
        <v>11169.2</v>
      </c>
      <c r="Y47" s="1108">
        <v>10790.2</v>
      </c>
      <c r="Z47" s="1108">
        <v>10954.6</v>
      </c>
      <c r="AA47" s="1108">
        <v>10827.1</v>
      </c>
      <c r="AB47" s="1280">
        <v>10699.1</v>
      </c>
      <c r="AC47" s="1108">
        <v>11351.1</v>
      </c>
      <c r="AD47" s="1108">
        <v>12160.9</v>
      </c>
      <c r="AE47" s="1108">
        <v>12839.1</v>
      </c>
      <c r="AF47" s="1280">
        <v>13427.4</v>
      </c>
      <c r="AG47" s="1108">
        <v>13849.551889130997</v>
      </c>
      <c r="AH47" s="1136">
        <v>15076.9</v>
      </c>
      <c r="AI47" s="857">
        <v>0.7372062548285202</v>
      </c>
      <c r="AJ47" s="1065"/>
    </row>
    <row r="48" spans="1:36" ht="14.1" customHeight="1">
      <c r="A48" s="520"/>
      <c r="B48" s="522" t="s">
        <v>348</v>
      </c>
      <c r="C48" s="191"/>
      <c r="D48" s="349"/>
      <c r="E48" s="349"/>
      <c r="F48" s="349"/>
      <c r="G48" s="349"/>
      <c r="H48" s="349" t="s">
        <v>286</v>
      </c>
      <c r="J48" s="195"/>
      <c r="K48" s="195"/>
      <c r="L48" s="195"/>
      <c r="M48" s="476">
        <v>6556.1</v>
      </c>
      <c r="N48" s="476">
        <v>6562</v>
      </c>
      <c r="O48" s="476">
        <v>6231.2</v>
      </c>
      <c r="P48" s="1281">
        <v>6311</v>
      </c>
      <c r="Q48" s="657">
        <v>6556.4</v>
      </c>
      <c r="R48" s="979">
        <v>6644.8</v>
      </c>
      <c r="S48" s="1108">
        <v>6730.5</v>
      </c>
      <c r="T48" s="1280">
        <v>6704.6</v>
      </c>
      <c r="U48" s="1108">
        <v>6943.4</v>
      </c>
      <c r="V48" s="1108">
        <v>7865.8</v>
      </c>
      <c r="W48" s="1108">
        <v>7810.4</v>
      </c>
      <c r="X48" s="1280">
        <v>7782.9</v>
      </c>
      <c r="Y48" s="1108">
        <v>7443.4</v>
      </c>
      <c r="Z48" s="1108">
        <v>7763.4</v>
      </c>
      <c r="AA48" s="1108">
        <v>8266.4</v>
      </c>
      <c r="AB48" s="1280">
        <v>8208.9</v>
      </c>
      <c r="AC48" s="1108">
        <v>8896.1</v>
      </c>
      <c r="AD48" s="1108">
        <v>9630.4</v>
      </c>
      <c r="AE48" s="1108">
        <v>10343.4</v>
      </c>
      <c r="AF48" s="1280">
        <v>11084.4</v>
      </c>
      <c r="AG48" s="1108">
        <v>11714.61015</v>
      </c>
      <c r="AH48" s="1136">
        <v>13217.2</v>
      </c>
      <c r="AI48" s="857">
        <v>0.64627360474099571</v>
      </c>
      <c r="AJ48" s="1065"/>
    </row>
    <row r="49" spans="1:36" ht="14.1" customHeight="1">
      <c r="A49" s="520"/>
      <c r="B49" s="1586" t="s">
        <v>844</v>
      </c>
      <c r="C49" s="191"/>
      <c r="D49" s="349"/>
      <c r="E49" s="349"/>
      <c r="F49" s="348"/>
      <c r="G49" s="349"/>
      <c r="H49" s="349" t="s">
        <v>287</v>
      </c>
      <c r="J49" s="195"/>
      <c r="K49" s="195"/>
      <c r="L49" s="195"/>
      <c r="M49" s="476">
        <v>12.3</v>
      </c>
      <c r="N49" s="476">
        <v>19.3</v>
      </c>
      <c r="O49" s="476">
        <v>18.8</v>
      </c>
      <c r="P49" s="1281">
        <v>11.6</v>
      </c>
      <c r="Q49" s="657">
        <v>11.6</v>
      </c>
      <c r="R49" s="979">
        <v>11.6</v>
      </c>
      <c r="S49" s="1108">
        <v>11.6</v>
      </c>
      <c r="T49" s="1280">
        <v>7.9</v>
      </c>
      <c r="U49" s="1108">
        <v>7.9</v>
      </c>
      <c r="V49" s="1108">
        <v>7.5</v>
      </c>
      <c r="W49" s="1108">
        <v>7.5</v>
      </c>
      <c r="X49" s="1280">
        <v>7.2</v>
      </c>
      <c r="Y49" s="1108">
        <v>7.2</v>
      </c>
      <c r="Z49" s="1108">
        <v>7</v>
      </c>
      <c r="AA49" s="1108">
        <v>7</v>
      </c>
      <c r="AB49" s="1280">
        <v>6.5</v>
      </c>
      <c r="AC49" s="1108">
        <v>6.5</v>
      </c>
      <c r="AD49" s="1108">
        <v>6.5</v>
      </c>
      <c r="AE49" s="1108">
        <v>2</v>
      </c>
      <c r="AF49" s="1280">
        <v>2</v>
      </c>
      <c r="AG49" s="1108">
        <v>2</v>
      </c>
      <c r="AH49" s="1136">
        <v>2</v>
      </c>
      <c r="AI49" s="857">
        <v>9.7792816139726372E-5</v>
      </c>
      <c r="AJ49" s="1065"/>
    </row>
    <row r="50" spans="1:36" ht="14.1" customHeight="1">
      <c r="A50" s="520"/>
      <c r="B50" s="522" t="s">
        <v>350</v>
      </c>
      <c r="C50" s="191"/>
      <c r="D50" s="349"/>
      <c r="E50" s="349"/>
      <c r="F50" s="348"/>
      <c r="G50" s="349" t="s">
        <v>288</v>
      </c>
      <c r="H50" s="349"/>
      <c r="J50" s="196"/>
      <c r="K50" s="196"/>
      <c r="L50" s="196"/>
      <c r="M50" s="196">
        <v>38</v>
      </c>
      <c r="N50" s="196">
        <v>24</v>
      </c>
      <c r="O50" s="196">
        <v>28</v>
      </c>
      <c r="P50" s="1280">
        <v>20.6</v>
      </c>
      <c r="Q50" s="657">
        <v>18.2</v>
      </c>
      <c r="R50" s="979">
        <v>19.899999999999999</v>
      </c>
      <c r="S50" s="1108">
        <v>7.4</v>
      </c>
      <c r="T50" s="1280">
        <v>20.399999999999999</v>
      </c>
      <c r="U50" s="1108">
        <v>32.1</v>
      </c>
      <c r="V50" s="1108">
        <v>24.2</v>
      </c>
      <c r="W50" s="1108">
        <v>17.399999999999999</v>
      </c>
      <c r="X50" s="1280">
        <v>24.9</v>
      </c>
      <c r="Y50" s="1108">
        <v>31.5</v>
      </c>
      <c r="Z50" s="1108">
        <v>31.5</v>
      </c>
      <c r="AA50" s="1108">
        <v>35.4</v>
      </c>
      <c r="AB50" s="1280">
        <v>35.1</v>
      </c>
      <c r="AC50" s="1108">
        <v>35.1</v>
      </c>
      <c r="AD50" s="1108">
        <v>7</v>
      </c>
      <c r="AE50" s="1108">
        <v>25.9</v>
      </c>
      <c r="AF50" s="1280">
        <v>8.9</v>
      </c>
      <c r="AG50" s="1108">
        <v>30.6</v>
      </c>
      <c r="AH50" s="1136">
        <v>8.1999999999999993</v>
      </c>
      <c r="AI50" s="857">
        <v>4.009505461728781E-4</v>
      </c>
      <c r="AJ50" s="1065"/>
    </row>
    <row r="51" spans="1:36" ht="14.1" customHeight="1">
      <c r="A51" s="520"/>
      <c r="B51" s="522" t="s">
        <v>351</v>
      </c>
      <c r="C51" s="191"/>
      <c r="D51" s="349"/>
      <c r="E51" s="349"/>
      <c r="F51" s="349"/>
      <c r="G51" s="349" t="s">
        <v>289</v>
      </c>
      <c r="H51" s="349"/>
      <c r="J51" s="196"/>
      <c r="K51" s="196"/>
      <c r="L51" s="196"/>
      <c r="M51" s="196">
        <v>3256.2</v>
      </c>
      <c r="N51" s="196">
        <v>2989.1</v>
      </c>
      <c r="O51" s="196">
        <v>2951.7</v>
      </c>
      <c r="P51" s="1280">
        <v>2830.7</v>
      </c>
      <c r="Q51" s="657">
        <v>3097.4</v>
      </c>
      <c r="R51" s="979">
        <v>2950.4</v>
      </c>
      <c r="S51" s="1108">
        <v>3310.8</v>
      </c>
      <c r="T51" s="1280">
        <v>2803.5</v>
      </c>
      <c r="U51" s="1108">
        <v>2865</v>
      </c>
      <c r="V51" s="1108">
        <v>3036.6</v>
      </c>
      <c r="W51" s="1108">
        <v>3306.5</v>
      </c>
      <c r="X51" s="1280">
        <v>2771.5</v>
      </c>
      <c r="Y51" s="1108">
        <v>3220.3</v>
      </c>
      <c r="Z51" s="1108">
        <v>3006.2</v>
      </c>
      <c r="AA51" s="1108">
        <v>2881.1</v>
      </c>
      <c r="AB51" s="1280">
        <v>2484.1</v>
      </c>
      <c r="AC51" s="1108">
        <v>2433.3000000000002</v>
      </c>
      <c r="AD51" s="1108">
        <v>2361.8000000000002</v>
      </c>
      <c r="AE51" s="1108">
        <v>2519.3000000000002</v>
      </c>
      <c r="AF51" s="1280">
        <v>2620.3000000000002</v>
      </c>
      <c r="AG51" s="1108">
        <v>2878.5</v>
      </c>
      <c r="AH51" s="1136">
        <v>3176.4</v>
      </c>
      <c r="AI51" s="857">
        <v>0.15531455059311342</v>
      </c>
      <c r="AJ51" s="1065"/>
    </row>
    <row r="52" spans="1:36" ht="14.1" customHeight="1">
      <c r="A52" s="520"/>
      <c r="B52" s="522" t="s">
        <v>352</v>
      </c>
      <c r="C52" s="191"/>
      <c r="D52" s="348"/>
      <c r="E52" s="349"/>
      <c r="F52" s="351"/>
      <c r="G52" s="351" t="s">
        <v>290</v>
      </c>
      <c r="H52" s="351"/>
      <c r="I52" s="352"/>
      <c r="J52" s="212"/>
      <c r="K52" s="212"/>
      <c r="L52" s="212"/>
      <c r="M52" s="474">
        <v>3790.2</v>
      </c>
      <c r="N52" s="474">
        <v>4186.7</v>
      </c>
      <c r="O52" s="474">
        <v>3763.4</v>
      </c>
      <c r="P52" s="1284">
        <v>3351.3</v>
      </c>
      <c r="Q52" s="658">
        <v>3073.75</v>
      </c>
      <c r="R52" s="981">
        <v>3035</v>
      </c>
      <c r="S52" s="1011">
        <v>3082.3</v>
      </c>
      <c r="T52" s="1284">
        <v>2927.4</v>
      </c>
      <c r="U52" s="1011">
        <v>3826.1</v>
      </c>
      <c r="V52" s="1011">
        <v>3292.8</v>
      </c>
      <c r="W52" s="1011">
        <v>2618.5</v>
      </c>
      <c r="X52" s="1284">
        <v>2756.2</v>
      </c>
      <c r="Y52" s="1011">
        <v>2704.9</v>
      </c>
      <c r="Z52" s="1011">
        <v>2605.3000000000002</v>
      </c>
      <c r="AA52" s="1011">
        <v>2903.3</v>
      </c>
      <c r="AB52" s="1284">
        <v>2355.1999999999998</v>
      </c>
      <c r="AC52" s="1011">
        <v>2536</v>
      </c>
      <c r="AD52" s="1011">
        <v>2861.5</v>
      </c>
      <c r="AE52" s="1011">
        <v>3374.2</v>
      </c>
      <c r="AF52" s="1284">
        <v>2216.1999999999998</v>
      </c>
      <c r="AG52" s="1011">
        <v>2630.5481108690014</v>
      </c>
      <c r="AH52" s="1035">
        <v>2189.9</v>
      </c>
      <c r="AI52" s="857">
        <v>0.10707824403219339</v>
      </c>
      <c r="AJ52" s="1065"/>
    </row>
    <row r="53" spans="1:36" ht="14.1" customHeight="1">
      <c r="A53" s="520"/>
      <c r="B53" s="717" t="s">
        <v>353</v>
      </c>
      <c r="C53" s="191"/>
      <c r="D53" s="349"/>
      <c r="E53" s="348"/>
      <c r="F53" s="348" t="s">
        <v>210</v>
      </c>
      <c r="G53" s="348"/>
      <c r="H53" s="348"/>
      <c r="I53" s="348"/>
      <c r="J53" s="1110"/>
      <c r="K53" s="1110"/>
      <c r="L53" s="1110"/>
      <c r="M53" s="1110">
        <v>74149.599999999991</v>
      </c>
      <c r="N53" s="1110">
        <v>74833.5</v>
      </c>
      <c r="O53" s="1110">
        <v>76008.300000000017</v>
      </c>
      <c r="P53" s="1282">
        <v>76578.200000000012</v>
      </c>
      <c r="Q53" s="1110">
        <v>78345.3</v>
      </c>
      <c r="R53" s="1110">
        <v>80847</v>
      </c>
      <c r="S53" s="1110">
        <v>83348.2</v>
      </c>
      <c r="T53" s="1282">
        <v>82092.7</v>
      </c>
      <c r="U53" s="1110">
        <v>84072.7</v>
      </c>
      <c r="V53" s="1110">
        <v>87691.6</v>
      </c>
      <c r="W53" s="1110">
        <v>88713.1</v>
      </c>
      <c r="X53" s="1282">
        <v>91101.1</v>
      </c>
      <c r="Y53" s="1110">
        <v>95284.5</v>
      </c>
      <c r="Z53" s="1110">
        <v>98750.3</v>
      </c>
      <c r="AA53" s="1110">
        <v>102769.1</v>
      </c>
      <c r="AB53" s="1282">
        <v>103624.7</v>
      </c>
      <c r="AC53" s="1108">
        <v>106138.3</v>
      </c>
      <c r="AD53" s="1108">
        <v>108796.8</v>
      </c>
      <c r="AE53" s="1108">
        <v>110996.4</v>
      </c>
      <c r="AF53" s="1280">
        <v>110995</v>
      </c>
      <c r="AG53" s="1108">
        <v>110980.01699999999</v>
      </c>
      <c r="AH53" s="1136">
        <v>112008.2</v>
      </c>
      <c r="AI53" s="1832">
        <v>1</v>
      </c>
      <c r="AJ53" s="1065"/>
    </row>
    <row r="54" spans="1:36" ht="14.1" customHeight="1">
      <c r="A54" s="520"/>
      <c r="B54" s="522" t="s">
        <v>354</v>
      </c>
      <c r="C54" s="191"/>
      <c r="D54" s="349"/>
      <c r="E54" s="349"/>
      <c r="F54" s="349"/>
      <c r="G54" s="349" t="s">
        <v>284</v>
      </c>
      <c r="H54" s="349"/>
      <c r="I54" s="281"/>
      <c r="J54" s="196"/>
      <c r="K54" s="196"/>
      <c r="L54" s="196"/>
      <c r="M54" s="196">
        <v>0</v>
      </c>
      <c r="N54" s="196">
        <v>0</v>
      </c>
      <c r="O54" s="196">
        <v>0</v>
      </c>
      <c r="P54" s="1280">
        <v>0</v>
      </c>
      <c r="Q54" s="657">
        <v>0</v>
      </c>
      <c r="R54" s="979">
        <v>0</v>
      </c>
      <c r="S54" s="1108">
        <v>0</v>
      </c>
      <c r="T54" s="1280">
        <v>0</v>
      </c>
      <c r="U54" s="1108">
        <v>0</v>
      </c>
      <c r="V54" s="1108">
        <v>0</v>
      </c>
      <c r="W54" s="1108">
        <v>0</v>
      </c>
      <c r="X54" s="1280">
        <v>0</v>
      </c>
      <c r="Y54" s="1108">
        <v>0</v>
      </c>
      <c r="Z54" s="1108">
        <v>0</v>
      </c>
      <c r="AA54" s="1108">
        <v>0</v>
      </c>
      <c r="AB54" s="1280">
        <v>0</v>
      </c>
      <c r="AC54" s="1108">
        <v>0</v>
      </c>
      <c r="AD54" s="1108">
        <v>0</v>
      </c>
      <c r="AE54" s="1108">
        <v>0</v>
      </c>
      <c r="AF54" s="1280">
        <v>0</v>
      </c>
      <c r="AG54" s="1108">
        <v>0</v>
      </c>
      <c r="AH54" s="1136">
        <v>0</v>
      </c>
      <c r="AI54" s="1831">
        <v>0</v>
      </c>
      <c r="AJ54" s="1065"/>
    </row>
    <row r="55" spans="1:36" ht="14.1" customHeight="1">
      <c r="A55" s="520"/>
      <c r="B55" s="522" t="s">
        <v>355</v>
      </c>
      <c r="C55" s="191"/>
      <c r="D55" s="349"/>
      <c r="E55" s="349"/>
      <c r="F55" s="349"/>
      <c r="G55" s="349" t="s">
        <v>285</v>
      </c>
      <c r="H55" s="349"/>
      <c r="I55" s="281"/>
      <c r="J55" s="196"/>
      <c r="K55" s="196"/>
      <c r="L55" s="196"/>
      <c r="M55" s="544">
        <v>54629.9</v>
      </c>
      <c r="N55" s="544">
        <v>55313.8</v>
      </c>
      <c r="O55" s="544">
        <v>56024.1</v>
      </c>
      <c r="P55" s="1281">
        <v>55114.1</v>
      </c>
      <c r="Q55" s="657">
        <v>51274</v>
      </c>
      <c r="R55" s="979">
        <v>50153.4</v>
      </c>
      <c r="S55" s="1108">
        <v>50233.599999999999</v>
      </c>
      <c r="T55" s="1280">
        <v>50149.3</v>
      </c>
      <c r="U55" s="1108">
        <v>51887.9</v>
      </c>
      <c r="V55" s="1108">
        <v>54990.2</v>
      </c>
      <c r="W55" s="1108">
        <v>57226.6</v>
      </c>
      <c r="X55" s="1280">
        <v>61865.1</v>
      </c>
      <c r="Y55" s="1108">
        <v>64625.8</v>
      </c>
      <c r="Z55" s="1108">
        <v>68130.100000000006</v>
      </c>
      <c r="AA55" s="1108">
        <v>73559.899999999994</v>
      </c>
      <c r="AB55" s="1280">
        <v>75768.800000000003</v>
      </c>
      <c r="AC55" s="1108">
        <v>79419.5</v>
      </c>
      <c r="AD55" s="1108">
        <v>83600</v>
      </c>
      <c r="AE55" s="1108">
        <v>86043.9</v>
      </c>
      <c r="AF55" s="1280">
        <v>86109.8</v>
      </c>
      <c r="AG55" s="1108">
        <v>85704.667189999993</v>
      </c>
      <c r="AH55" s="1136">
        <v>86168.1</v>
      </c>
      <c r="AI55" s="857">
        <v>0.76930171183895468</v>
      </c>
      <c r="AJ55" s="1065"/>
    </row>
    <row r="56" spans="1:36" ht="14.1" customHeight="1">
      <c r="A56" s="80"/>
      <c r="B56" s="522" t="s">
        <v>356</v>
      </c>
      <c r="C56" s="191"/>
      <c r="D56" s="349"/>
      <c r="E56" s="349"/>
      <c r="F56" s="349"/>
      <c r="G56" s="349"/>
      <c r="H56" s="349" t="s">
        <v>286</v>
      </c>
      <c r="I56" s="281"/>
      <c r="J56" s="51"/>
      <c r="K56" s="51"/>
      <c r="L56" s="51"/>
      <c r="M56" s="545">
        <v>16101.6</v>
      </c>
      <c r="N56" s="545">
        <v>15716.1</v>
      </c>
      <c r="O56" s="545">
        <v>16216.5</v>
      </c>
      <c r="P56" s="1280">
        <v>16330</v>
      </c>
      <c r="Q56" s="657">
        <v>16004.7</v>
      </c>
      <c r="R56" s="979">
        <v>16950.7</v>
      </c>
      <c r="S56" s="1108">
        <v>17907.2</v>
      </c>
      <c r="T56" s="1280">
        <v>17633.400000000001</v>
      </c>
      <c r="U56" s="1108">
        <v>18169.2</v>
      </c>
      <c r="V56" s="1108">
        <v>19596.3</v>
      </c>
      <c r="W56" s="1108">
        <v>20139.400000000001</v>
      </c>
      <c r="X56" s="1280">
        <v>22234.9</v>
      </c>
      <c r="Y56" s="1108">
        <v>24347</v>
      </c>
      <c r="Z56" s="1108">
        <v>27166</v>
      </c>
      <c r="AA56" s="1108">
        <v>31189.5</v>
      </c>
      <c r="AB56" s="1280">
        <v>32486</v>
      </c>
      <c r="AC56" s="1108">
        <v>34759.800000000003</v>
      </c>
      <c r="AD56" s="1108">
        <v>39751.1</v>
      </c>
      <c r="AE56" s="1108">
        <v>45512.2</v>
      </c>
      <c r="AF56" s="1280">
        <v>48140.6</v>
      </c>
      <c r="AG56" s="1108">
        <v>51262.567189999994</v>
      </c>
      <c r="AH56" s="1136">
        <v>54980.7</v>
      </c>
      <c r="AI56" s="857">
        <v>0.49086316894655924</v>
      </c>
      <c r="AJ56" s="1065"/>
    </row>
    <row r="57" spans="1:36" ht="14.1" customHeight="1">
      <c r="A57" s="520"/>
      <c r="B57" s="522" t="s">
        <v>357</v>
      </c>
      <c r="C57" s="191"/>
      <c r="D57" s="349"/>
      <c r="E57" s="349"/>
      <c r="F57" s="348"/>
      <c r="G57" s="349"/>
      <c r="H57" s="349" t="s">
        <v>287</v>
      </c>
      <c r="I57" s="281"/>
      <c r="J57" s="197"/>
      <c r="K57" s="197"/>
      <c r="L57" s="197"/>
      <c r="M57" s="196">
        <v>237.3</v>
      </c>
      <c r="N57" s="196">
        <v>207.1</v>
      </c>
      <c r="O57" s="196">
        <v>200.5</v>
      </c>
      <c r="P57" s="1280">
        <v>189.7</v>
      </c>
      <c r="Q57" s="657">
        <v>168.7</v>
      </c>
      <c r="R57" s="979">
        <v>150.1</v>
      </c>
      <c r="S57" s="1108">
        <v>137.9</v>
      </c>
      <c r="T57" s="1280">
        <v>112.3</v>
      </c>
      <c r="U57" s="1108">
        <v>104.6</v>
      </c>
      <c r="V57" s="1108">
        <v>93.6</v>
      </c>
      <c r="W57" s="1108">
        <v>89.8</v>
      </c>
      <c r="X57" s="1280">
        <v>87.7</v>
      </c>
      <c r="Y57" s="1108">
        <v>86.7</v>
      </c>
      <c r="Z57" s="1108">
        <v>85.7</v>
      </c>
      <c r="AA57" s="1108">
        <v>84.3</v>
      </c>
      <c r="AB57" s="1280">
        <v>33.5</v>
      </c>
      <c r="AC57" s="1108">
        <v>28.1</v>
      </c>
      <c r="AD57" s="1108">
        <v>27.2</v>
      </c>
      <c r="AE57" s="1108">
        <v>28.2</v>
      </c>
      <c r="AF57" s="1280">
        <v>25.4</v>
      </c>
      <c r="AG57" s="1108">
        <v>23.1</v>
      </c>
      <c r="AH57" s="1136">
        <v>17.5</v>
      </c>
      <c r="AI57" s="857">
        <v>1.5623856110534765E-4</v>
      </c>
      <c r="AJ57" s="1065"/>
    </row>
    <row r="58" spans="1:36" ht="14.1" customHeight="1">
      <c r="A58" s="520"/>
      <c r="B58" s="522" t="s">
        <v>358</v>
      </c>
      <c r="C58" s="191"/>
      <c r="D58" s="349"/>
      <c r="E58" s="349"/>
      <c r="F58" s="348"/>
      <c r="G58" s="349" t="s">
        <v>288</v>
      </c>
      <c r="H58" s="349"/>
      <c r="I58" s="281"/>
      <c r="J58" s="197"/>
      <c r="K58" s="197"/>
      <c r="L58" s="197"/>
      <c r="M58" s="196">
        <v>108.2</v>
      </c>
      <c r="N58" s="196">
        <v>105.4</v>
      </c>
      <c r="O58" s="196">
        <v>106.8</v>
      </c>
      <c r="P58" s="1281">
        <v>96.8</v>
      </c>
      <c r="Q58" s="657">
        <v>103.9</v>
      </c>
      <c r="R58" s="979">
        <v>95.8</v>
      </c>
      <c r="S58" s="1108">
        <v>104.1</v>
      </c>
      <c r="T58" s="1280">
        <v>104.5</v>
      </c>
      <c r="U58" s="1108">
        <v>104.6</v>
      </c>
      <c r="V58" s="1108">
        <v>106</v>
      </c>
      <c r="W58" s="1108">
        <v>94.8</v>
      </c>
      <c r="X58" s="1280">
        <v>79.400000000000006</v>
      </c>
      <c r="Y58" s="1108">
        <v>79.5</v>
      </c>
      <c r="Z58" s="1108">
        <v>71.3</v>
      </c>
      <c r="AA58" s="1108">
        <v>75.400000000000006</v>
      </c>
      <c r="AB58" s="1280">
        <v>65.8</v>
      </c>
      <c r="AC58" s="1108">
        <v>72</v>
      </c>
      <c r="AD58" s="1108">
        <v>72.599999999999994</v>
      </c>
      <c r="AE58" s="1108">
        <v>67.599999999999994</v>
      </c>
      <c r="AF58" s="1280">
        <v>58.1</v>
      </c>
      <c r="AG58" s="1108">
        <v>71.400000000000006</v>
      </c>
      <c r="AH58" s="1136">
        <v>68</v>
      </c>
      <c r="AI58" s="857">
        <v>6.0709840886649376E-4</v>
      </c>
      <c r="AJ58" s="1065"/>
    </row>
    <row r="59" spans="1:36" ht="14.1" customHeight="1">
      <c r="A59" s="520"/>
      <c r="B59" s="522" t="s">
        <v>359</v>
      </c>
      <c r="C59" s="191"/>
      <c r="D59" s="349"/>
      <c r="E59" s="349"/>
      <c r="F59" s="349"/>
      <c r="G59" s="349" t="s">
        <v>289</v>
      </c>
      <c r="H59" s="349"/>
      <c r="I59" s="281"/>
      <c r="J59" s="321"/>
      <c r="K59" s="321"/>
      <c r="L59" s="321"/>
      <c r="M59" s="196">
        <v>13361.2</v>
      </c>
      <c r="N59" s="196">
        <v>13440.8</v>
      </c>
      <c r="O59" s="196">
        <v>13773.8</v>
      </c>
      <c r="P59" s="1280">
        <v>15630</v>
      </c>
      <c r="Q59" s="657">
        <v>20957.5</v>
      </c>
      <c r="R59" s="979">
        <v>24515.4</v>
      </c>
      <c r="S59" s="1108">
        <v>27096.7</v>
      </c>
      <c r="T59" s="1280">
        <v>26043.7</v>
      </c>
      <c r="U59" s="1108">
        <v>26100</v>
      </c>
      <c r="V59" s="1108">
        <v>26396</v>
      </c>
      <c r="W59" s="1108">
        <v>25463.8</v>
      </c>
      <c r="X59" s="1280">
        <v>23962.5</v>
      </c>
      <c r="Y59" s="1108">
        <v>25183.4</v>
      </c>
      <c r="Z59" s="1108">
        <v>23766.5</v>
      </c>
      <c r="AA59" s="1108">
        <v>22301.8</v>
      </c>
      <c r="AB59" s="1280">
        <v>21146.9</v>
      </c>
      <c r="AC59" s="1108">
        <v>19851.5</v>
      </c>
      <c r="AD59" s="1108">
        <v>18090.2</v>
      </c>
      <c r="AE59" s="1108">
        <v>17936.900000000001</v>
      </c>
      <c r="AF59" s="1280">
        <v>18205.099999999999</v>
      </c>
      <c r="AG59" s="1108">
        <v>18860.400000000001</v>
      </c>
      <c r="AH59" s="1136">
        <v>19480.5</v>
      </c>
      <c r="AI59" s="857">
        <v>0.17392030226358426</v>
      </c>
      <c r="AJ59" s="1065"/>
    </row>
    <row r="60" spans="1:36" ht="14.1" customHeight="1">
      <c r="A60" s="520"/>
      <c r="B60" s="522" t="s">
        <v>360</v>
      </c>
      <c r="C60" s="191"/>
      <c r="D60" s="348"/>
      <c r="E60" s="349"/>
      <c r="F60" s="349"/>
      <c r="G60" s="349" t="s">
        <v>290</v>
      </c>
      <c r="H60" s="349"/>
      <c r="I60" s="281"/>
      <c r="J60" s="150"/>
      <c r="K60" s="150"/>
      <c r="L60" s="150"/>
      <c r="M60" s="196">
        <v>6050.3</v>
      </c>
      <c r="N60" s="196">
        <v>5973.5</v>
      </c>
      <c r="O60" s="196">
        <v>6103.6</v>
      </c>
      <c r="P60" s="1281">
        <v>5737.3</v>
      </c>
      <c r="Q60" s="657">
        <v>6009.9</v>
      </c>
      <c r="R60" s="979">
        <v>6082.4</v>
      </c>
      <c r="S60" s="1108">
        <v>5913.8</v>
      </c>
      <c r="T60" s="1280">
        <v>5795.2</v>
      </c>
      <c r="U60" s="1108">
        <v>5980.2</v>
      </c>
      <c r="V60" s="1108">
        <v>6199.4</v>
      </c>
      <c r="W60" s="1108">
        <v>5927.9</v>
      </c>
      <c r="X60" s="1280">
        <v>5194.1000000000004</v>
      </c>
      <c r="Y60" s="1108">
        <v>5395.8</v>
      </c>
      <c r="Z60" s="1108">
        <v>6782.4</v>
      </c>
      <c r="AA60" s="1108">
        <v>6832</v>
      </c>
      <c r="AB60" s="1280">
        <v>6643.2</v>
      </c>
      <c r="AC60" s="1108">
        <v>6795.3</v>
      </c>
      <c r="AD60" s="1108">
        <v>7034</v>
      </c>
      <c r="AE60" s="1108">
        <v>6948</v>
      </c>
      <c r="AF60" s="1280">
        <v>6622</v>
      </c>
      <c r="AG60" s="1108">
        <v>6343.5498100000041</v>
      </c>
      <c r="AH60" s="1136">
        <v>6291.6</v>
      </c>
      <c r="AI60" s="857">
        <v>5.6170887488594591E-2</v>
      </c>
      <c r="AJ60" s="1065"/>
    </row>
    <row r="61" spans="1:36" ht="14.1" customHeight="1" thickBot="1">
      <c r="A61" s="520"/>
      <c r="B61" s="522" t="s">
        <v>361</v>
      </c>
      <c r="C61" s="191"/>
      <c r="D61" s="348"/>
      <c r="E61" s="343" t="s">
        <v>21</v>
      </c>
      <c r="F61" s="343"/>
      <c r="G61" s="343"/>
      <c r="H61" s="343"/>
      <c r="I61" s="343"/>
      <c r="J61" s="192"/>
      <c r="K61" s="192"/>
      <c r="L61" s="192"/>
      <c r="M61" s="192">
        <v>107388.30000000002</v>
      </c>
      <c r="N61" s="192">
        <v>108024.65000000001</v>
      </c>
      <c r="O61" s="192">
        <v>109431.49999999999</v>
      </c>
      <c r="P61" s="1287">
        <v>113426.59999999999</v>
      </c>
      <c r="Q61" s="656">
        <v>114425.63999999998</v>
      </c>
      <c r="R61" s="977">
        <v>116482.2</v>
      </c>
      <c r="S61" s="1107">
        <v>120001.75</v>
      </c>
      <c r="T61" s="1287">
        <v>119720.3</v>
      </c>
      <c r="U61" s="1107">
        <v>119499.9</v>
      </c>
      <c r="V61" s="1107">
        <v>121998.5</v>
      </c>
      <c r="W61" s="1107">
        <v>125673.4</v>
      </c>
      <c r="X61" s="1287">
        <v>130352.8</v>
      </c>
      <c r="Y61" s="1107">
        <v>132807</v>
      </c>
      <c r="Z61" s="1107">
        <v>133135.4</v>
      </c>
      <c r="AA61" s="1107">
        <v>135629.29999999999</v>
      </c>
      <c r="AB61" s="1287">
        <v>138748</v>
      </c>
      <c r="AC61" s="1107">
        <v>137550.79999999999</v>
      </c>
      <c r="AD61" s="1107">
        <v>136525.29999999999</v>
      </c>
      <c r="AE61" s="1107">
        <v>134642.9</v>
      </c>
      <c r="AF61" s="1287">
        <v>133793</v>
      </c>
      <c r="AG61" s="1107">
        <v>130798.03</v>
      </c>
      <c r="AH61" s="1134">
        <v>131412.9</v>
      </c>
      <c r="AI61" s="908">
        <v>1</v>
      </c>
      <c r="AJ61" s="1065"/>
    </row>
    <row r="62" spans="1:36" ht="14.1" customHeight="1" thickTop="1">
      <c r="A62" s="520"/>
      <c r="B62" s="1586" t="s">
        <v>701</v>
      </c>
      <c r="C62" s="191"/>
      <c r="D62" s="349"/>
      <c r="E62" s="349"/>
      <c r="F62" s="349"/>
      <c r="G62" s="349" t="s">
        <v>284</v>
      </c>
      <c r="H62" s="349"/>
      <c r="I62" s="281"/>
      <c r="J62" s="150"/>
      <c r="K62" s="150"/>
      <c r="L62" s="150"/>
      <c r="M62" s="196">
        <v>4.5</v>
      </c>
      <c r="N62" s="196">
        <v>3.8</v>
      </c>
      <c r="O62" s="196">
        <v>3.4</v>
      </c>
      <c r="P62" s="1280">
        <v>3</v>
      </c>
      <c r="Q62" s="657">
        <v>2.6</v>
      </c>
      <c r="R62" s="979">
        <v>2.2999999999999998</v>
      </c>
      <c r="S62" s="1108">
        <v>2.1</v>
      </c>
      <c r="T62" s="1280">
        <v>1.8</v>
      </c>
      <c r="U62" s="1108">
        <v>1.6</v>
      </c>
      <c r="V62" s="1108">
        <v>1.4</v>
      </c>
      <c r="W62" s="1108">
        <v>1.3</v>
      </c>
      <c r="X62" s="1280">
        <v>1.1000000000000001</v>
      </c>
      <c r="Y62" s="1108">
        <v>1</v>
      </c>
      <c r="Z62" s="1108">
        <v>0.9</v>
      </c>
      <c r="AA62" s="1108">
        <v>0.8</v>
      </c>
      <c r="AB62" s="1280">
        <v>0.7</v>
      </c>
      <c r="AC62" s="1108">
        <v>0.7</v>
      </c>
      <c r="AD62" s="1108">
        <v>0.6</v>
      </c>
      <c r="AE62" s="1108">
        <v>0.5</v>
      </c>
      <c r="AF62" s="1280">
        <v>0.4</v>
      </c>
      <c r="AG62" s="1108">
        <v>0.4</v>
      </c>
      <c r="AH62" s="1136">
        <v>0.3</v>
      </c>
      <c r="AI62" s="857">
        <v>2.2828809043860992E-6</v>
      </c>
      <c r="AJ62" s="1065"/>
    </row>
    <row r="63" spans="1:36" ht="14.1" customHeight="1">
      <c r="A63" s="520"/>
      <c r="B63" s="1586" t="s">
        <v>702</v>
      </c>
      <c r="C63" s="191"/>
      <c r="D63" s="349"/>
      <c r="E63" s="349"/>
      <c r="F63" s="349"/>
      <c r="G63" s="349" t="s">
        <v>285</v>
      </c>
      <c r="H63" s="349"/>
      <c r="I63" s="281"/>
      <c r="J63" s="150"/>
      <c r="K63" s="150"/>
      <c r="L63" s="150"/>
      <c r="M63" s="196">
        <v>60108.3</v>
      </c>
      <c r="N63" s="196">
        <v>62660.85</v>
      </c>
      <c r="O63" s="196">
        <v>64803.199999999997</v>
      </c>
      <c r="P63" s="1281">
        <v>66000.5</v>
      </c>
      <c r="Q63" s="657">
        <v>63846.64</v>
      </c>
      <c r="R63" s="979">
        <v>62451.5</v>
      </c>
      <c r="S63" s="1108">
        <v>61481.2</v>
      </c>
      <c r="T63" s="1280">
        <v>62052</v>
      </c>
      <c r="U63" s="1108">
        <v>61453</v>
      </c>
      <c r="V63" s="1108">
        <v>64899.1</v>
      </c>
      <c r="W63" s="1108">
        <v>69314.8</v>
      </c>
      <c r="X63" s="1280">
        <v>75761.8</v>
      </c>
      <c r="Y63" s="1108">
        <v>80001</v>
      </c>
      <c r="Z63" s="1108">
        <v>84049.4</v>
      </c>
      <c r="AA63" s="1108">
        <v>88500.2</v>
      </c>
      <c r="AB63" s="1280">
        <v>92849.2</v>
      </c>
      <c r="AC63" s="1108">
        <v>93799.3</v>
      </c>
      <c r="AD63" s="1108">
        <v>95292.3</v>
      </c>
      <c r="AE63" s="1108">
        <v>95247.2</v>
      </c>
      <c r="AF63" s="1280">
        <v>93373.8</v>
      </c>
      <c r="AG63" s="1108">
        <v>89407.240616705996</v>
      </c>
      <c r="AH63" s="1136">
        <v>87659.3</v>
      </c>
      <c r="AI63" s="857">
        <v>0.66705247353950792</v>
      </c>
      <c r="AJ63" s="1065"/>
    </row>
    <row r="64" spans="1:36" ht="14.1" customHeight="1">
      <c r="A64" s="78"/>
      <c r="B64" s="522" t="s">
        <v>498</v>
      </c>
      <c r="C64" s="191"/>
      <c r="D64" s="349"/>
      <c r="E64" s="349"/>
      <c r="F64" s="349"/>
      <c r="G64" s="349"/>
      <c r="H64" s="349" t="s">
        <v>286</v>
      </c>
      <c r="I64" s="281"/>
      <c r="J64" s="150"/>
      <c r="K64" s="150"/>
      <c r="L64" s="150"/>
      <c r="M64" s="196">
        <v>4472.2</v>
      </c>
      <c r="N64" s="196">
        <v>4962.8</v>
      </c>
      <c r="O64" s="196">
        <v>5485.2</v>
      </c>
      <c r="P64" s="1280">
        <v>5825.5</v>
      </c>
      <c r="Q64" s="657">
        <v>5547.9</v>
      </c>
      <c r="R64" s="979">
        <v>5112.6000000000004</v>
      </c>
      <c r="S64" s="1108">
        <v>4524.3</v>
      </c>
      <c r="T64" s="1280">
        <v>4652.8999999999996</v>
      </c>
      <c r="U64" s="1108">
        <v>4554.2</v>
      </c>
      <c r="V64" s="1108">
        <v>5084.1000000000004</v>
      </c>
      <c r="W64" s="1108">
        <v>6010.7</v>
      </c>
      <c r="X64" s="1280">
        <v>7496.3</v>
      </c>
      <c r="Y64" s="1108">
        <v>8491.2999999999993</v>
      </c>
      <c r="Z64" s="1108">
        <v>9154.2000000000007</v>
      </c>
      <c r="AA64" s="1108">
        <v>9659.2999999999993</v>
      </c>
      <c r="AB64" s="1280">
        <v>8870</v>
      </c>
      <c r="AC64" s="1108">
        <v>8206.2999999999993</v>
      </c>
      <c r="AD64" s="1108">
        <v>7644.6</v>
      </c>
      <c r="AE64" s="1108">
        <v>6444.9</v>
      </c>
      <c r="AF64" s="1280">
        <v>5629.7</v>
      </c>
      <c r="AG64" s="1108">
        <v>4746.9359100000011</v>
      </c>
      <c r="AH64" s="1136">
        <v>4374.1000000000004</v>
      </c>
      <c r="AI64" s="857">
        <v>3.3285164546250794E-2</v>
      </c>
      <c r="AJ64" s="1065"/>
    </row>
    <row r="65" spans="1:36" ht="14.1" customHeight="1">
      <c r="A65" s="78"/>
      <c r="B65" s="522" t="s">
        <v>362</v>
      </c>
      <c r="C65" s="191"/>
      <c r="D65" s="349"/>
      <c r="E65" s="349"/>
      <c r="F65" s="348"/>
      <c r="G65" s="349"/>
      <c r="H65" s="349" t="s">
        <v>287</v>
      </c>
      <c r="I65" s="281"/>
      <c r="J65" s="150"/>
      <c r="K65" s="150"/>
      <c r="L65" s="150"/>
      <c r="M65" s="196">
        <v>51554.6</v>
      </c>
      <c r="N65" s="196">
        <v>52967.8</v>
      </c>
      <c r="O65" s="196">
        <v>54122.3</v>
      </c>
      <c r="P65" s="1281">
        <v>54935.199999999997</v>
      </c>
      <c r="Q65" s="657">
        <v>53305.05</v>
      </c>
      <c r="R65" s="979">
        <v>52391.1</v>
      </c>
      <c r="S65" s="1108">
        <v>51319</v>
      </c>
      <c r="T65" s="1280">
        <v>51670.6</v>
      </c>
      <c r="U65" s="1108">
        <v>50693.9</v>
      </c>
      <c r="V65" s="1108">
        <v>52162.1</v>
      </c>
      <c r="W65" s="1108">
        <v>53001</v>
      </c>
      <c r="X65" s="1280">
        <v>56657.3</v>
      </c>
      <c r="Y65" s="1108">
        <v>59699.5</v>
      </c>
      <c r="Z65" s="1108">
        <v>62834.2</v>
      </c>
      <c r="AA65" s="1108">
        <v>66559.199999999997</v>
      </c>
      <c r="AB65" s="1280">
        <v>71320.2</v>
      </c>
      <c r="AC65" s="1108">
        <v>72622.100000000006</v>
      </c>
      <c r="AD65" s="1108">
        <v>73955.8</v>
      </c>
      <c r="AE65" s="1108">
        <v>74244.800000000003</v>
      </c>
      <c r="AF65" s="1280">
        <v>72718.600000000006</v>
      </c>
      <c r="AG65" s="1108">
        <v>68438.464089999994</v>
      </c>
      <c r="AH65" s="1136">
        <v>64755.1</v>
      </c>
      <c r="AI65" s="857">
        <v>0.49276060417204098</v>
      </c>
      <c r="AJ65" s="1065"/>
    </row>
    <row r="66" spans="1:36" ht="14.1" customHeight="1">
      <c r="A66" s="78"/>
      <c r="B66" s="50"/>
      <c r="C66" s="191"/>
      <c r="D66" s="349"/>
      <c r="E66" s="349"/>
      <c r="F66" s="348"/>
      <c r="G66" s="349" t="s">
        <v>288</v>
      </c>
      <c r="H66" s="349"/>
      <c r="I66" s="281"/>
      <c r="J66" s="150"/>
      <c r="K66" s="150"/>
      <c r="L66" s="150"/>
      <c r="M66" s="196">
        <v>315</v>
      </c>
      <c r="N66" s="196">
        <v>307.89999999999998</v>
      </c>
      <c r="O66" s="196">
        <v>318.8</v>
      </c>
      <c r="P66" s="1280">
        <v>330.4</v>
      </c>
      <c r="Q66" s="657">
        <v>295.2</v>
      </c>
      <c r="R66" s="979">
        <v>294.8</v>
      </c>
      <c r="S66" s="1108">
        <v>313.2</v>
      </c>
      <c r="T66" s="1280">
        <v>330.3</v>
      </c>
      <c r="U66" s="1108">
        <v>282.5</v>
      </c>
      <c r="V66" s="1108">
        <v>257.5</v>
      </c>
      <c r="W66" s="1108">
        <v>255.9</v>
      </c>
      <c r="X66" s="1280">
        <v>264.2</v>
      </c>
      <c r="Y66" s="1108">
        <v>236</v>
      </c>
      <c r="Z66" s="1108">
        <v>234</v>
      </c>
      <c r="AA66" s="1108">
        <v>237.6</v>
      </c>
      <c r="AB66" s="1280">
        <v>244.4</v>
      </c>
      <c r="AC66" s="1108">
        <v>229.6</v>
      </c>
      <c r="AD66" s="1108">
        <v>225.8</v>
      </c>
      <c r="AE66" s="1108">
        <v>239.7</v>
      </c>
      <c r="AF66" s="1280">
        <v>272.8</v>
      </c>
      <c r="AG66" s="1108">
        <v>269.39999999999998</v>
      </c>
      <c r="AH66" s="1136">
        <v>281.2</v>
      </c>
      <c r="AI66" s="857">
        <v>2.1398203677112371E-3</v>
      </c>
      <c r="AJ66" s="1065"/>
    </row>
    <row r="67" spans="1:36" ht="14.1" customHeight="1">
      <c r="A67" s="3"/>
      <c r="B67" s="50"/>
      <c r="C67" s="191"/>
      <c r="D67" s="349"/>
      <c r="E67" s="349"/>
      <c r="F67" s="349"/>
      <c r="G67" s="349" t="s">
        <v>289</v>
      </c>
      <c r="H67" s="349"/>
      <c r="I67" s="281"/>
      <c r="J67" s="150"/>
      <c r="K67" s="150"/>
      <c r="L67" s="150"/>
      <c r="M67" s="196">
        <v>44928.3</v>
      </c>
      <c r="N67" s="196">
        <v>42873</v>
      </c>
      <c r="O67" s="196">
        <v>41970.6</v>
      </c>
      <c r="P67" s="1280">
        <v>43912.7</v>
      </c>
      <c r="Q67" s="657">
        <v>46465.599999999999</v>
      </c>
      <c r="R67" s="979">
        <v>49302.6</v>
      </c>
      <c r="S67" s="1108">
        <v>53236.409999999996</v>
      </c>
      <c r="T67" s="1280">
        <v>51831.5</v>
      </c>
      <c r="U67" s="1108">
        <v>51683.1</v>
      </c>
      <c r="V67" s="1108">
        <v>50851.3</v>
      </c>
      <c r="W67" s="1108">
        <v>49433.8</v>
      </c>
      <c r="X67" s="1280">
        <v>47533.2</v>
      </c>
      <c r="Y67" s="1108">
        <v>45510.1</v>
      </c>
      <c r="Z67" s="1108">
        <v>42213.5</v>
      </c>
      <c r="AA67" s="1108">
        <v>40088.400000000001</v>
      </c>
      <c r="AB67" s="1280">
        <v>38488.199999999997</v>
      </c>
      <c r="AC67" s="1108">
        <v>36202.699999999997</v>
      </c>
      <c r="AD67" s="1108">
        <v>33850.6</v>
      </c>
      <c r="AE67" s="1108">
        <v>31433.1</v>
      </c>
      <c r="AF67" s="1280">
        <v>31437.1</v>
      </c>
      <c r="AG67" s="1108">
        <v>32030.089383294009</v>
      </c>
      <c r="AH67" s="1136">
        <v>32449.599999999999</v>
      </c>
      <c r="AI67" s="857">
        <v>0.24692857398322388</v>
      </c>
      <c r="AJ67" s="1065"/>
    </row>
    <row r="68" spans="1:36" ht="14.1" customHeight="1">
      <c r="A68" s="56"/>
      <c r="B68" s="50"/>
      <c r="C68" s="191"/>
      <c r="D68" s="348"/>
      <c r="E68" s="349"/>
      <c r="F68" s="349"/>
      <c r="G68" s="349" t="s">
        <v>290</v>
      </c>
      <c r="H68" s="349"/>
      <c r="I68" s="281"/>
      <c r="J68" s="150"/>
      <c r="K68" s="150"/>
      <c r="L68" s="150"/>
      <c r="M68" s="196">
        <v>2032.2</v>
      </c>
      <c r="N68" s="196">
        <v>2179.1</v>
      </c>
      <c r="O68" s="196">
        <v>2335.5</v>
      </c>
      <c r="P68" s="1281">
        <v>3180</v>
      </c>
      <c r="Q68" s="657">
        <v>3815.6</v>
      </c>
      <c r="R68" s="979">
        <v>4431</v>
      </c>
      <c r="S68" s="1108">
        <v>4968.84</v>
      </c>
      <c r="T68" s="1280">
        <v>5504.7</v>
      </c>
      <c r="U68" s="1108">
        <v>6079.7</v>
      </c>
      <c r="V68" s="1108">
        <v>5989.2</v>
      </c>
      <c r="W68" s="1108">
        <v>6667.6</v>
      </c>
      <c r="X68" s="1280">
        <v>6792.5</v>
      </c>
      <c r="Y68" s="1108">
        <v>7058.9</v>
      </c>
      <c r="Z68" s="1108">
        <v>6637.6</v>
      </c>
      <c r="AA68" s="1108">
        <v>6802.3</v>
      </c>
      <c r="AB68" s="1280">
        <v>7165.5</v>
      </c>
      <c r="AC68" s="1108">
        <v>7318.5</v>
      </c>
      <c r="AD68" s="1108">
        <v>7156</v>
      </c>
      <c r="AE68" s="1108">
        <v>7722.4</v>
      </c>
      <c r="AF68" s="1280">
        <v>8708.9</v>
      </c>
      <c r="AG68" s="1108">
        <v>9090.9</v>
      </c>
      <c r="AH68" s="1136">
        <v>11022.5</v>
      </c>
      <c r="AI68" s="857">
        <v>8.38768492286526E-2</v>
      </c>
      <c r="AJ68" s="1065"/>
    </row>
    <row r="69" spans="1:36" ht="14.1" customHeight="1" thickBot="1">
      <c r="A69" s="3"/>
      <c r="B69" s="50"/>
      <c r="C69" s="191"/>
      <c r="D69" s="349"/>
      <c r="E69" s="343" t="s">
        <v>199</v>
      </c>
      <c r="F69" s="343"/>
      <c r="G69" s="343"/>
      <c r="H69" s="343"/>
      <c r="I69" s="343"/>
      <c r="J69" s="192"/>
      <c r="K69" s="192"/>
      <c r="L69" s="192"/>
      <c r="M69" s="192">
        <v>2596.1999999999998</v>
      </c>
      <c r="N69" s="192">
        <v>2465.46</v>
      </c>
      <c r="O69" s="192">
        <v>2415.9000000000005</v>
      </c>
      <c r="P69" s="1287">
        <v>2310.4</v>
      </c>
      <c r="Q69" s="656">
        <v>2244.2699999999995</v>
      </c>
      <c r="R69" s="977">
        <v>2157.8000000000002</v>
      </c>
      <c r="S69" s="1107">
        <v>2072.79</v>
      </c>
      <c r="T69" s="1287">
        <v>1996.3</v>
      </c>
      <c r="U69" s="1107">
        <v>1973.2</v>
      </c>
      <c r="V69" s="1107">
        <v>1970.4</v>
      </c>
      <c r="W69" s="1107">
        <v>1936.4</v>
      </c>
      <c r="X69" s="1287">
        <v>2091.1999999999998</v>
      </c>
      <c r="Y69" s="1107">
        <v>1944.4</v>
      </c>
      <c r="Z69" s="1107">
        <v>1925.1</v>
      </c>
      <c r="AA69" s="1107">
        <v>2004.2</v>
      </c>
      <c r="AB69" s="1287">
        <v>2051.6</v>
      </c>
      <c r="AC69" s="1107">
        <v>1940.5</v>
      </c>
      <c r="AD69" s="1107">
        <v>2636.6</v>
      </c>
      <c r="AE69" s="1107">
        <v>2555.1999999999998</v>
      </c>
      <c r="AF69" s="1287">
        <v>3390.2</v>
      </c>
      <c r="AG69" s="1107">
        <v>3098.003162725</v>
      </c>
      <c r="AH69" s="1134">
        <v>2664.3</v>
      </c>
      <c r="AI69" s="908">
        <v>1</v>
      </c>
      <c r="AJ69" s="1065"/>
    </row>
    <row r="70" spans="1:36" ht="14.1" customHeight="1" thickTop="1">
      <c r="A70" s="3"/>
      <c r="B70" s="50"/>
      <c r="C70" s="191"/>
      <c r="D70" s="349"/>
      <c r="E70" s="349"/>
      <c r="F70" s="349"/>
      <c r="G70" s="349" t="s">
        <v>284</v>
      </c>
      <c r="H70" s="349"/>
      <c r="I70" s="281"/>
      <c r="J70" s="51"/>
      <c r="K70" s="51"/>
      <c r="L70" s="51"/>
      <c r="M70" s="544">
        <v>0</v>
      </c>
      <c r="N70" s="544">
        <v>0</v>
      </c>
      <c r="O70" s="544">
        <v>0</v>
      </c>
      <c r="P70" s="1281">
        <v>0</v>
      </c>
      <c r="Q70" s="657">
        <v>0</v>
      </c>
      <c r="R70" s="979">
        <v>0</v>
      </c>
      <c r="S70" s="1108">
        <v>0</v>
      </c>
      <c r="T70" s="1280">
        <v>0</v>
      </c>
      <c r="U70" s="1108">
        <v>0</v>
      </c>
      <c r="V70" s="1108">
        <v>0</v>
      </c>
      <c r="W70" s="1108">
        <v>0</v>
      </c>
      <c r="X70" s="1280">
        <v>0</v>
      </c>
      <c r="Y70" s="1108">
        <v>0</v>
      </c>
      <c r="Z70" s="1108">
        <v>0</v>
      </c>
      <c r="AA70" s="1108">
        <v>0</v>
      </c>
      <c r="AB70" s="1280">
        <v>0</v>
      </c>
      <c r="AC70" s="1108">
        <v>0</v>
      </c>
      <c r="AD70" s="1108">
        <v>0</v>
      </c>
      <c r="AE70" s="1108">
        <v>0</v>
      </c>
      <c r="AF70" s="1280">
        <v>0</v>
      </c>
      <c r="AG70" s="1108">
        <v>0</v>
      </c>
      <c r="AH70" s="1136">
        <v>0</v>
      </c>
      <c r="AI70" s="1831">
        <v>0</v>
      </c>
      <c r="AJ70" s="1065"/>
    </row>
    <row r="71" spans="1:36" ht="14.1" customHeight="1">
      <c r="A71" s="3"/>
      <c r="B71" s="50"/>
      <c r="C71" s="191"/>
      <c r="D71" s="349"/>
      <c r="E71" s="349"/>
      <c r="F71" s="349"/>
      <c r="G71" s="349" t="s">
        <v>285</v>
      </c>
      <c r="H71" s="349"/>
      <c r="I71" s="281"/>
      <c r="J71" s="51"/>
      <c r="K71" s="51"/>
      <c r="L71" s="51"/>
      <c r="M71" s="545">
        <v>1551.8</v>
      </c>
      <c r="N71" s="545">
        <v>1500.65</v>
      </c>
      <c r="O71" s="545">
        <v>1466.6</v>
      </c>
      <c r="P71" s="1280">
        <v>1398.4</v>
      </c>
      <c r="Q71" s="657">
        <v>1522.6799999999998</v>
      </c>
      <c r="R71" s="979">
        <v>1431.9</v>
      </c>
      <c r="S71" s="1108">
        <v>1401.4</v>
      </c>
      <c r="T71" s="1280">
        <v>1339.4</v>
      </c>
      <c r="U71" s="1108">
        <v>1358.4</v>
      </c>
      <c r="V71" s="1108">
        <v>1321.7</v>
      </c>
      <c r="W71" s="1108">
        <v>1308.2</v>
      </c>
      <c r="X71" s="1280">
        <v>1345.4</v>
      </c>
      <c r="Y71" s="1108">
        <v>1298.5999999999999</v>
      </c>
      <c r="Z71" s="1108">
        <v>1341.7</v>
      </c>
      <c r="AA71" s="1108">
        <v>1283.0999999999999</v>
      </c>
      <c r="AB71" s="1280">
        <v>1321.1</v>
      </c>
      <c r="AC71" s="1108">
        <v>1381.7</v>
      </c>
      <c r="AD71" s="1108">
        <v>1940</v>
      </c>
      <c r="AE71" s="1108">
        <v>1901</v>
      </c>
      <c r="AF71" s="1280">
        <v>2842.2</v>
      </c>
      <c r="AG71" s="1108">
        <v>2639.3</v>
      </c>
      <c r="AH71" s="1136">
        <v>2043.9</v>
      </c>
      <c r="AI71" s="857">
        <v>0.76714333971399618</v>
      </c>
      <c r="AJ71" s="1065"/>
    </row>
    <row r="72" spans="1:36" ht="14.1" customHeight="1">
      <c r="A72" s="3"/>
      <c r="B72" s="50"/>
      <c r="C72" s="191"/>
      <c r="D72" s="349"/>
      <c r="E72" s="349"/>
      <c r="F72" s="349"/>
      <c r="G72" s="349"/>
      <c r="H72" s="349" t="s">
        <v>286</v>
      </c>
      <c r="J72" s="33"/>
      <c r="K72" s="33"/>
      <c r="L72" s="33"/>
      <c r="M72" s="546">
        <v>1064.2</v>
      </c>
      <c r="N72" s="546">
        <v>1005.7</v>
      </c>
      <c r="O72" s="546">
        <v>977.7</v>
      </c>
      <c r="P72" s="1280">
        <v>943.9</v>
      </c>
      <c r="Q72" s="657">
        <v>1181.04</v>
      </c>
      <c r="R72" s="979">
        <v>1107.7</v>
      </c>
      <c r="S72" s="1108">
        <v>1016.5</v>
      </c>
      <c r="T72" s="1280">
        <v>1002.7</v>
      </c>
      <c r="U72" s="1108">
        <v>996.4</v>
      </c>
      <c r="V72" s="1108">
        <v>948</v>
      </c>
      <c r="W72" s="1108">
        <v>931.3</v>
      </c>
      <c r="X72" s="1280">
        <v>917.6</v>
      </c>
      <c r="Y72" s="1108">
        <v>912.6</v>
      </c>
      <c r="Z72" s="1108">
        <v>979.2</v>
      </c>
      <c r="AA72" s="1108">
        <v>925.3</v>
      </c>
      <c r="AB72" s="1280">
        <v>855.8</v>
      </c>
      <c r="AC72" s="1108">
        <v>1001.2</v>
      </c>
      <c r="AD72" s="1108">
        <v>1553.5</v>
      </c>
      <c r="AE72" s="1108">
        <v>1553.1</v>
      </c>
      <c r="AF72" s="1280">
        <v>2528.1</v>
      </c>
      <c r="AG72" s="1108">
        <v>2330.1</v>
      </c>
      <c r="AH72" s="1136">
        <v>1792.7</v>
      </c>
      <c r="AI72" s="857">
        <v>0.67285966295086885</v>
      </c>
      <c r="AJ72" s="1065"/>
    </row>
    <row r="73" spans="1:36" ht="14.1" customHeight="1">
      <c r="A73" s="3"/>
      <c r="B73" s="50"/>
      <c r="C73" s="191"/>
      <c r="D73" s="349"/>
      <c r="E73" s="349"/>
      <c r="F73" s="348"/>
      <c r="G73" s="349"/>
      <c r="H73" s="349" t="s">
        <v>287</v>
      </c>
      <c r="J73" s="33"/>
      <c r="K73" s="33"/>
      <c r="L73" s="33"/>
      <c r="M73" s="546">
        <v>0</v>
      </c>
      <c r="N73" s="546">
        <v>0</v>
      </c>
      <c r="O73" s="546">
        <v>0</v>
      </c>
      <c r="P73" s="1281">
        <v>0</v>
      </c>
      <c r="Q73" s="657">
        <v>0</v>
      </c>
      <c r="R73" s="979">
        <v>0</v>
      </c>
      <c r="S73" s="1108">
        <v>38.700000000000003</v>
      </c>
      <c r="T73" s="1280">
        <v>38.700000000000003</v>
      </c>
      <c r="U73" s="1108">
        <v>38.700000000000003</v>
      </c>
      <c r="V73" s="1108">
        <v>38.700000000000003</v>
      </c>
      <c r="W73" s="1108">
        <v>38.700000000000003</v>
      </c>
      <c r="X73" s="1280">
        <v>38.700000000000003</v>
      </c>
      <c r="Y73" s="1108">
        <v>31</v>
      </c>
      <c r="Z73" s="1108">
        <v>31</v>
      </c>
      <c r="AA73" s="1108">
        <v>31</v>
      </c>
      <c r="AB73" s="1280">
        <v>31</v>
      </c>
      <c r="AC73" s="1108">
        <v>23.2</v>
      </c>
      <c r="AD73" s="1108">
        <v>24.2</v>
      </c>
      <c r="AE73" s="1108">
        <v>1</v>
      </c>
      <c r="AF73" s="1280">
        <v>1</v>
      </c>
      <c r="AG73" s="1108">
        <v>1</v>
      </c>
      <c r="AH73" s="1136">
        <v>1</v>
      </c>
      <c r="AI73" s="857">
        <v>3.7533310813346843E-4</v>
      </c>
      <c r="AJ73" s="1065"/>
    </row>
    <row r="74" spans="1:36" ht="14.1" customHeight="1">
      <c r="A74" s="3"/>
      <c r="B74" s="50"/>
      <c r="C74" s="191"/>
      <c r="D74" s="349"/>
      <c r="E74" s="349"/>
      <c r="F74" s="348"/>
      <c r="G74" s="349" t="s">
        <v>288</v>
      </c>
      <c r="H74" s="349"/>
      <c r="J74" s="33"/>
      <c r="K74" s="33"/>
      <c r="L74" s="33"/>
      <c r="M74" s="546">
        <v>2</v>
      </c>
      <c r="N74" s="546">
        <v>2.11</v>
      </c>
      <c r="O74" s="546">
        <v>2</v>
      </c>
      <c r="P74" s="1280">
        <v>1.9</v>
      </c>
      <c r="Q74" s="657">
        <v>1.94</v>
      </c>
      <c r="R74" s="979">
        <v>1.9</v>
      </c>
      <c r="S74" s="1108">
        <v>1.9</v>
      </c>
      <c r="T74" s="1280">
        <v>1.8</v>
      </c>
      <c r="U74" s="1108">
        <v>4.3</v>
      </c>
      <c r="V74" s="1108">
        <v>4.3</v>
      </c>
      <c r="W74" s="1108">
        <v>5.3</v>
      </c>
      <c r="X74" s="1280">
        <v>5.2</v>
      </c>
      <c r="Y74" s="1108">
        <v>4.8</v>
      </c>
      <c r="Z74" s="1108">
        <v>4.5999999999999996</v>
      </c>
      <c r="AA74" s="1108">
        <v>4.4000000000000004</v>
      </c>
      <c r="AB74" s="1280">
        <v>4.2</v>
      </c>
      <c r="AC74" s="1108">
        <v>1.9</v>
      </c>
      <c r="AD74" s="1108">
        <v>1.9</v>
      </c>
      <c r="AE74" s="1108">
        <v>1.9</v>
      </c>
      <c r="AF74" s="1280">
        <v>1.6</v>
      </c>
      <c r="AG74" s="1108">
        <v>1.6</v>
      </c>
      <c r="AH74" s="1136">
        <v>30.2</v>
      </c>
      <c r="AI74" s="857">
        <v>1.1335059865630746E-2</v>
      </c>
      <c r="AJ74" s="1065"/>
    </row>
    <row r="75" spans="1:36" ht="14.1" customHeight="1">
      <c r="A75" s="3"/>
      <c r="B75" s="50"/>
      <c r="C75" s="191"/>
      <c r="D75" s="349"/>
      <c r="E75" s="349"/>
      <c r="F75" s="349"/>
      <c r="G75" s="349" t="s">
        <v>289</v>
      </c>
      <c r="H75" s="349"/>
      <c r="J75" s="33"/>
      <c r="K75" s="33"/>
      <c r="L75" s="33"/>
      <c r="M75" s="546">
        <v>592.29999999999995</v>
      </c>
      <c r="N75" s="546">
        <v>633</v>
      </c>
      <c r="O75" s="546">
        <v>618.79999999999995</v>
      </c>
      <c r="P75" s="1281">
        <v>543.1</v>
      </c>
      <c r="Q75" s="657">
        <v>352.75</v>
      </c>
      <c r="R75" s="979">
        <v>357.3</v>
      </c>
      <c r="S75" s="1108">
        <v>341.5</v>
      </c>
      <c r="T75" s="1280">
        <v>327.10000000000002</v>
      </c>
      <c r="U75" s="1108">
        <v>282.60000000000002</v>
      </c>
      <c r="V75" s="1108">
        <v>316.39999999999998</v>
      </c>
      <c r="W75" s="1108">
        <v>294</v>
      </c>
      <c r="X75" s="1280">
        <v>411.6</v>
      </c>
      <c r="Y75" s="1108">
        <v>311.89999999999998</v>
      </c>
      <c r="Z75" s="1108">
        <v>249.8</v>
      </c>
      <c r="AA75" s="1108">
        <v>387.3</v>
      </c>
      <c r="AB75" s="1280">
        <v>397</v>
      </c>
      <c r="AC75" s="1108">
        <v>227.5</v>
      </c>
      <c r="AD75" s="1108">
        <v>365.3</v>
      </c>
      <c r="AE75" s="1108">
        <v>378.3</v>
      </c>
      <c r="AF75" s="1280">
        <v>400.4</v>
      </c>
      <c r="AG75" s="1108">
        <v>311.2</v>
      </c>
      <c r="AH75" s="1136">
        <v>444.2</v>
      </c>
      <c r="AI75" s="857">
        <v>0.16672296663288666</v>
      </c>
      <c r="AJ75" s="1065"/>
    </row>
    <row r="76" spans="1:36" s="445" customFormat="1" ht="14.1" customHeight="1">
      <c r="A76" s="3"/>
      <c r="B76" s="50"/>
      <c r="C76" s="191"/>
      <c r="D76" s="348"/>
      <c r="E76" s="349"/>
      <c r="F76" s="349"/>
      <c r="G76" s="349" t="s">
        <v>290</v>
      </c>
      <c r="H76" s="349"/>
      <c r="I76" s="58"/>
      <c r="J76" s="33"/>
      <c r="K76" s="33"/>
      <c r="L76" s="33"/>
      <c r="M76" s="546">
        <v>450.1</v>
      </c>
      <c r="N76" s="546">
        <v>329.7</v>
      </c>
      <c r="O76" s="546">
        <v>328.5</v>
      </c>
      <c r="P76" s="1280">
        <v>367</v>
      </c>
      <c r="Q76" s="657">
        <v>366.9</v>
      </c>
      <c r="R76" s="979">
        <v>366.7</v>
      </c>
      <c r="S76" s="1108">
        <v>327.99</v>
      </c>
      <c r="T76" s="1280">
        <v>328</v>
      </c>
      <c r="U76" s="1108">
        <v>327.9</v>
      </c>
      <c r="V76" s="1108">
        <v>328</v>
      </c>
      <c r="W76" s="1108">
        <v>328.9</v>
      </c>
      <c r="X76" s="1280">
        <v>329</v>
      </c>
      <c r="Y76" s="1108">
        <v>329.1</v>
      </c>
      <c r="Z76" s="1108">
        <v>329</v>
      </c>
      <c r="AA76" s="1108">
        <v>329.4</v>
      </c>
      <c r="AB76" s="1280">
        <v>329.3</v>
      </c>
      <c r="AC76" s="1108">
        <v>329.4</v>
      </c>
      <c r="AD76" s="1108">
        <v>329.4</v>
      </c>
      <c r="AE76" s="1108">
        <v>274</v>
      </c>
      <c r="AF76" s="1280">
        <v>146</v>
      </c>
      <c r="AG76" s="1108">
        <v>145.90316272499996</v>
      </c>
      <c r="AH76" s="1136">
        <v>146</v>
      </c>
      <c r="AI76" s="857">
        <v>5.4798633787486388E-2</v>
      </c>
      <c r="AJ76" s="1059"/>
    </row>
    <row r="77" spans="1:36" s="1067" customFormat="1" ht="6" customHeight="1">
      <c r="A77" s="3"/>
      <c r="B77" s="50"/>
      <c r="C77" s="191"/>
      <c r="D77" s="348"/>
      <c r="E77" s="349"/>
      <c r="F77" s="349"/>
      <c r="G77" s="349"/>
      <c r="H77" s="349"/>
      <c r="I77" s="1097"/>
      <c r="J77" s="1088"/>
      <c r="K77" s="1088"/>
      <c r="L77" s="1088"/>
      <c r="M77" s="751"/>
      <c r="N77" s="751"/>
      <c r="O77" s="751"/>
      <c r="P77" s="1108"/>
      <c r="Q77" s="1108"/>
      <c r="R77" s="1108"/>
      <c r="S77" s="1108"/>
      <c r="T77" s="1108"/>
      <c r="U77" s="1108"/>
      <c r="V77" s="1108"/>
      <c r="W77" s="1108"/>
      <c r="X77" s="1108"/>
      <c r="Y77" s="1108"/>
      <c r="Z77" s="1108"/>
      <c r="AA77" s="1108"/>
      <c r="AB77" s="1740"/>
      <c r="AC77" s="1108"/>
      <c r="AD77" s="1108"/>
      <c r="AE77" s="1108"/>
      <c r="AF77" s="1108"/>
      <c r="AG77" s="1108"/>
      <c r="AH77" s="1108"/>
      <c r="AI77" s="919"/>
      <c r="AJ77" s="1092"/>
    </row>
    <row r="78" spans="1:36" s="480" customFormat="1" ht="14.1" customHeight="1">
      <c r="A78" s="3"/>
      <c r="B78" s="50"/>
      <c r="C78" s="191"/>
      <c r="D78" s="348"/>
      <c r="E78" s="349"/>
      <c r="F78" s="349"/>
      <c r="G78" s="349"/>
      <c r="H78" s="349"/>
      <c r="I78" s="58"/>
      <c r="J78" s="33"/>
      <c r="K78" s="33"/>
      <c r="L78" s="33"/>
      <c r="M78" s="33"/>
      <c r="N78" s="33"/>
      <c r="O78" s="33"/>
      <c r="P78" s="196"/>
      <c r="Q78" s="69"/>
      <c r="R78" s="342"/>
      <c r="S78" s="974"/>
      <c r="T78" s="1102"/>
      <c r="U78" s="1102"/>
      <c r="V78" s="1102"/>
      <c r="W78" s="1102"/>
      <c r="X78" s="1102"/>
      <c r="Y78" s="1102"/>
      <c r="Z78" s="1102"/>
      <c r="AA78" s="1102"/>
      <c r="AB78" s="1773"/>
      <c r="AC78" s="1102"/>
      <c r="AD78" s="1102"/>
      <c r="AE78" s="1102"/>
      <c r="AF78" s="1102"/>
      <c r="AG78" s="1102"/>
      <c r="AH78" s="1102"/>
      <c r="AI78" s="69"/>
      <c r="AJ78" s="189">
        <v>15</v>
      </c>
    </row>
    <row r="79" spans="1:36" s="35" customFormat="1" ht="5.0999999999999996" customHeight="1">
      <c r="A79" s="449"/>
      <c r="B79" s="444"/>
      <c r="C79" s="445"/>
      <c r="D79" s="450"/>
      <c r="E79" s="445"/>
      <c r="F79" s="445"/>
      <c r="G79" s="445"/>
      <c r="H79" s="466"/>
      <c r="I79" s="451"/>
      <c r="J79" s="451"/>
      <c r="K79" s="451"/>
      <c r="L79" s="451"/>
      <c r="M79" s="451"/>
      <c r="N79" s="451"/>
      <c r="O79" s="451"/>
      <c r="P79" s="451"/>
      <c r="Q79" s="451"/>
      <c r="R79" s="451"/>
      <c r="S79" s="987"/>
      <c r="T79" s="1123"/>
      <c r="U79" s="1123"/>
      <c r="V79" s="1123"/>
      <c r="W79" s="1123"/>
      <c r="X79" s="1123"/>
      <c r="Y79" s="1123"/>
      <c r="Z79" s="1123"/>
      <c r="AA79" s="1123"/>
      <c r="AB79" s="1774"/>
      <c r="AC79" s="1123"/>
      <c r="AD79" s="1123"/>
      <c r="AE79" s="1123"/>
      <c r="AF79" s="1123"/>
      <c r="AG79" s="1123"/>
      <c r="AH79" s="1123"/>
      <c r="AI79" s="451"/>
      <c r="AJ79" s="445"/>
    </row>
    <row r="80" spans="1:36" s="35" customFormat="1" ht="20.100000000000001" customHeight="1">
      <c r="A80" s="478"/>
      <c r="B80" s="479"/>
      <c r="C80" s="480"/>
      <c r="D80" s="481"/>
      <c r="E80" s="480"/>
      <c r="F80" s="480"/>
      <c r="G80" s="480"/>
      <c r="H80" s="494"/>
      <c r="I80" s="447" t="s">
        <v>59</v>
      </c>
      <c r="J80" s="447" t="s">
        <v>63</v>
      </c>
      <c r="K80" s="447" t="s">
        <v>65</v>
      </c>
      <c r="L80" s="447" t="s">
        <v>80</v>
      </c>
      <c r="M80" s="447" t="s">
        <v>83</v>
      </c>
      <c r="N80" s="447" t="s">
        <v>97</v>
      </c>
      <c r="O80" s="447" t="s">
        <v>103</v>
      </c>
      <c r="P80" s="447" t="s">
        <v>429</v>
      </c>
      <c r="Q80" s="447" t="s">
        <v>328</v>
      </c>
      <c r="R80" s="447" t="s">
        <v>453</v>
      </c>
      <c r="S80" s="986" t="s">
        <v>525</v>
      </c>
      <c r="T80" s="1122" t="str">
        <f>T4</f>
        <v>FY2019 4Q</v>
      </c>
      <c r="U80" s="1122" t="str">
        <f>U4</f>
        <v>FY2020 1Q</v>
      </c>
      <c r="V80" s="1122" t="str">
        <f>V4</f>
        <v>FY2020 2Q</v>
      </c>
      <c r="W80" s="1122">
        <f>W44</f>
        <v>105850.8</v>
      </c>
      <c r="X80" s="1122" t="s">
        <v>658</v>
      </c>
      <c r="Y80" s="1122" t="s">
        <v>703</v>
      </c>
      <c r="Z80" s="1122" t="str">
        <f>Z4</f>
        <v>FY2021 2Q</v>
      </c>
      <c r="AA80" s="1122" t="s">
        <v>776</v>
      </c>
      <c r="AB80" s="746" t="s">
        <v>790</v>
      </c>
      <c r="AC80" s="1122" t="s">
        <v>797</v>
      </c>
      <c r="AD80" s="1122" t="s">
        <v>806</v>
      </c>
      <c r="AE80" s="1122" t="s">
        <v>879</v>
      </c>
      <c r="AF80" s="1122" t="s">
        <v>880</v>
      </c>
      <c r="AG80" s="1122" t="s">
        <v>873</v>
      </c>
      <c r="AH80" s="1122" t="s">
        <v>874</v>
      </c>
      <c r="AI80" s="448"/>
      <c r="AJ80" s="448"/>
    </row>
    <row r="81" spans="1:39" ht="3" customHeight="1">
      <c r="A81" s="3"/>
      <c r="B81" s="200"/>
      <c r="C81" s="35"/>
      <c r="D81" s="35"/>
      <c r="E81" s="35"/>
      <c r="F81" s="35"/>
      <c r="G81" s="35"/>
      <c r="H81" s="41"/>
      <c r="I81" s="188"/>
      <c r="J81" s="188"/>
      <c r="K81" s="188"/>
      <c r="L81" s="188"/>
      <c r="M81" s="188"/>
      <c r="N81" s="188"/>
      <c r="O81" s="188"/>
      <c r="P81" s="188"/>
      <c r="Q81" s="41"/>
      <c r="R81" s="41"/>
      <c r="S81" s="972"/>
      <c r="T81" s="1043"/>
      <c r="U81" s="1043"/>
      <c r="V81" s="1043"/>
      <c r="W81" s="1043"/>
      <c r="X81" s="1043"/>
      <c r="Y81" s="1043"/>
      <c r="Z81" s="1043"/>
      <c r="AA81" s="1043"/>
      <c r="AB81" s="1775"/>
      <c r="AC81" s="1043"/>
      <c r="AD81" s="1043"/>
      <c r="AE81" s="1043"/>
      <c r="AF81" s="1043"/>
      <c r="AG81" s="1043"/>
      <c r="AH81" s="1043"/>
      <c r="AI81" s="42"/>
      <c r="AJ81" s="35"/>
    </row>
    <row r="82" spans="1:39" ht="14.1" customHeight="1">
      <c r="A82" s="76" t="s">
        <v>36</v>
      </c>
      <c r="B82" s="77"/>
      <c r="C82" s="189"/>
      <c r="D82" s="469" t="s">
        <v>499</v>
      </c>
      <c r="E82" s="349"/>
      <c r="F82" s="349"/>
      <c r="G82" s="349"/>
      <c r="H82" s="349"/>
      <c r="I82" s="319"/>
      <c r="J82" s="190"/>
      <c r="K82" s="190"/>
      <c r="L82" s="190"/>
      <c r="M82" s="190"/>
      <c r="N82" s="190"/>
      <c r="O82" s="190"/>
      <c r="P82" s="190"/>
      <c r="Q82" s="35"/>
      <c r="R82" s="243"/>
      <c r="S82" s="970"/>
      <c r="T82" s="1089"/>
      <c r="U82" s="1089"/>
      <c r="V82" s="1089"/>
      <c r="W82" s="1089"/>
      <c r="X82" s="1089"/>
      <c r="Y82" s="1089"/>
      <c r="Z82" s="1089"/>
      <c r="AA82" s="1089"/>
      <c r="AB82" s="1776"/>
      <c r="AC82" s="1089"/>
      <c r="AD82" s="1089"/>
      <c r="AE82" s="1089"/>
      <c r="AF82" s="1089"/>
      <c r="AG82" s="1089"/>
      <c r="AH82" s="1089"/>
      <c r="AI82" s="534" t="s">
        <v>374</v>
      </c>
      <c r="AJ82" s="454"/>
    </row>
    <row r="83" spans="1:39" ht="14.1" customHeight="1" thickBot="1">
      <c r="A83" s="78"/>
      <c r="B83" s="79"/>
      <c r="C83" s="191"/>
      <c r="D83" s="349"/>
      <c r="E83" s="343" t="s">
        <v>282</v>
      </c>
      <c r="F83" s="343"/>
      <c r="G83" s="192"/>
      <c r="H83" s="192"/>
      <c r="I83" s="343"/>
      <c r="J83" s="192"/>
      <c r="K83" s="192"/>
      <c r="L83" s="192"/>
      <c r="M83" s="547">
        <v>91265.328179000004</v>
      </c>
      <c r="N83" s="547">
        <v>92222.1</v>
      </c>
      <c r="O83" s="547">
        <v>92434.985000000001</v>
      </c>
      <c r="P83" s="1287">
        <v>92810.3</v>
      </c>
      <c r="Q83" s="656">
        <v>94395.85</v>
      </c>
      <c r="R83" s="977">
        <v>96549.930000000008</v>
      </c>
      <c r="S83" s="1107">
        <v>99282.010999999984</v>
      </c>
      <c r="T83" s="1287">
        <v>97084.427000000011</v>
      </c>
      <c r="U83" s="1107">
        <v>100699.11799999999</v>
      </c>
      <c r="V83" s="1107">
        <v>104925.08199999999</v>
      </c>
      <c r="W83" s="1107">
        <v>105850.77499999999</v>
      </c>
      <c r="X83" s="1287">
        <v>107823.17800000001</v>
      </c>
      <c r="Y83" s="1107">
        <v>112031.24399999999</v>
      </c>
      <c r="Z83" s="1107">
        <v>115347.81300000002</v>
      </c>
      <c r="AA83" s="1107">
        <v>119415.94499999999</v>
      </c>
      <c r="AB83" s="1287">
        <v>119198.24122369201</v>
      </c>
      <c r="AC83" s="1107">
        <v>122493.709523882</v>
      </c>
      <c r="AD83" s="1107">
        <v>126188</v>
      </c>
      <c r="AE83" s="1107">
        <v>129754.9</v>
      </c>
      <c r="AF83" s="1287">
        <v>129267.8</v>
      </c>
      <c r="AG83" s="1107">
        <v>130369.2</v>
      </c>
      <c r="AH83" s="1134">
        <v>132459.6</v>
      </c>
      <c r="AI83" s="908">
        <v>1</v>
      </c>
      <c r="AJ83" s="330"/>
      <c r="AK83" s="1918"/>
      <c r="AL83" s="1918"/>
      <c r="AM83" s="1918"/>
    </row>
    <row r="84" spans="1:39" ht="14.1" customHeight="1" thickTop="1">
      <c r="A84" s="519" t="s">
        <v>345</v>
      </c>
      <c r="B84" s="521"/>
      <c r="C84" s="191"/>
      <c r="D84" s="349"/>
      <c r="E84" s="349"/>
      <c r="F84" s="348" t="s">
        <v>283</v>
      </c>
      <c r="G84" s="349"/>
      <c r="H84" s="349"/>
      <c r="I84" s="319"/>
      <c r="J84" s="193"/>
      <c r="K84" s="193"/>
      <c r="L84" s="193"/>
      <c r="M84" s="548">
        <v>17115.689999999999</v>
      </c>
      <c r="N84" s="548">
        <v>17388.099999999999</v>
      </c>
      <c r="O84" s="548">
        <v>16426.727999999999</v>
      </c>
      <c r="P84" s="1370">
        <v>16231.5</v>
      </c>
      <c r="Q84" s="549">
        <v>16050.55</v>
      </c>
      <c r="R84" s="978">
        <v>15702.973999999998</v>
      </c>
      <c r="S84" s="978">
        <v>15933.804999999998</v>
      </c>
      <c r="T84" s="1281">
        <v>14991.761</v>
      </c>
      <c r="U84" s="978">
        <v>16626.345999999998</v>
      </c>
      <c r="V84" s="978">
        <v>17233.562999999998</v>
      </c>
      <c r="W84" s="978">
        <v>17137.646999999997</v>
      </c>
      <c r="X84" s="1281">
        <v>16721.972000000002</v>
      </c>
      <c r="Y84" s="978">
        <v>16746.922999999999</v>
      </c>
      <c r="Z84" s="978">
        <v>16597.560000000001</v>
      </c>
      <c r="AA84" s="978">
        <v>16646.859</v>
      </c>
      <c r="AB84" s="1281">
        <v>15573.440760281001</v>
      </c>
      <c r="AC84" s="978">
        <v>16355.5</v>
      </c>
      <c r="AD84" s="978">
        <v>17391.3</v>
      </c>
      <c r="AE84" s="978">
        <v>18758.599999999999</v>
      </c>
      <c r="AF84" s="1281">
        <v>18272.8</v>
      </c>
      <c r="AG84" s="978">
        <v>19389.2</v>
      </c>
      <c r="AH84" s="995">
        <v>20451.400000000001</v>
      </c>
      <c r="AI84" s="857">
        <v>1</v>
      </c>
      <c r="AJ84" s="194"/>
    </row>
    <row r="85" spans="1:39" ht="14.1" customHeight="1">
      <c r="A85" s="80"/>
      <c r="B85" s="522" t="s">
        <v>346</v>
      </c>
      <c r="C85" s="191"/>
      <c r="D85" s="349"/>
      <c r="E85" s="349"/>
      <c r="F85" s="349"/>
      <c r="G85" s="349" t="s">
        <v>291</v>
      </c>
      <c r="H85" s="349"/>
      <c r="I85" s="319"/>
      <c r="J85" s="195"/>
      <c r="K85" s="195"/>
      <c r="L85" s="195"/>
      <c r="M85" s="549">
        <v>4712.29</v>
      </c>
      <c r="N85" s="549">
        <v>4489.7</v>
      </c>
      <c r="O85" s="549">
        <v>4529.982</v>
      </c>
      <c r="P85" s="1281">
        <v>4212.8999999999996</v>
      </c>
      <c r="Q85" s="549">
        <v>4278.9069999999992</v>
      </c>
      <c r="R85" s="978">
        <v>4261.2610000000004</v>
      </c>
      <c r="S85" s="978">
        <v>4382.2110000000002</v>
      </c>
      <c r="T85" s="1281">
        <v>4441.3069999999998</v>
      </c>
      <c r="U85" s="978">
        <v>4644.4520000000002</v>
      </c>
      <c r="V85" s="978">
        <v>4833.1099999999997</v>
      </c>
      <c r="W85" s="978">
        <v>5309.1790000000001</v>
      </c>
      <c r="X85" s="1281">
        <v>5315.9719999999998</v>
      </c>
      <c r="Y85" s="978">
        <v>5426.9849999999997</v>
      </c>
      <c r="Z85" s="978">
        <v>5506.8530000000001</v>
      </c>
      <c r="AA85" s="978">
        <v>5546.5360000000001</v>
      </c>
      <c r="AB85" s="1281">
        <v>5198.3999999999996</v>
      </c>
      <c r="AC85" s="978">
        <v>5433.7</v>
      </c>
      <c r="AD85" s="978">
        <v>5489.8</v>
      </c>
      <c r="AE85" s="978">
        <v>5858</v>
      </c>
      <c r="AF85" s="1281">
        <v>5811.7</v>
      </c>
      <c r="AG85" s="978">
        <v>6130</v>
      </c>
      <c r="AH85" s="995">
        <v>6632.4</v>
      </c>
      <c r="AI85" s="909">
        <v>0.32430053688256055</v>
      </c>
      <c r="AJ85" s="194"/>
    </row>
    <row r="86" spans="1:39" ht="14.1" customHeight="1">
      <c r="A86" s="80"/>
      <c r="B86" s="522" t="s">
        <v>347</v>
      </c>
      <c r="C86" s="191"/>
      <c r="D86" s="349"/>
      <c r="E86" s="349"/>
      <c r="F86" s="349"/>
      <c r="G86" s="349"/>
      <c r="H86" s="349" t="s">
        <v>292</v>
      </c>
      <c r="I86" s="319"/>
      <c r="J86" s="195"/>
      <c r="K86" s="195"/>
      <c r="L86" s="195"/>
      <c r="M86" s="549">
        <v>4119.9459999999999</v>
      </c>
      <c r="N86" s="549">
        <v>4177.6000000000004</v>
      </c>
      <c r="O86" s="549">
        <v>4210.665</v>
      </c>
      <c r="P86" s="1281">
        <v>4042.8</v>
      </c>
      <c r="Q86" s="549">
        <v>4101.3559999999998</v>
      </c>
      <c r="R86" s="978">
        <v>4089.268</v>
      </c>
      <c r="S86" s="978">
        <v>4220.4269999999997</v>
      </c>
      <c r="T86" s="1281">
        <v>4275.3720000000003</v>
      </c>
      <c r="U86" s="978">
        <v>4428.1239999999998</v>
      </c>
      <c r="V86" s="978">
        <v>4655.9589999999998</v>
      </c>
      <c r="W86" s="978">
        <v>5128.768</v>
      </c>
      <c r="X86" s="1281">
        <v>5138.723</v>
      </c>
      <c r="Y86" s="978">
        <v>5159.9740000000002</v>
      </c>
      <c r="Z86" s="978">
        <v>5330</v>
      </c>
      <c r="AA86" s="978">
        <v>5376.2260000000006</v>
      </c>
      <c r="AB86" s="1281">
        <v>5005.8999999999996</v>
      </c>
      <c r="AC86" s="978">
        <v>5270.6</v>
      </c>
      <c r="AD86" s="978">
        <v>5291.1</v>
      </c>
      <c r="AE86" s="978">
        <v>5650.2</v>
      </c>
      <c r="AF86" s="1281">
        <v>5609.3</v>
      </c>
      <c r="AG86" s="978">
        <v>5899.2</v>
      </c>
      <c r="AH86" s="995">
        <v>6422.2</v>
      </c>
      <c r="AI86" s="909">
        <v>0.31402251190627534</v>
      </c>
      <c r="AJ86" s="194"/>
    </row>
    <row r="87" spans="1:39" ht="14.1" customHeight="1">
      <c r="A87" s="520"/>
      <c r="B87" s="522" t="s">
        <v>348</v>
      </c>
      <c r="C87" s="191"/>
      <c r="D87" s="349"/>
      <c r="E87" s="349"/>
      <c r="F87" s="349"/>
      <c r="G87" s="349"/>
      <c r="H87" s="349" t="s">
        <v>153</v>
      </c>
      <c r="J87" s="195"/>
      <c r="K87" s="195"/>
      <c r="L87" s="195"/>
      <c r="M87" s="549">
        <v>230.30600000000001</v>
      </c>
      <c r="N87" s="549">
        <v>269.60000000000002</v>
      </c>
      <c r="O87" s="549">
        <v>278.416</v>
      </c>
      <c r="P87" s="1281">
        <v>129.4</v>
      </c>
      <c r="Q87" s="549">
        <v>134.702</v>
      </c>
      <c r="R87" s="978">
        <v>131.626</v>
      </c>
      <c r="S87" s="978">
        <v>120.80999999999999</v>
      </c>
      <c r="T87" s="1281">
        <v>129.87</v>
      </c>
      <c r="U87" s="978">
        <v>179.56</v>
      </c>
      <c r="V87" s="978">
        <v>140.70500000000001</v>
      </c>
      <c r="W87" s="978">
        <v>144.267</v>
      </c>
      <c r="X87" s="1281">
        <v>137.249</v>
      </c>
      <c r="Y87" s="978">
        <v>187.99</v>
      </c>
      <c r="Z87" s="978">
        <v>141.18899999999999</v>
      </c>
      <c r="AA87" s="978">
        <v>139.554</v>
      </c>
      <c r="AB87" s="1281">
        <v>161.80000000000001</v>
      </c>
      <c r="AC87" s="978">
        <v>134.19999999999999</v>
      </c>
      <c r="AD87" s="978">
        <v>81.400000000000006</v>
      </c>
      <c r="AE87" s="978">
        <v>100.5</v>
      </c>
      <c r="AF87" s="1281">
        <v>94.4</v>
      </c>
      <c r="AG87" s="978">
        <v>119.7</v>
      </c>
      <c r="AH87" s="995">
        <v>105.8</v>
      </c>
      <c r="AI87" s="909">
        <v>5.1732399737915245E-3</v>
      </c>
      <c r="AJ87" s="194"/>
    </row>
    <row r="88" spans="1:39" ht="14.1" customHeight="1">
      <c r="A88" s="520"/>
      <c r="B88" s="1586" t="s">
        <v>844</v>
      </c>
      <c r="C88" s="191"/>
      <c r="D88" s="349"/>
      <c r="E88" s="349"/>
      <c r="F88" s="348"/>
      <c r="G88" s="349"/>
      <c r="H88" s="349" t="s">
        <v>293</v>
      </c>
      <c r="I88" s="319"/>
      <c r="J88" s="195"/>
      <c r="K88" s="195"/>
      <c r="L88" s="195"/>
      <c r="M88" s="549">
        <v>359.90499999999997</v>
      </c>
      <c r="N88" s="549">
        <v>38.299999999999997</v>
      </c>
      <c r="O88" s="549">
        <v>38.274999999999999</v>
      </c>
      <c r="P88" s="1281">
        <v>38.1</v>
      </c>
      <c r="Q88" s="657">
        <v>40.935000000000002</v>
      </c>
      <c r="R88" s="979">
        <v>39.728999999999999</v>
      </c>
      <c r="S88" s="1108">
        <v>40.655000000000001</v>
      </c>
      <c r="T88" s="1280">
        <v>36.064999999999998</v>
      </c>
      <c r="U88" s="1108">
        <v>36.768000000000001</v>
      </c>
      <c r="V88" s="1108">
        <v>36.445999999999998</v>
      </c>
      <c r="W88" s="1108">
        <v>36.143999999999998</v>
      </c>
      <c r="X88" s="1280">
        <v>40</v>
      </c>
      <c r="Y88" s="1108">
        <v>79.021000000000001</v>
      </c>
      <c r="Z88" s="1108">
        <v>36.186</v>
      </c>
      <c r="AA88" s="1108">
        <v>30.655999999999999</v>
      </c>
      <c r="AB88" s="1280">
        <v>30.4</v>
      </c>
      <c r="AC88" s="1108">
        <v>28.9</v>
      </c>
      <c r="AD88" s="1108">
        <v>115.6</v>
      </c>
      <c r="AE88" s="1108">
        <v>107.3</v>
      </c>
      <c r="AF88" s="1280">
        <v>108</v>
      </c>
      <c r="AG88" s="1108">
        <v>111.1</v>
      </c>
      <c r="AH88" s="1136">
        <v>104.4</v>
      </c>
      <c r="AI88" s="909">
        <v>5.1047850024937167E-3</v>
      </c>
      <c r="AJ88" s="194"/>
    </row>
    <row r="89" spans="1:39" ht="14.1" customHeight="1">
      <c r="A89" s="520"/>
      <c r="B89" s="522" t="s">
        <v>350</v>
      </c>
      <c r="C89" s="191"/>
      <c r="D89" s="349"/>
      <c r="E89" s="349"/>
      <c r="F89" s="348"/>
      <c r="G89" s="349"/>
      <c r="H89" s="349" t="s">
        <v>19</v>
      </c>
      <c r="I89" s="319"/>
      <c r="J89" s="196"/>
      <c r="K89" s="196"/>
      <c r="L89" s="196"/>
      <c r="M89" s="550">
        <v>2.13</v>
      </c>
      <c r="N89" s="550">
        <v>4.2</v>
      </c>
      <c r="O89" s="550">
        <v>2.6259999999999999</v>
      </c>
      <c r="P89" s="1280">
        <v>2.5</v>
      </c>
      <c r="Q89" s="657">
        <v>1.9239999999999999</v>
      </c>
      <c r="R89" s="979">
        <v>0.63800000000000001</v>
      </c>
      <c r="S89" s="1108">
        <v>0.31900000000000001</v>
      </c>
      <c r="T89" s="1280">
        <v>0</v>
      </c>
      <c r="U89" s="1108">
        <v>0</v>
      </c>
      <c r="V89" s="1108">
        <v>0</v>
      </c>
      <c r="W89" s="1108">
        <v>0</v>
      </c>
      <c r="X89" s="1280">
        <v>0</v>
      </c>
      <c r="Y89" s="1108">
        <v>0</v>
      </c>
      <c r="Z89" s="1108">
        <v>0</v>
      </c>
      <c r="AA89" s="1108">
        <v>0</v>
      </c>
      <c r="AB89" s="1280">
        <v>0</v>
      </c>
      <c r="AC89" s="1108">
        <v>0</v>
      </c>
      <c r="AD89" s="1108">
        <v>1.7</v>
      </c>
      <c r="AE89" s="1108">
        <v>0</v>
      </c>
      <c r="AF89" s="1280">
        <v>0</v>
      </c>
      <c r="AG89" s="1108">
        <v>0</v>
      </c>
      <c r="AH89" s="1136">
        <v>0</v>
      </c>
      <c r="AI89" s="909">
        <v>0</v>
      </c>
      <c r="AJ89" s="194"/>
    </row>
    <row r="90" spans="1:39" ht="14.1" customHeight="1">
      <c r="A90" s="520"/>
      <c r="B90" s="522" t="s">
        <v>351</v>
      </c>
      <c r="C90" s="191"/>
      <c r="D90" s="349"/>
      <c r="E90" s="349"/>
      <c r="F90" s="349"/>
      <c r="G90" s="349" t="s">
        <v>294</v>
      </c>
      <c r="H90" s="349"/>
      <c r="I90" s="196"/>
      <c r="J90" s="196"/>
      <c r="K90" s="196"/>
      <c r="L90" s="196"/>
      <c r="M90" s="550">
        <v>11155.24</v>
      </c>
      <c r="N90" s="550">
        <v>11759.9</v>
      </c>
      <c r="O90" s="550">
        <v>10877.043</v>
      </c>
      <c r="P90" s="1281">
        <v>10969</v>
      </c>
      <c r="Q90" s="549">
        <v>10741.991</v>
      </c>
      <c r="R90" s="978">
        <v>10441.919</v>
      </c>
      <c r="S90" s="978">
        <v>10622.758</v>
      </c>
      <c r="T90" s="1281">
        <v>9749.4130000000005</v>
      </c>
      <c r="U90" s="978">
        <v>11315.864</v>
      </c>
      <c r="V90" s="978">
        <v>11687.47</v>
      </c>
      <c r="W90" s="978">
        <v>11177.995000000001</v>
      </c>
      <c r="X90" s="1281">
        <v>10790</v>
      </c>
      <c r="Y90" s="978">
        <v>10655.773999999999</v>
      </c>
      <c r="Z90" s="978">
        <v>10461.308000000001</v>
      </c>
      <c r="AA90" s="978">
        <v>10488.246999999999</v>
      </c>
      <c r="AB90" s="1281">
        <v>9735.9</v>
      </c>
      <c r="AC90" s="978">
        <v>10382.700000000001</v>
      </c>
      <c r="AD90" s="978">
        <v>11390.1</v>
      </c>
      <c r="AE90" s="978">
        <v>12378.1</v>
      </c>
      <c r="AF90" s="1281">
        <v>11775.5</v>
      </c>
      <c r="AG90" s="978">
        <v>12513.4</v>
      </c>
      <c r="AH90" s="995">
        <v>13028.7</v>
      </c>
      <c r="AI90" s="909">
        <v>0.63705663181982652</v>
      </c>
      <c r="AJ90" s="194"/>
    </row>
    <row r="91" spans="1:39" ht="14.1" customHeight="1">
      <c r="A91" s="520"/>
      <c r="B91" s="522" t="s">
        <v>352</v>
      </c>
      <c r="C91" s="191"/>
      <c r="D91" s="348"/>
      <c r="E91" s="349"/>
      <c r="F91" s="349"/>
      <c r="G91" s="349" t="s">
        <v>295</v>
      </c>
      <c r="H91" s="349"/>
      <c r="I91" s="319"/>
      <c r="J91" s="195"/>
      <c r="K91" s="195"/>
      <c r="L91" s="195"/>
      <c r="M91" s="549">
        <v>1247.1600000000001</v>
      </c>
      <c r="N91" s="549">
        <v>1138.5</v>
      </c>
      <c r="O91" s="549">
        <v>1019.703</v>
      </c>
      <c r="P91" s="1280">
        <v>1049.5999999999999</v>
      </c>
      <c r="Q91" s="549">
        <v>1029.6399999999999</v>
      </c>
      <c r="R91" s="978">
        <v>999.7940000000001</v>
      </c>
      <c r="S91" s="978">
        <v>928.83600000000001</v>
      </c>
      <c r="T91" s="1281">
        <v>801.04100000000005</v>
      </c>
      <c r="U91" s="978">
        <v>666.03</v>
      </c>
      <c r="V91" s="978">
        <v>712.98299999999995</v>
      </c>
      <c r="W91" s="978">
        <v>650.47299999999996</v>
      </c>
      <c r="X91" s="1281">
        <v>616</v>
      </c>
      <c r="Y91" s="978">
        <v>664.16399999999999</v>
      </c>
      <c r="Z91" s="978">
        <v>630</v>
      </c>
      <c r="AA91" s="978">
        <v>612.17600000000004</v>
      </c>
      <c r="AB91" s="1281">
        <v>639.1</v>
      </c>
      <c r="AC91" s="978">
        <v>539.1</v>
      </c>
      <c r="AD91" s="978">
        <v>511.4</v>
      </c>
      <c r="AE91" s="978">
        <v>522.5</v>
      </c>
      <c r="AF91" s="1281">
        <v>685.6</v>
      </c>
      <c r="AG91" s="978">
        <v>745.8</v>
      </c>
      <c r="AH91" s="995">
        <v>790.3</v>
      </c>
      <c r="AI91" s="909">
        <v>3.8642831297612874E-2</v>
      </c>
      <c r="AJ91" s="550"/>
    </row>
    <row r="92" spans="1:39" ht="14.1" customHeight="1">
      <c r="A92" s="520"/>
      <c r="B92" s="717" t="s">
        <v>353</v>
      </c>
      <c r="C92" s="191"/>
      <c r="D92" s="349"/>
      <c r="E92" s="348"/>
      <c r="F92" s="354" t="s">
        <v>210</v>
      </c>
      <c r="G92" s="355"/>
      <c r="H92" s="355"/>
      <c r="I92" s="356"/>
      <c r="J92" s="357"/>
      <c r="K92" s="357"/>
      <c r="L92" s="357"/>
      <c r="M92" s="552">
        <v>74149.638179000001</v>
      </c>
      <c r="N92" s="552">
        <v>74834</v>
      </c>
      <c r="O92" s="552">
        <v>76008.256999999998</v>
      </c>
      <c r="P92" s="1289">
        <v>76577.8</v>
      </c>
      <c r="Q92" s="682">
        <v>78345.3</v>
      </c>
      <c r="R92" s="682">
        <v>80846.956000000006</v>
      </c>
      <c r="S92" s="1015">
        <v>83348.205999999991</v>
      </c>
      <c r="T92" s="1448">
        <v>82092.666000000012</v>
      </c>
      <c r="U92" s="1476">
        <v>84072.771999999997</v>
      </c>
      <c r="V92" s="1476">
        <v>87691.519</v>
      </c>
      <c r="W92" s="1476">
        <v>88713.132999999987</v>
      </c>
      <c r="X92" s="1448">
        <v>91101.206000000006</v>
      </c>
      <c r="Y92" s="1476">
        <v>95284.320999999996</v>
      </c>
      <c r="Z92" s="1476">
        <v>98750.253000000026</v>
      </c>
      <c r="AA92" s="1476">
        <v>102769.086</v>
      </c>
      <c r="AB92" s="1448">
        <v>103624.680463411</v>
      </c>
      <c r="AC92" s="1476">
        <v>106138.3</v>
      </c>
      <c r="AD92" s="1476">
        <v>108796.7</v>
      </c>
      <c r="AE92" s="1476">
        <v>110996.3</v>
      </c>
      <c r="AF92" s="1448">
        <v>110995</v>
      </c>
      <c r="AG92" s="1476">
        <v>110980</v>
      </c>
      <c r="AH92" s="1597">
        <v>112008.2</v>
      </c>
      <c r="AI92" s="1832">
        <v>1</v>
      </c>
      <c r="AJ92" s="423"/>
      <c r="AK92" s="1918"/>
      <c r="AL92" s="1918"/>
      <c r="AM92" s="1918"/>
    </row>
    <row r="93" spans="1:39" ht="14.1" customHeight="1">
      <c r="A93" s="520"/>
      <c r="B93" s="522" t="s">
        <v>354</v>
      </c>
      <c r="C93" s="191"/>
      <c r="D93" s="349"/>
      <c r="E93" s="349"/>
      <c r="F93" s="349"/>
      <c r="G93" s="349" t="s">
        <v>291</v>
      </c>
      <c r="H93" s="349"/>
      <c r="I93" s="319"/>
      <c r="J93" s="150"/>
      <c r="K93" s="150"/>
      <c r="L93" s="150"/>
      <c r="M93" s="550">
        <v>54635.152730000002</v>
      </c>
      <c r="N93" s="550">
        <v>55507</v>
      </c>
      <c r="O93" s="550">
        <v>56449.694000000003</v>
      </c>
      <c r="P93" s="1280">
        <v>57303</v>
      </c>
      <c r="Q93" s="549">
        <v>58764.398000000001</v>
      </c>
      <c r="R93" s="978">
        <v>60571.123999999996</v>
      </c>
      <c r="S93" s="978">
        <v>62805.235000000001</v>
      </c>
      <c r="T93" s="1281">
        <v>61861.856000000007</v>
      </c>
      <c r="U93" s="978">
        <v>63284.428</v>
      </c>
      <c r="V93" s="978">
        <v>64728.377999999997</v>
      </c>
      <c r="W93" s="978">
        <v>65798.292999999991</v>
      </c>
      <c r="X93" s="1281">
        <v>67851.103000000003</v>
      </c>
      <c r="Y93" s="978">
        <v>70978.807000000001</v>
      </c>
      <c r="Z93" s="978">
        <v>73894.13400000002</v>
      </c>
      <c r="AA93" s="978">
        <v>77189.122999999992</v>
      </c>
      <c r="AB93" s="1281">
        <v>77821.100000000006</v>
      </c>
      <c r="AC93" s="978">
        <v>79625.600000000006</v>
      </c>
      <c r="AD93" s="978">
        <v>81914.100000000006</v>
      </c>
      <c r="AE93" s="978">
        <v>83377.5</v>
      </c>
      <c r="AF93" s="1281">
        <v>83289.100000000006</v>
      </c>
      <c r="AG93" s="978">
        <v>82684</v>
      </c>
      <c r="AH93" s="995">
        <v>84573.5</v>
      </c>
      <c r="AI93" s="857">
        <v>0.75506525415103543</v>
      </c>
      <c r="AJ93" s="338"/>
    </row>
    <row r="94" spans="1:39" ht="14.1" customHeight="1">
      <c r="A94" s="520"/>
      <c r="B94" s="522" t="s">
        <v>355</v>
      </c>
      <c r="C94" s="191"/>
      <c r="D94" s="349"/>
      <c r="E94" s="349"/>
      <c r="F94" s="349"/>
      <c r="G94" s="349"/>
      <c r="H94" s="349" t="s">
        <v>292</v>
      </c>
      <c r="I94" s="319"/>
      <c r="J94" s="195"/>
      <c r="K94" s="195"/>
      <c r="L94" s="195"/>
      <c r="M94" s="549">
        <v>52942.17</v>
      </c>
      <c r="N94" s="549">
        <v>54590.9</v>
      </c>
      <c r="O94" s="549">
        <v>55573.978000000003</v>
      </c>
      <c r="P94" s="1281">
        <v>56491</v>
      </c>
      <c r="Q94" s="549">
        <v>57951.152000000002</v>
      </c>
      <c r="R94" s="978">
        <v>59822.244999999995</v>
      </c>
      <c r="S94" s="978">
        <v>62077.496999999996</v>
      </c>
      <c r="T94" s="1281">
        <v>61171.169000000002</v>
      </c>
      <c r="U94" s="978">
        <v>62588.131999999998</v>
      </c>
      <c r="V94" s="978">
        <v>64043.688999999998</v>
      </c>
      <c r="W94" s="978">
        <v>65078.364000000001</v>
      </c>
      <c r="X94" s="1281">
        <v>67200.229000000007</v>
      </c>
      <c r="Y94" s="978">
        <v>70253.622000000003</v>
      </c>
      <c r="Z94" s="978">
        <v>73146.001000000004</v>
      </c>
      <c r="AA94" s="978">
        <v>76454.097999999998</v>
      </c>
      <c r="AB94" s="1281">
        <v>77108.3</v>
      </c>
      <c r="AC94" s="978">
        <v>78918.600000000006</v>
      </c>
      <c r="AD94" s="978">
        <v>81200</v>
      </c>
      <c r="AE94" s="978">
        <v>82671.7</v>
      </c>
      <c r="AF94" s="1281">
        <v>82542</v>
      </c>
      <c r="AG94" s="978">
        <v>81869</v>
      </c>
      <c r="AH94" s="995">
        <v>83768.3</v>
      </c>
      <c r="AI94" s="857">
        <v>0.74787649475663398</v>
      </c>
      <c r="AJ94" s="342"/>
    </row>
    <row r="95" spans="1:39" ht="14.1" customHeight="1">
      <c r="A95" s="80"/>
      <c r="B95" s="522" t="s">
        <v>356</v>
      </c>
      <c r="C95" s="191"/>
      <c r="D95" s="349"/>
      <c r="E95" s="349"/>
      <c r="F95" s="349"/>
      <c r="G95" s="349"/>
      <c r="H95" s="349" t="s">
        <v>153</v>
      </c>
      <c r="I95" s="319"/>
      <c r="J95" s="195"/>
      <c r="K95" s="195"/>
      <c r="L95" s="195"/>
      <c r="M95" s="549">
        <v>761.4</v>
      </c>
      <c r="N95" s="549">
        <v>695.4</v>
      </c>
      <c r="O95" s="549">
        <v>665.75</v>
      </c>
      <c r="P95" s="1281">
        <v>604.79999999999995</v>
      </c>
      <c r="Q95" s="549">
        <v>613.78599999999994</v>
      </c>
      <c r="R95" s="978">
        <v>553.64300000000003</v>
      </c>
      <c r="S95" s="978">
        <v>537.63</v>
      </c>
      <c r="T95" s="1281">
        <v>498.20499999999998</v>
      </c>
      <c r="U95" s="978">
        <v>523.08799999999997</v>
      </c>
      <c r="V95" s="978">
        <v>516.82399999999996</v>
      </c>
      <c r="W95" s="978">
        <v>523.24300000000005</v>
      </c>
      <c r="X95" s="1281">
        <v>468.51799999999997</v>
      </c>
      <c r="Y95" s="978">
        <v>523.68100000000004</v>
      </c>
      <c r="Z95" s="978">
        <v>520.19500000000005</v>
      </c>
      <c r="AA95" s="978">
        <v>478.637</v>
      </c>
      <c r="AB95" s="1281">
        <v>428</v>
      </c>
      <c r="AC95" s="978">
        <v>409</v>
      </c>
      <c r="AD95" s="978">
        <v>380.4</v>
      </c>
      <c r="AE95" s="978">
        <v>357.6</v>
      </c>
      <c r="AF95" s="1281">
        <v>379.8</v>
      </c>
      <c r="AG95" s="978">
        <v>426.3</v>
      </c>
      <c r="AH95" s="995">
        <v>395.9</v>
      </c>
      <c r="AI95" s="857">
        <v>3.534562648091836E-3</v>
      </c>
      <c r="AJ95" s="342"/>
    </row>
    <row r="96" spans="1:39" ht="14.1" customHeight="1">
      <c r="A96" s="520"/>
      <c r="B96" s="522" t="s">
        <v>357</v>
      </c>
      <c r="C96" s="191"/>
      <c r="D96" s="349"/>
      <c r="E96" s="349"/>
      <c r="F96" s="348"/>
      <c r="G96" s="349"/>
      <c r="H96" s="349" t="s">
        <v>293</v>
      </c>
      <c r="J96" s="195"/>
      <c r="K96" s="195"/>
      <c r="L96" s="195"/>
      <c r="M96" s="549">
        <v>799.37</v>
      </c>
      <c r="N96" s="549">
        <v>76.8</v>
      </c>
      <c r="O96" s="549">
        <v>73.355000000000004</v>
      </c>
      <c r="P96" s="1281">
        <v>79.599999999999994</v>
      </c>
      <c r="Q96" s="549">
        <v>79.844000000000008</v>
      </c>
      <c r="R96" s="978">
        <v>74.522999999999996</v>
      </c>
      <c r="S96" s="978">
        <v>64.974999999999994</v>
      </c>
      <c r="T96" s="1281">
        <v>68.123999999999995</v>
      </c>
      <c r="U96" s="978">
        <v>57.561</v>
      </c>
      <c r="V96" s="978">
        <v>54.344999999999999</v>
      </c>
      <c r="W96" s="978">
        <v>84.453000000000003</v>
      </c>
      <c r="X96" s="1281">
        <v>75.126000000000005</v>
      </c>
      <c r="Y96" s="978">
        <v>104.15900000000001</v>
      </c>
      <c r="Z96" s="978">
        <v>128.142</v>
      </c>
      <c r="AA96" s="978">
        <v>159.46600000000001</v>
      </c>
      <c r="AB96" s="1281">
        <v>180.7</v>
      </c>
      <c r="AC96" s="978">
        <v>212.9</v>
      </c>
      <c r="AD96" s="978">
        <v>244</v>
      </c>
      <c r="AE96" s="978">
        <v>251.3</v>
      </c>
      <c r="AF96" s="1281">
        <v>241.9</v>
      </c>
      <c r="AG96" s="978">
        <v>281.89999999999998</v>
      </c>
      <c r="AH96" s="995">
        <v>298.2</v>
      </c>
      <c r="AI96" s="857">
        <v>2.6623050812351239E-3</v>
      </c>
      <c r="AJ96" s="342"/>
    </row>
    <row r="97" spans="1:39" ht="14.1" customHeight="1">
      <c r="A97" s="520"/>
      <c r="B97" s="522" t="s">
        <v>358</v>
      </c>
      <c r="C97" s="191"/>
      <c r="D97" s="349"/>
      <c r="E97" s="349"/>
      <c r="F97" s="348"/>
      <c r="G97" s="349"/>
      <c r="H97" s="349" t="s">
        <v>19</v>
      </c>
      <c r="I97" s="319"/>
      <c r="J97" s="195"/>
      <c r="K97" s="195"/>
      <c r="L97" s="195"/>
      <c r="M97" s="549">
        <v>132.22</v>
      </c>
      <c r="N97" s="549">
        <v>143.4</v>
      </c>
      <c r="O97" s="549">
        <v>136.61099999999999</v>
      </c>
      <c r="P97" s="1281">
        <v>128</v>
      </c>
      <c r="Q97" s="657">
        <v>119.61600000000001</v>
      </c>
      <c r="R97" s="979">
        <v>120.71300000000001</v>
      </c>
      <c r="S97" s="1108">
        <v>125.133</v>
      </c>
      <c r="T97" s="1280">
        <v>124.358</v>
      </c>
      <c r="U97" s="1108">
        <v>115.64700000000001</v>
      </c>
      <c r="V97" s="1108">
        <v>113.52</v>
      </c>
      <c r="W97" s="1108">
        <v>112.233</v>
      </c>
      <c r="X97" s="1280">
        <v>107.23</v>
      </c>
      <c r="Y97" s="1108">
        <v>97.344999999999999</v>
      </c>
      <c r="Z97" s="1108">
        <v>99.796000000000006</v>
      </c>
      <c r="AA97" s="1108">
        <v>96.921999999999997</v>
      </c>
      <c r="AB97" s="1280">
        <v>104.1</v>
      </c>
      <c r="AC97" s="1108">
        <v>85.1</v>
      </c>
      <c r="AD97" s="1108">
        <v>89.7</v>
      </c>
      <c r="AE97" s="1108">
        <v>96.9</v>
      </c>
      <c r="AF97" s="1280">
        <v>125.4</v>
      </c>
      <c r="AG97" s="1108">
        <v>106.8</v>
      </c>
      <c r="AH97" s="1136">
        <v>111.1</v>
      </c>
      <c r="AI97" s="857">
        <v>9.9189166507452123E-4</v>
      </c>
      <c r="AJ97" s="342"/>
    </row>
    <row r="98" spans="1:39" ht="14.1" customHeight="1">
      <c r="A98" s="520"/>
      <c r="B98" s="522" t="s">
        <v>359</v>
      </c>
      <c r="C98" s="191"/>
      <c r="D98" s="349"/>
      <c r="E98" s="349"/>
      <c r="F98" s="349"/>
      <c r="G98" s="349" t="s">
        <v>294</v>
      </c>
      <c r="H98" s="349"/>
      <c r="I98" s="319"/>
      <c r="J98" s="196"/>
      <c r="K98" s="196"/>
      <c r="L98" s="196"/>
      <c r="M98" s="550">
        <v>10999.2569</v>
      </c>
      <c r="N98" s="550">
        <v>10839</v>
      </c>
      <c r="O98" s="550">
        <v>10971.875</v>
      </c>
      <c r="P98" s="1281">
        <v>10684.7</v>
      </c>
      <c r="Q98" s="549">
        <v>10953.8</v>
      </c>
      <c r="R98" s="978">
        <v>11402.655999999999</v>
      </c>
      <c r="S98" s="978">
        <v>11352.561</v>
      </c>
      <c r="T98" s="1281">
        <v>11046.822</v>
      </c>
      <c r="U98" s="978">
        <v>11259.355</v>
      </c>
      <c r="V98" s="978">
        <v>12035.66</v>
      </c>
      <c r="W98" s="978">
        <v>11838.513999999999</v>
      </c>
      <c r="X98" s="1281">
        <v>11691.901</v>
      </c>
      <c r="Y98" s="978">
        <v>12120.061</v>
      </c>
      <c r="Z98" s="978">
        <v>12270.432000000001</v>
      </c>
      <c r="AA98" s="978">
        <v>12269.001</v>
      </c>
      <c r="AB98" s="1281">
        <v>12195.8</v>
      </c>
      <c r="AC98" s="978">
        <v>12562.3</v>
      </c>
      <c r="AD98" s="978">
        <v>12508.2</v>
      </c>
      <c r="AE98" s="978">
        <v>12920.2</v>
      </c>
      <c r="AF98" s="1281">
        <v>12878.3</v>
      </c>
      <c r="AG98" s="978">
        <v>13258.3</v>
      </c>
      <c r="AH98" s="995">
        <v>12088.8</v>
      </c>
      <c r="AI98" s="857">
        <v>0.10792781242801866</v>
      </c>
      <c r="AJ98" s="550"/>
    </row>
    <row r="99" spans="1:39" ht="14.1" customHeight="1">
      <c r="A99" s="520"/>
      <c r="B99" s="522" t="s">
        <v>360</v>
      </c>
      <c r="C99" s="191"/>
      <c r="D99" s="348"/>
      <c r="E99" s="349"/>
      <c r="F99" s="349"/>
      <c r="G99" s="349" t="s">
        <v>295</v>
      </c>
      <c r="H99" s="349"/>
      <c r="I99" s="148"/>
      <c r="J99" s="148"/>
      <c r="K99" s="148"/>
      <c r="L99" s="148"/>
      <c r="M99" s="549">
        <v>8515.2285489999995</v>
      </c>
      <c r="N99" s="549">
        <v>8488</v>
      </c>
      <c r="O99" s="549">
        <v>8586.6880000000001</v>
      </c>
      <c r="P99" s="1280">
        <v>8590.1</v>
      </c>
      <c r="Q99" s="549">
        <v>8627.0509999999995</v>
      </c>
      <c r="R99" s="978">
        <v>8873.1759999999995</v>
      </c>
      <c r="S99" s="978">
        <v>9190.41</v>
      </c>
      <c r="T99" s="1281">
        <v>9183.9879999999994</v>
      </c>
      <c r="U99" s="978">
        <v>9528.9889999999996</v>
      </c>
      <c r="V99" s="978">
        <v>10927.481</v>
      </c>
      <c r="W99" s="978">
        <v>11076.325999999999</v>
      </c>
      <c r="X99" s="1281">
        <v>11558.201999999999</v>
      </c>
      <c r="Y99" s="978">
        <v>12185.453</v>
      </c>
      <c r="Z99" s="978">
        <v>12585.687</v>
      </c>
      <c r="AA99" s="978">
        <v>13310.962</v>
      </c>
      <c r="AB99" s="1281">
        <v>13607.8</v>
      </c>
      <c r="AC99" s="978">
        <v>13950.4</v>
      </c>
      <c r="AD99" s="978">
        <v>14374.5</v>
      </c>
      <c r="AE99" s="978">
        <v>14698.6</v>
      </c>
      <c r="AF99" s="1281">
        <v>14827.6</v>
      </c>
      <c r="AG99" s="978">
        <v>15037.7</v>
      </c>
      <c r="AH99" s="995">
        <v>15345.9</v>
      </c>
      <c r="AI99" s="857">
        <v>0.13700693342094597</v>
      </c>
      <c r="AJ99" s="550"/>
    </row>
    <row r="100" spans="1:39" ht="14.1" customHeight="1" thickBot="1">
      <c r="A100" s="520"/>
      <c r="B100" s="522" t="s">
        <v>361</v>
      </c>
      <c r="C100" s="191"/>
      <c r="D100" s="348"/>
      <c r="E100" s="343" t="s">
        <v>21</v>
      </c>
      <c r="F100" s="343"/>
      <c r="G100" s="343"/>
      <c r="H100" s="192"/>
      <c r="I100" s="192"/>
      <c r="J100" s="343"/>
      <c r="K100" s="192"/>
      <c r="L100" s="192"/>
      <c r="M100" s="547">
        <v>107388.34</v>
      </c>
      <c r="N100" s="547">
        <v>108024.6</v>
      </c>
      <c r="O100" s="547">
        <v>109431.511</v>
      </c>
      <c r="P100" s="1287">
        <v>113427.1</v>
      </c>
      <c r="Q100" s="656">
        <v>114425.63999999998</v>
      </c>
      <c r="R100" s="977">
        <v>116482.21</v>
      </c>
      <c r="S100" s="1107">
        <v>120001.76400000001</v>
      </c>
      <c r="T100" s="1287">
        <v>119720.30899999999</v>
      </c>
      <c r="U100" s="1107">
        <v>119499.87400000001</v>
      </c>
      <c r="V100" s="1107">
        <v>121998.527</v>
      </c>
      <c r="W100" s="1107">
        <v>125673.356</v>
      </c>
      <c r="X100" s="1287">
        <v>130352.76</v>
      </c>
      <c r="Y100" s="1107">
        <v>132807.08499999999</v>
      </c>
      <c r="Z100" s="1107">
        <v>133135.41200000001</v>
      </c>
      <c r="AA100" s="1107">
        <v>135629.413</v>
      </c>
      <c r="AB100" s="1287">
        <v>138747.98507832101</v>
      </c>
      <c r="AC100" s="1107">
        <v>137550.79999999999</v>
      </c>
      <c r="AD100" s="1107">
        <v>136525.20000000001</v>
      </c>
      <c r="AE100" s="1107">
        <v>134642.9</v>
      </c>
      <c r="AF100" s="1287">
        <v>133793</v>
      </c>
      <c r="AG100" s="1107">
        <v>130798</v>
      </c>
      <c r="AH100" s="1134">
        <v>131412.9</v>
      </c>
      <c r="AI100" s="908">
        <v>1</v>
      </c>
      <c r="AJ100" s="423"/>
      <c r="AK100" s="1918"/>
      <c r="AL100" s="1918"/>
      <c r="AM100" s="1918"/>
    </row>
    <row r="101" spans="1:39" ht="14.1" customHeight="1" thickTop="1">
      <c r="A101" s="520"/>
      <c r="B101" s="1586" t="s">
        <v>701</v>
      </c>
      <c r="C101" s="191"/>
      <c r="D101" s="349"/>
      <c r="E101" s="349"/>
      <c r="F101" s="349"/>
      <c r="G101" s="349" t="s">
        <v>291</v>
      </c>
      <c r="H101" s="349"/>
      <c r="I101" s="358"/>
      <c r="J101" s="359"/>
      <c r="K101" s="359"/>
      <c r="L101" s="359"/>
      <c r="M101" s="548">
        <v>59497.2</v>
      </c>
      <c r="N101" s="548">
        <v>57811.3</v>
      </c>
      <c r="O101" s="548">
        <v>58018.387000000002</v>
      </c>
      <c r="P101" s="1370">
        <v>58796.9</v>
      </c>
      <c r="Q101" s="548">
        <v>59107.675000000003</v>
      </c>
      <c r="R101" s="980">
        <v>61648.906999999992</v>
      </c>
      <c r="S101" s="1108">
        <v>63775.153000000006</v>
      </c>
      <c r="T101" s="1280">
        <v>64029.754999999997</v>
      </c>
      <c r="U101" s="1108">
        <v>63824.084999999999</v>
      </c>
      <c r="V101" s="1108">
        <v>64493.86</v>
      </c>
      <c r="W101" s="1108">
        <v>64161.411</v>
      </c>
      <c r="X101" s="1280">
        <v>64656.055999999997</v>
      </c>
      <c r="Y101" s="1108">
        <v>64749.015999999996</v>
      </c>
      <c r="Z101" s="1108">
        <v>63504.723000000005</v>
      </c>
      <c r="AA101" s="1108">
        <v>64300.792000000001</v>
      </c>
      <c r="AB101" s="1280">
        <v>65372.2</v>
      </c>
      <c r="AC101" s="1108">
        <v>64238.1</v>
      </c>
      <c r="AD101" s="1108">
        <v>63621.8</v>
      </c>
      <c r="AE101" s="1108">
        <v>62802.7</v>
      </c>
      <c r="AF101" s="1280">
        <v>63206.6</v>
      </c>
      <c r="AG101" s="1108">
        <v>63015.1</v>
      </c>
      <c r="AH101" s="1136">
        <v>63523.5</v>
      </c>
      <c r="AI101" s="857">
        <v>0.48338861709923459</v>
      </c>
      <c r="AJ101" s="423"/>
    </row>
    <row r="102" spans="1:39" ht="14.1" customHeight="1">
      <c r="A102" s="520"/>
      <c r="B102" s="1586" t="s">
        <v>702</v>
      </c>
      <c r="C102" s="191"/>
      <c r="D102" s="349"/>
      <c r="E102" s="349"/>
      <c r="F102" s="349"/>
      <c r="G102" s="349"/>
      <c r="H102" s="349" t="s">
        <v>292</v>
      </c>
      <c r="I102" s="319"/>
      <c r="J102" s="150"/>
      <c r="K102" s="150"/>
      <c r="L102" s="150"/>
      <c r="M102" s="550">
        <v>58090.91</v>
      </c>
      <c r="N102" s="550">
        <v>56518.2</v>
      </c>
      <c r="O102" s="550">
        <v>56721.152000000002</v>
      </c>
      <c r="P102" s="1280">
        <v>57464.2</v>
      </c>
      <c r="Q102" s="549">
        <v>57826.590000000004</v>
      </c>
      <c r="R102" s="978">
        <v>60354.398999999998</v>
      </c>
      <c r="S102" s="978">
        <v>62457.129000000001</v>
      </c>
      <c r="T102" s="1281">
        <v>62672.434999999998</v>
      </c>
      <c r="U102" s="978">
        <v>62529.152999999998</v>
      </c>
      <c r="V102" s="978">
        <v>63255.315999999999</v>
      </c>
      <c r="W102" s="978">
        <v>62907.18</v>
      </c>
      <c r="X102" s="1281">
        <v>63363.203000000001</v>
      </c>
      <c r="Y102" s="978">
        <v>63413.120999999999</v>
      </c>
      <c r="Z102" s="978">
        <v>62142.65</v>
      </c>
      <c r="AA102" s="978">
        <v>62909.081000000006</v>
      </c>
      <c r="AB102" s="1281">
        <v>63934.400000000001</v>
      </c>
      <c r="AC102" s="978">
        <v>62831.3</v>
      </c>
      <c r="AD102" s="978">
        <v>62205</v>
      </c>
      <c r="AE102" s="978">
        <v>61353.7</v>
      </c>
      <c r="AF102" s="1281">
        <v>61664.4</v>
      </c>
      <c r="AG102" s="978">
        <v>61498.6</v>
      </c>
      <c r="AH102" s="995">
        <v>62018.2</v>
      </c>
      <c r="AI102" s="857">
        <v>0.47193388168132655</v>
      </c>
      <c r="AJ102" s="338"/>
    </row>
    <row r="103" spans="1:39" ht="14.1" customHeight="1">
      <c r="A103" s="78"/>
      <c r="B103" s="522" t="s">
        <v>498</v>
      </c>
      <c r="C103" s="191"/>
      <c r="D103" s="349"/>
      <c r="E103" s="349"/>
      <c r="F103" s="349"/>
      <c r="G103" s="349"/>
      <c r="H103" s="349" t="s">
        <v>153</v>
      </c>
      <c r="I103" s="319"/>
      <c r="J103" s="148"/>
      <c r="K103" s="148"/>
      <c r="L103" s="148"/>
      <c r="M103" s="549">
        <v>876.02</v>
      </c>
      <c r="N103" s="549">
        <v>881.3</v>
      </c>
      <c r="O103" s="549">
        <v>901.279</v>
      </c>
      <c r="P103" s="1281">
        <v>934.8</v>
      </c>
      <c r="Q103" s="549">
        <v>895.60900000000004</v>
      </c>
      <c r="R103" s="978">
        <v>903.40899999999999</v>
      </c>
      <c r="S103" s="978">
        <v>934.65200000000004</v>
      </c>
      <c r="T103" s="1281">
        <v>947.99599999999998</v>
      </c>
      <c r="U103" s="978">
        <v>915.56799999999998</v>
      </c>
      <c r="V103" s="978">
        <v>896.56299999999999</v>
      </c>
      <c r="W103" s="978">
        <v>923.93200000000002</v>
      </c>
      <c r="X103" s="1281">
        <v>964.90300000000002</v>
      </c>
      <c r="Y103" s="978">
        <v>988.54300000000001</v>
      </c>
      <c r="Z103" s="978">
        <v>1042.703</v>
      </c>
      <c r="AA103" s="978">
        <v>1102.9459999999999</v>
      </c>
      <c r="AB103" s="1281">
        <v>1171.8</v>
      </c>
      <c r="AC103" s="978">
        <v>1170.5</v>
      </c>
      <c r="AD103" s="978">
        <v>1204</v>
      </c>
      <c r="AE103" s="978">
        <v>1256.8</v>
      </c>
      <c r="AF103" s="1281">
        <v>1376</v>
      </c>
      <c r="AG103" s="978">
        <v>1375.7</v>
      </c>
      <c r="AH103" s="995">
        <v>1381.6</v>
      </c>
      <c r="AI103" s="857">
        <v>1.0513427524999447E-2</v>
      </c>
      <c r="AJ103" s="550"/>
    </row>
    <row r="104" spans="1:39" ht="14.1" customHeight="1">
      <c r="A104" s="78"/>
      <c r="B104" s="522" t="s">
        <v>362</v>
      </c>
      <c r="C104" s="191"/>
      <c r="D104" s="349"/>
      <c r="E104" s="349"/>
      <c r="F104" s="348"/>
      <c r="G104" s="349"/>
      <c r="H104" s="349" t="s">
        <v>293</v>
      </c>
      <c r="I104" s="319"/>
      <c r="J104" s="148"/>
      <c r="K104" s="148"/>
      <c r="L104" s="148"/>
      <c r="M104" s="549">
        <v>530.27</v>
      </c>
      <c r="N104" s="549">
        <v>411.8</v>
      </c>
      <c r="O104" s="549">
        <v>395.95600000000002</v>
      </c>
      <c r="P104" s="1280">
        <v>398</v>
      </c>
      <c r="Q104" s="549">
        <v>385.476</v>
      </c>
      <c r="R104" s="978">
        <v>391.09899999999999</v>
      </c>
      <c r="S104" s="978">
        <v>383.37199999999996</v>
      </c>
      <c r="T104" s="1281">
        <v>409.32400000000001</v>
      </c>
      <c r="U104" s="978">
        <v>379.36399999999998</v>
      </c>
      <c r="V104" s="978">
        <v>341.98099999999999</v>
      </c>
      <c r="W104" s="978">
        <v>330.29899999999998</v>
      </c>
      <c r="X104" s="1281">
        <v>327.95</v>
      </c>
      <c r="Y104" s="978">
        <v>347.35199999999998</v>
      </c>
      <c r="Z104" s="978">
        <v>319.37</v>
      </c>
      <c r="AA104" s="978">
        <v>288.76499999999999</v>
      </c>
      <c r="AB104" s="1281">
        <v>266</v>
      </c>
      <c r="AC104" s="978">
        <v>236.4</v>
      </c>
      <c r="AD104" s="978">
        <v>212.8</v>
      </c>
      <c r="AE104" s="978">
        <v>192.2</v>
      </c>
      <c r="AF104" s="1281">
        <v>166.2</v>
      </c>
      <c r="AG104" s="978">
        <v>140.80000000000001</v>
      </c>
      <c r="AH104" s="995">
        <v>123.7</v>
      </c>
      <c r="AI104" s="857">
        <v>9.4130789290853493E-4</v>
      </c>
      <c r="AJ104" s="550"/>
    </row>
    <row r="105" spans="1:39" ht="14.1" customHeight="1">
      <c r="A105" s="78"/>
      <c r="B105" s="50"/>
      <c r="C105" s="191"/>
      <c r="D105" s="349"/>
      <c r="E105" s="349"/>
      <c r="F105" s="348"/>
      <c r="G105" s="349"/>
      <c r="H105" s="349" t="s">
        <v>19</v>
      </c>
      <c r="J105" s="148"/>
      <c r="K105" s="148"/>
      <c r="L105" s="148"/>
      <c r="M105" s="549">
        <v>0</v>
      </c>
      <c r="N105" s="549">
        <v>0</v>
      </c>
      <c r="O105" s="549">
        <v>0</v>
      </c>
      <c r="P105" s="1280">
        <v>0</v>
      </c>
      <c r="Q105" s="549">
        <v>0</v>
      </c>
      <c r="R105" s="978">
        <v>0</v>
      </c>
      <c r="S105" s="978">
        <v>0</v>
      </c>
      <c r="T105" s="1281">
        <v>0</v>
      </c>
      <c r="U105" s="978">
        <v>0</v>
      </c>
      <c r="V105" s="978">
        <v>0</v>
      </c>
      <c r="W105" s="978">
        <v>0</v>
      </c>
      <c r="X105" s="1281">
        <v>0</v>
      </c>
      <c r="Y105" s="978">
        <v>0</v>
      </c>
      <c r="Z105" s="978">
        <v>0</v>
      </c>
      <c r="AA105" s="978">
        <v>0</v>
      </c>
      <c r="AB105" s="1281">
        <v>0</v>
      </c>
      <c r="AC105" s="978">
        <v>0</v>
      </c>
      <c r="AD105" s="978">
        <v>0</v>
      </c>
      <c r="AE105" s="978">
        <v>0</v>
      </c>
      <c r="AF105" s="1281">
        <v>0</v>
      </c>
      <c r="AG105" s="978">
        <v>0</v>
      </c>
      <c r="AH105" s="995">
        <v>0</v>
      </c>
      <c r="AI105" s="857">
        <v>0</v>
      </c>
      <c r="AJ105" s="550"/>
    </row>
    <row r="106" spans="1:39" ht="14.1" customHeight="1">
      <c r="A106" s="3"/>
      <c r="B106" s="50"/>
      <c r="C106" s="191"/>
      <c r="D106" s="349"/>
      <c r="E106" s="349"/>
      <c r="F106" s="349"/>
      <c r="G106" s="349" t="s">
        <v>294</v>
      </c>
      <c r="H106" s="349"/>
      <c r="I106" s="319"/>
      <c r="J106" s="148"/>
      <c r="K106" s="148"/>
      <c r="L106" s="148"/>
      <c r="M106" s="549">
        <v>22508.33</v>
      </c>
      <c r="N106" s="549">
        <v>21543.200000000001</v>
      </c>
      <c r="O106" s="549">
        <v>21963.274000000001</v>
      </c>
      <c r="P106" s="1281">
        <v>23309.200000000001</v>
      </c>
      <c r="Q106" s="549">
        <v>23595.144</v>
      </c>
      <c r="R106" s="978">
        <v>23630.143</v>
      </c>
      <c r="S106" s="978">
        <v>24897.110999999997</v>
      </c>
      <c r="T106" s="1281">
        <v>23768.952000000001</v>
      </c>
      <c r="U106" s="978">
        <v>23996.678</v>
      </c>
      <c r="V106" s="978">
        <v>25154.554</v>
      </c>
      <c r="W106" s="978">
        <v>27587.38</v>
      </c>
      <c r="X106" s="1281">
        <v>28826.576000000001</v>
      </c>
      <c r="Y106" s="978">
        <v>29320.915000000001</v>
      </c>
      <c r="Z106" s="978">
        <v>29567.383999999998</v>
      </c>
      <c r="AA106" s="978">
        <v>29298.296000000002</v>
      </c>
      <c r="AB106" s="1281">
        <v>28670.2</v>
      </c>
      <c r="AC106" s="978">
        <v>27499</v>
      </c>
      <c r="AD106" s="978">
        <v>26644</v>
      </c>
      <c r="AE106" s="978">
        <v>25578.3</v>
      </c>
      <c r="AF106" s="1281">
        <v>24883.4</v>
      </c>
      <c r="AG106" s="978">
        <v>24018.400000000001</v>
      </c>
      <c r="AH106" s="995">
        <v>24251.200000000001</v>
      </c>
      <c r="AI106" s="857">
        <v>0.18454200462816056</v>
      </c>
      <c r="AJ106" s="550"/>
    </row>
    <row r="107" spans="1:39" ht="14.1" customHeight="1">
      <c r="A107" s="56"/>
      <c r="B107" s="50"/>
      <c r="C107" s="191"/>
      <c r="D107" s="348"/>
      <c r="E107" s="349"/>
      <c r="F107" s="349"/>
      <c r="G107" s="349" t="s">
        <v>295</v>
      </c>
      <c r="H107" s="349"/>
      <c r="I107" s="319"/>
      <c r="J107" s="148"/>
      <c r="K107" s="148"/>
      <c r="L107" s="148"/>
      <c r="M107" s="549">
        <v>25382.81</v>
      </c>
      <c r="N107" s="549">
        <v>28670.1</v>
      </c>
      <c r="O107" s="549">
        <v>29449.85</v>
      </c>
      <c r="P107" s="1280">
        <v>31321</v>
      </c>
      <c r="Q107" s="549">
        <v>31722.778999999999</v>
      </c>
      <c r="R107" s="978">
        <v>31203.159999999996</v>
      </c>
      <c r="S107" s="978">
        <v>31329.5</v>
      </c>
      <c r="T107" s="1281">
        <v>31921.601999999999</v>
      </c>
      <c r="U107" s="978">
        <v>31679.111000000001</v>
      </c>
      <c r="V107" s="978">
        <v>32350.113000000001</v>
      </c>
      <c r="W107" s="978">
        <v>33924.569000000003</v>
      </c>
      <c r="X107" s="1281">
        <v>36870.127999999997</v>
      </c>
      <c r="Y107" s="978">
        <v>38737.154000000002</v>
      </c>
      <c r="Z107" s="978">
        <v>40063.305</v>
      </c>
      <c r="AA107" s="978">
        <v>42030.324999999997</v>
      </c>
      <c r="AB107" s="1281">
        <v>44705.599999999999</v>
      </c>
      <c r="AC107" s="978">
        <v>45813.7</v>
      </c>
      <c r="AD107" s="978">
        <v>46259.4</v>
      </c>
      <c r="AE107" s="978">
        <v>46261.9</v>
      </c>
      <c r="AF107" s="1281">
        <v>45703</v>
      </c>
      <c r="AG107" s="978">
        <v>43764.5</v>
      </c>
      <c r="AH107" s="995">
        <v>43638.2</v>
      </c>
      <c r="AI107" s="857">
        <v>0.33206937827260491</v>
      </c>
      <c r="AJ107" s="550"/>
    </row>
    <row r="108" spans="1:39" ht="14.1" customHeight="1" thickBot="1">
      <c r="A108" s="3"/>
      <c r="B108" s="50"/>
      <c r="C108" s="191"/>
      <c r="D108" s="349"/>
      <c r="E108" s="343" t="s">
        <v>199</v>
      </c>
      <c r="F108" s="343"/>
      <c r="G108" s="343"/>
      <c r="H108" s="192"/>
      <c r="I108" s="192"/>
      <c r="J108" s="343"/>
      <c r="K108" s="192"/>
      <c r="L108" s="192"/>
      <c r="M108" s="547">
        <v>2596.1509999999998</v>
      </c>
      <c r="N108" s="547">
        <v>2464.5</v>
      </c>
      <c r="O108" s="547">
        <v>2415.8820000000001</v>
      </c>
      <c r="P108" s="1287">
        <v>2309.5</v>
      </c>
      <c r="Q108" s="656">
        <v>2244.2699999999995</v>
      </c>
      <c r="R108" s="977">
        <v>2157.73</v>
      </c>
      <c r="S108" s="1107">
        <v>2072.7609999999995</v>
      </c>
      <c r="T108" s="1287">
        <v>1996.2240000000002</v>
      </c>
      <c r="U108" s="1107">
        <v>1973.213</v>
      </c>
      <c r="V108" s="1107">
        <v>1970.355</v>
      </c>
      <c r="W108" s="1107">
        <v>1936.442</v>
      </c>
      <c r="X108" s="1287">
        <v>2091.7830000000004</v>
      </c>
      <c r="Y108" s="1107">
        <v>1944.7170000000001</v>
      </c>
      <c r="Z108" s="1107">
        <v>1925.127</v>
      </c>
      <c r="AA108" s="1107">
        <v>2004.1619999999998</v>
      </c>
      <c r="AB108" s="1287">
        <v>2051.7081808309999</v>
      </c>
      <c r="AC108" s="1107">
        <v>1940.3</v>
      </c>
      <c r="AD108" s="1107">
        <v>2636.6</v>
      </c>
      <c r="AE108" s="1107">
        <v>2555.1999999999998</v>
      </c>
      <c r="AF108" s="1287">
        <v>3390.2</v>
      </c>
      <c r="AG108" s="1107">
        <v>3098.1</v>
      </c>
      <c r="AH108" s="1134">
        <v>2664.3</v>
      </c>
      <c r="AI108" s="908">
        <v>1</v>
      </c>
      <c r="AJ108" s="423"/>
    </row>
    <row r="109" spans="1:39" ht="14.1" customHeight="1" thickTop="1">
      <c r="A109" s="3"/>
      <c r="B109" s="50"/>
      <c r="C109" s="191"/>
      <c r="D109" s="349"/>
      <c r="E109" s="349"/>
      <c r="F109" s="349"/>
      <c r="G109" s="349" t="s">
        <v>291</v>
      </c>
      <c r="H109" s="349"/>
      <c r="I109" s="319"/>
      <c r="J109" s="148"/>
      <c r="K109" s="148"/>
      <c r="L109" s="148"/>
      <c r="M109" s="549">
        <v>1006.02</v>
      </c>
      <c r="N109" s="549">
        <v>1003.7</v>
      </c>
      <c r="O109" s="549">
        <v>987.14</v>
      </c>
      <c r="P109" s="1281">
        <v>946.4</v>
      </c>
      <c r="Q109" s="549">
        <v>932.62522000000013</v>
      </c>
      <c r="R109" s="978">
        <v>894.33800000000008</v>
      </c>
      <c r="S109" s="978">
        <v>884.86699999999996</v>
      </c>
      <c r="T109" s="1281">
        <v>807.81399999999996</v>
      </c>
      <c r="U109" s="978">
        <v>796.28</v>
      </c>
      <c r="V109" s="978">
        <v>755.49300000000005</v>
      </c>
      <c r="W109" s="978">
        <v>764.78600000000006</v>
      </c>
      <c r="X109" s="1281">
        <v>767.16000000000008</v>
      </c>
      <c r="Y109" s="978">
        <v>794.71699999999998</v>
      </c>
      <c r="Z109" s="978">
        <v>817.87399999999991</v>
      </c>
      <c r="AA109" s="978">
        <v>756.78800000000001</v>
      </c>
      <c r="AB109" s="1281">
        <v>769.5</v>
      </c>
      <c r="AC109" s="978">
        <v>708.1</v>
      </c>
      <c r="AD109" s="978">
        <v>576.79999999999995</v>
      </c>
      <c r="AE109" s="978">
        <v>608.20000000000005</v>
      </c>
      <c r="AF109" s="1281">
        <v>601.9</v>
      </c>
      <c r="AG109" s="978">
        <v>589.4</v>
      </c>
      <c r="AH109" s="995">
        <v>589.70000000000005</v>
      </c>
      <c r="AI109" s="857">
        <v>0.22133393386630634</v>
      </c>
      <c r="AJ109" s="550"/>
    </row>
    <row r="110" spans="1:39" ht="14.1" customHeight="1">
      <c r="A110" s="3"/>
      <c r="B110" s="50"/>
      <c r="C110" s="191"/>
      <c r="D110" s="349"/>
      <c r="E110" s="349"/>
      <c r="F110" s="349"/>
      <c r="G110" s="349"/>
      <c r="H110" s="349" t="s">
        <v>292</v>
      </c>
      <c r="I110" s="319"/>
      <c r="J110" s="148"/>
      <c r="K110" s="148"/>
      <c r="L110" s="148"/>
      <c r="M110" s="549">
        <v>975.49</v>
      </c>
      <c r="N110" s="549">
        <v>969.8</v>
      </c>
      <c r="O110" s="549">
        <v>954.34</v>
      </c>
      <c r="P110" s="1280">
        <v>921.3</v>
      </c>
      <c r="Q110" s="549">
        <v>907.63300000000004</v>
      </c>
      <c r="R110" s="978">
        <v>870.28600000000006</v>
      </c>
      <c r="S110" s="978">
        <v>861.95</v>
      </c>
      <c r="T110" s="1281">
        <v>783.678</v>
      </c>
      <c r="U110" s="978">
        <v>773.31</v>
      </c>
      <c r="V110" s="978">
        <v>728.54399999999998</v>
      </c>
      <c r="W110" s="978">
        <v>738.83900000000006</v>
      </c>
      <c r="X110" s="1281">
        <v>737.98900000000003</v>
      </c>
      <c r="Y110" s="978">
        <v>761.55200000000002</v>
      </c>
      <c r="Z110" s="978">
        <v>785.23299999999995</v>
      </c>
      <c r="AA110" s="978">
        <v>724.58600000000001</v>
      </c>
      <c r="AB110" s="1281">
        <v>737.6</v>
      </c>
      <c r="AC110" s="978">
        <v>678.9</v>
      </c>
      <c r="AD110" s="978">
        <v>547.9</v>
      </c>
      <c r="AE110" s="978">
        <v>560.79999999999995</v>
      </c>
      <c r="AF110" s="1281">
        <v>557</v>
      </c>
      <c r="AG110" s="978">
        <v>545.29999999999995</v>
      </c>
      <c r="AH110" s="995">
        <v>499</v>
      </c>
      <c r="AI110" s="857">
        <v>0.18729122095860073</v>
      </c>
      <c r="AJ110" s="198"/>
    </row>
    <row r="111" spans="1:39" ht="14.1" customHeight="1">
      <c r="A111" s="3"/>
      <c r="B111" s="50"/>
      <c r="C111" s="191"/>
      <c r="D111" s="349"/>
      <c r="E111" s="349"/>
      <c r="F111" s="349"/>
      <c r="G111" s="349"/>
      <c r="H111" s="349" t="s">
        <v>153</v>
      </c>
      <c r="J111" s="148"/>
      <c r="K111" s="148"/>
      <c r="L111" s="148"/>
      <c r="M111" s="549">
        <v>15.97</v>
      </c>
      <c r="N111" s="549">
        <v>19.3</v>
      </c>
      <c r="O111" s="549">
        <v>18.234999999999999</v>
      </c>
      <c r="P111" s="1281">
        <v>10</v>
      </c>
      <c r="Q111" s="549">
        <v>10.422000000000001</v>
      </c>
      <c r="R111" s="978">
        <v>10.404</v>
      </c>
      <c r="S111" s="978">
        <v>10.292</v>
      </c>
      <c r="T111" s="1281">
        <v>11.271000000000001</v>
      </c>
      <c r="U111" s="978">
        <v>15.705</v>
      </c>
      <c r="V111" s="978">
        <v>15.724</v>
      </c>
      <c r="W111" s="978">
        <v>16.513999999999999</v>
      </c>
      <c r="X111" s="1281">
        <v>14.170999999999999</v>
      </c>
      <c r="Y111" s="978">
        <v>13.731999999999999</v>
      </c>
      <c r="Z111" s="978">
        <v>14</v>
      </c>
      <c r="AA111" s="978">
        <v>13.243</v>
      </c>
      <c r="AB111" s="1281">
        <v>13.2</v>
      </c>
      <c r="AC111" s="978">
        <v>10.7</v>
      </c>
      <c r="AD111" s="978">
        <v>10.6</v>
      </c>
      <c r="AE111" s="978">
        <v>29.1</v>
      </c>
      <c r="AF111" s="1281">
        <v>37.1</v>
      </c>
      <c r="AG111" s="978">
        <v>36.5</v>
      </c>
      <c r="AH111" s="995">
        <v>83.4</v>
      </c>
      <c r="AI111" s="857">
        <v>3.1302781218331271E-2</v>
      </c>
      <c r="AJ111" s="198"/>
    </row>
    <row r="112" spans="1:39" ht="14.1" customHeight="1">
      <c r="A112" s="3"/>
      <c r="B112" s="50"/>
      <c r="C112" s="191"/>
      <c r="D112" s="349"/>
      <c r="E112" s="349"/>
      <c r="F112" s="348"/>
      <c r="G112" s="349"/>
      <c r="H112" s="349" t="s">
        <v>293</v>
      </c>
      <c r="I112" s="33"/>
      <c r="J112" s="33"/>
      <c r="K112" s="33"/>
      <c r="L112" s="33"/>
      <c r="M112" s="551">
        <v>14.56</v>
      </c>
      <c r="N112" s="551">
        <v>14.6</v>
      </c>
      <c r="O112" s="551">
        <v>14.565</v>
      </c>
      <c r="P112" s="1280">
        <v>14.6</v>
      </c>
      <c r="Q112" s="549">
        <v>14.569999999999999</v>
      </c>
      <c r="R112" s="978">
        <v>13.648</v>
      </c>
      <c r="S112" s="978">
        <v>12.625</v>
      </c>
      <c r="T112" s="1281">
        <v>12.865</v>
      </c>
      <c r="U112" s="978">
        <v>7.2649999999999997</v>
      </c>
      <c r="V112" s="978">
        <v>11.225</v>
      </c>
      <c r="W112" s="978">
        <v>9.4329999999999998</v>
      </c>
      <c r="X112" s="1281">
        <v>15</v>
      </c>
      <c r="Y112" s="978">
        <v>19.433</v>
      </c>
      <c r="Z112" s="978">
        <v>19.199000000000002</v>
      </c>
      <c r="AA112" s="978">
        <v>18.959</v>
      </c>
      <c r="AB112" s="1281">
        <v>18.600000000000001</v>
      </c>
      <c r="AC112" s="978">
        <v>18.399999999999999</v>
      </c>
      <c r="AD112" s="978">
        <v>18.3</v>
      </c>
      <c r="AE112" s="978">
        <v>18.3</v>
      </c>
      <c r="AF112" s="1281">
        <v>7.8</v>
      </c>
      <c r="AG112" s="978">
        <v>7.6</v>
      </c>
      <c r="AH112" s="995">
        <v>7.3</v>
      </c>
      <c r="AI112" s="857">
        <v>2.7399316893743195E-3</v>
      </c>
      <c r="AJ112" s="198"/>
    </row>
    <row r="113" spans="1:36" ht="14.1" customHeight="1">
      <c r="A113" s="3"/>
      <c r="B113" s="50"/>
      <c r="C113" s="191"/>
      <c r="D113" s="349"/>
      <c r="E113" s="349"/>
      <c r="F113" s="348"/>
      <c r="G113" s="349"/>
      <c r="H113" s="349" t="s">
        <v>19</v>
      </c>
      <c r="I113" s="33"/>
      <c r="J113" s="33"/>
      <c r="K113" s="33"/>
      <c r="L113" s="33"/>
      <c r="M113" s="551">
        <v>0</v>
      </c>
      <c r="N113" s="551">
        <v>0</v>
      </c>
      <c r="O113" s="551">
        <v>0</v>
      </c>
      <c r="P113" s="1280">
        <v>0</v>
      </c>
      <c r="Q113" s="549">
        <v>2.2000000000000001E-4</v>
      </c>
      <c r="R113" s="978">
        <v>0</v>
      </c>
      <c r="S113" s="978">
        <v>0</v>
      </c>
      <c r="T113" s="1281">
        <v>0</v>
      </c>
      <c r="U113" s="978">
        <v>0</v>
      </c>
      <c r="V113" s="978">
        <v>0</v>
      </c>
      <c r="W113" s="978">
        <v>0</v>
      </c>
      <c r="X113" s="1281">
        <v>0</v>
      </c>
      <c r="Y113" s="978">
        <v>0</v>
      </c>
      <c r="Z113" s="978">
        <v>0</v>
      </c>
      <c r="AA113" s="978">
        <v>0</v>
      </c>
      <c r="AB113" s="1281">
        <v>0</v>
      </c>
      <c r="AC113" s="978">
        <v>0</v>
      </c>
      <c r="AD113" s="978">
        <v>0</v>
      </c>
      <c r="AE113" s="978">
        <v>0</v>
      </c>
      <c r="AF113" s="1281">
        <v>0</v>
      </c>
      <c r="AG113" s="978">
        <v>0</v>
      </c>
      <c r="AH113" s="995">
        <v>0</v>
      </c>
      <c r="AI113" s="857">
        <v>0</v>
      </c>
      <c r="AJ113" s="198"/>
    </row>
    <row r="114" spans="1:36" ht="14.1" customHeight="1">
      <c r="A114" s="3"/>
      <c r="B114" s="50"/>
      <c r="C114" s="191"/>
      <c r="D114" s="349"/>
      <c r="E114" s="349"/>
      <c r="F114" s="349"/>
      <c r="G114" s="349" t="s">
        <v>294</v>
      </c>
      <c r="H114" s="349"/>
      <c r="I114" s="33"/>
      <c r="J114" s="33"/>
      <c r="K114" s="33"/>
      <c r="L114" s="33"/>
      <c r="M114" s="551">
        <v>1390.3050000000001</v>
      </c>
      <c r="N114" s="551">
        <v>1262.2</v>
      </c>
      <c r="O114" s="551">
        <v>1224.076</v>
      </c>
      <c r="P114" s="1281">
        <v>1174.4000000000001</v>
      </c>
      <c r="Q114" s="549">
        <v>1114.576</v>
      </c>
      <c r="R114" s="978">
        <v>1062.1469999999999</v>
      </c>
      <c r="S114" s="978">
        <v>1076.0250000000001</v>
      </c>
      <c r="T114" s="1281">
        <v>1073.423</v>
      </c>
      <c r="U114" s="978">
        <v>1066.277</v>
      </c>
      <c r="V114" s="978">
        <v>1102.4469999999999</v>
      </c>
      <c r="W114" s="978">
        <v>1075.9939999999999</v>
      </c>
      <c r="X114" s="1281">
        <v>1234.8620000000001</v>
      </c>
      <c r="Y114" s="978">
        <v>1068.576</v>
      </c>
      <c r="Z114" s="978">
        <v>1027.05</v>
      </c>
      <c r="AA114" s="978">
        <v>1185.0239999999999</v>
      </c>
      <c r="AB114" s="1281">
        <v>1218.0999999999999</v>
      </c>
      <c r="AC114" s="978">
        <v>1164.4000000000001</v>
      </c>
      <c r="AD114" s="978">
        <v>1991.6</v>
      </c>
      <c r="AE114" s="978">
        <v>1876.4</v>
      </c>
      <c r="AF114" s="1281">
        <v>2715.4</v>
      </c>
      <c r="AG114" s="978">
        <v>2500.6</v>
      </c>
      <c r="AH114" s="995">
        <v>2063.9</v>
      </c>
      <c r="AI114" s="857">
        <v>0.77465000187666555</v>
      </c>
      <c r="AJ114" s="198"/>
    </row>
    <row r="115" spans="1:36" s="58" customFormat="1" ht="14.1" customHeight="1">
      <c r="A115" s="3"/>
      <c r="B115" s="50"/>
      <c r="C115" s="191"/>
      <c r="D115" s="348"/>
      <c r="E115" s="349"/>
      <c r="F115" s="349"/>
      <c r="G115" s="349" t="s">
        <v>295</v>
      </c>
      <c r="H115" s="349"/>
      <c r="I115" s="33"/>
      <c r="J115" s="33"/>
      <c r="K115" s="33"/>
      <c r="L115" s="33"/>
      <c r="M115" s="551">
        <v>199.82599999999999</v>
      </c>
      <c r="N115" s="551">
        <v>199.6</v>
      </c>
      <c r="O115" s="551">
        <v>204.666</v>
      </c>
      <c r="P115" s="1280">
        <v>189.7</v>
      </c>
      <c r="Q115" s="549">
        <v>197.05599999999998</v>
      </c>
      <c r="R115" s="978">
        <v>201.245</v>
      </c>
      <c r="S115" s="978">
        <v>111.869</v>
      </c>
      <c r="T115" s="1281">
        <v>114.98699999999999</v>
      </c>
      <c r="U115" s="978">
        <v>110.65600000000001</v>
      </c>
      <c r="V115" s="978">
        <v>112.41500000000001</v>
      </c>
      <c r="W115" s="978">
        <v>95.662000000000006</v>
      </c>
      <c r="X115" s="1281">
        <v>89.760999999999996</v>
      </c>
      <c r="Y115" s="978">
        <v>81.424000000000007</v>
      </c>
      <c r="Z115" s="978">
        <v>80.179000000000002</v>
      </c>
      <c r="AA115" s="978">
        <v>62.35</v>
      </c>
      <c r="AB115" s="1281">
        <v>64.2</v>
      </c>
      <c r="AC115" s="978">
        <v>67.8</v>
      </c>
      <c r="AD115" s="978">
        <v>68.2</v>
      </c>
      <c r="AE115" s="978">
        <v>70.599999999999994</v>
      </c>
      <c r="AF115" s="1281">
        <v>72.900000000000006</v>
      </c>
      <c r="AG115" s="978">
        <v>8.1</v>
      </c>
      <c r="AH115" s="995">
        <v>10.7</v>
      </c>
      <c r="AI115" s="857">
        <v>4.0160642570281121E-3</v>
      </c>
      <c r="AJ115" s="198"/>
    </row>
    <row r="116" spans="1:36" s="58" customFormat="1" ht="14.1" customHeight="1">
      <c r="A116" s="141"/>
      <c r="B116" s="50"/>
      <c r="C116" s="33"/>
      <c r="D116" s="33"/>
      <c r="E116" s="1089" t="s">
        <v>851</v>
      </c>
      <c r="F116" s="1089"/>
      <c r="G116" s="1089"/>
      <c r="H116" s="221"/>
      <c r="I116" s="202"/>
      <c r="J116" s="202"/>
      <c r="K116" s="202"/>
      <c r="L116" s="202"/>
      <c r="M116" s="202"/>
      <c r="N116" s="202"/>
      <c r="O116" s="202"/>
      <c r="P116" s="202"/>
      <c r="Q116" s="202"/>
      <c r="R116" s="202"/>
      <c r="S116" s="973"/>
      <c r="T116" s="1097"/>
      <c r="U116" s="1097"/>
      <c r="V116" s="1097"/>
      <c r="W116" s="1097"/>
      <c r="X116" s="1097"/>
      <c r="Y116" s="1097"/>
      <c r="Z116" s="1097"/>
      <c r="AA116" s="1097"/>
      <c r="AB116" s="1097"/>
      <c r="AC116" s="1097"/>
      <c r="AD116" s="1097"/>
      <c r="AE116" s="1097"/>
      <c r="AF116" s="1097"/>
      <c r="AG116" s="1097"/>
      <c r="AH116" s="1097"/>
    </row>
    <row r="117" spans="1:36" s="58" customFormat="1" ht="14.1" customHeight="1">
      <c r="A117" s="141"/>
      <c r="B117" s="50"/>
      <c r="C117" s="33"/>
      <c r="D117" s="33"/>
      <c r="E117" s="33"/>
      <c r="F117" s="33"/>
      <c r="G117" s="33"/>
      <c r="I117" s="202"/>
      <c r="J117" s="202"/>
      <c r="K117" s="202"/>
      <c r="L117" s="202"/>
      <c r="M117" s="202"/>
      <c r="N117" s="202"/>
      <c r="O117" s="202"/>
      <c r="P117" s="202"/>
      <c r="Q117" s="202"/>
      <c r="R117" s="202"/>
      <c r="S117" s="973"/>
      <c r="T117" s="1097"/>
      <c r="U117" s="1097"/>
      <c r="V117" s="1097"/>
      <c r="W117" s="1097"/>
      <c r="X117" s="1097"/>
      <c r="Y117" s="1097"/>
      <c r="Z117" s="1097"/>
      <c r="AA117" s="1097"/>
      <c r="AB117" s="1097"/>
      <c r="AC117" s="1097"/>
      <c r="AD117" s="1097"/>
      <c r="AE117" s="1097"/>
      <c r="AF117" s="1097"/>
      <c r="AG117" s="1097"/>
      <c r="AH117" s="1097"/>
      <c r="AJ117" s="854">
        <v>16</v>
      </c>
    </row>
    <row r="118" spans="1:36" s="58" customFormat="1" ht="14.1" customHeight="1">
      <c r="A118" s="29"/>
      <c r="B118" s="152"/>
      <c r="C118" s="33"/>
      <c r="D118" s="33"/>
      <c r="E118" s="33"/>
      <c r="F118" s="33"/>
      <c r="G118" s="33"/>
      <c r="I118" s="202"/>
      <c r="J118" s="202"/>
      <c r="K118" s="202"/>
      <c r="L118" s="202"/>
      <c r="M118" s="202"/>
      <c r="N118" s="202"/>
      <c r="O118" s="202"/>
      <c r="P118" s="202"/>
      <c r="Q118" s="202"/>
      <c r="R118" s="202"/>
      <c r="S118" s="973"/>
      <c r="T118" s="1097"/>
      <c r="U118" s="1097"/>
      <c r="V118" s="1097"/>
      <c r="W118" s="1097"/>
      <c r="X118" s="1097"/>
      <c r="Y118" s="1097"/>
      <c r="Z118" s="1097"/>
      <c r="AA118" s="1097"/>
      <c r="AB118" s="1097"/>
      <c r="AC118" s="1097"/>
      <c r="AD118" s="1097"/>
      <c r="AE118" s="1097"/>
      <c r="AF118" s="1097"/>
      <c r="AG118" s="1097"/>
      <c r="AH118" s="1097"/>
    </row>
    <row r="119" spans="1:36" s="58" customFormat="1" ht="14.1" customHeight="1">
      <c r="A119" s="29"/>
      <c r="B119" s="152"/>
      <c r="C119" s="33"/>
      <c r="D119" s="33"/>
      <c r="E119" s="33"/>
      <c r="F119" s="33"/>
      <c r="G119" s="33"/>
      <c r="I119" s="202"/>
      <c r="J119" s="202"/>
      <c r="K119" s="202"/>
      <c r="L119" s="202"/>
      <c r="M119" s="202"/>
      <c r="N119" s="202"/>
      <c r="O119" s="202"/>
      <c r="P119" s="202"/>
      <c r="Q119" s="202"/>
      <c r="R119" s="202"/>
      <c r="S119" s="973"/>
      <c r="T119" s="1097"/>
      <c r="U119" s="1097"/>
      <c r="V119" s="1097"/>
      <c r="W119" s="1097"/>
      <c r="X119" s="1097"/>
      <c r="Y119" s="1097"/>
      <c r="Z119" s="1097"/>
      <c r="AA119" s="1097"/>
      <c r="AB119" s="1097"/>
      <c r="AC119" s="1097"/>
      <c r="AD119" s="1097"/>
      <c r="AE119" s="1097"/>
      <c r="AF119" s="1097"/>
      <c r="AG119" s="1097"/>
      <c r="AH119" s="1097"/>
    </row>
    <row r="120" spans="1:36" s="58" customFormat="1" ht="14.1" customHeight="1">
      <c r="A120" s="29"/>
      <c r="B120" s="74"/>
      <c r="C120" s="33"/>
      <c r="D120" s="33"/>
      <c r="E120" s="33"/>
      <c r="F120" s="33"/>
      <c r="G120" s="33"/>
      <c r="I120" s="202"/>
      <c r="J120" s="202"/>
      <c r="K120" s="202"/>
      <c r="L120" s="202"/>
      <c r="M120" s="202"/>
      <c r="N120" s="202"/>
      <c r="O120" s="202"/>
      <c r="P120" s="202"/>
      <c r="Q120" s="202"/>
      <c r="R120" s="202"/>
      <c r="S120" s="973"/>
      <c r="T120" s="1097"/>
      <c r="U120" s="1097"/>
      <c r="V120" s="1097"/>
      <c r="W120" s="1097"/>
      <c r="X120" s="1097"/>
      <c r="Y120" s="1097"/>
      <c r="Z120" s="1097"/>
      <c r="AA120" s="1097"/>
      <c r="AB120" s="1097"/>
      <c r="AC120" s="1097"/>
      <c r="AD120" s="1097"/>
      <c r="AE120" s="1097"/>
      <c r="AF120" s="1097"/>
      <c r="AG120" s="1097"/>
      <c r="AH120" s="1097"/>
    </row>
    <row r="121" spans="1:36" s="58" customFormat="1" ht="14.1" customHeight="1">
      <c r="A121" s="29"/>
      <c r="B121" s="74"/>
      <c r="C121" s="33"/>
      <c r="D121" s="33"/>
      <c r="E121" s="33"/>
      <c r="F121" s="33"/>
      <c r="G121" s="33"/>
      <c r="I121" s="202"/>
      <c r="J121" s="202"/>
      <c r="K121" s="202"/>
      <c r="L121" s="202"/>
      <c r="M121" s="202"/>
      <c r="N121" s="202"/>
      <c r="O121" s="202"/>
      <c r="P121" s="202"/>
      <c r="Q121" s="202"/>
      <c r="R121" s="202"/>
      <c r="S121" s="973"/>
      <c r="T121" s="1097"/>
      <c r="U121" s="1097"/>
      <c r="V121" s="1097"/>
      <c r="W121" s="1097"/>
      <c r="X121" s="1097"/>
      <c r="Y121" s="1097"/>
      <c r="Z121" s="1097"/>
      <c r="AA121" s="1097"/>
      <c r="AB121" s="1097"/>
      <c r="AC121" s="1097"/>
      <c r="AD121" s="1097"/>
      <c r="AE121" s="1097"/>
      <c r="AF121" s="1097"/>
      <c r="AG121" s="1097"/>
      <c r="AH121" s="1097"/>
    </row>
    <row r="122" spans="1:36" s="58" customFormat="1" ht="14.1" customHeight="1">
      <c r="A122" s="29"/>
      <c r="B122" s="74"/>
      <c r="C122" s="33"/>
      <c r="D122" s="33"/>
      <c r="E122" s="33"/>
      <c r="F122" s="33"/>
      <c r="G122" s="33"/>
      <c r="I122" s="202"/>
      <c r="J122" s="202"/>
      <c r="K122" s="202"/>
      <c r="L122" s="202"/>
      <c r="M122" s="202"/>
      <c r="N122" s="202"/>
      <c r="O122" s="202"/>
      <c r="P122" s="202"/>
      <c r="Q122" s="202"/>
      <c r="R122" s="202"/>
      <c r="S122" s="973"/>
      <c r="T122" s="1097"/>
      <c r="U122" s="1097"/>
      <c r="V122" s="1097"/>
      <c r="W122" s="1097"/>
      <c r="X122" s="1097"/>
      <c r="Y122" s="1097"/>
      <c r="Z122" s="1097"/>
      <c r="AA122" s="1097"/>
      <c r="AB122" s="1097"/>
      <c r="AC122" s="1097"/>
      <c r="AD122" s="1097"/>
      <c r="AE122" s="1097"/>
      <c r="AF122" s="1097"/>
      <c r="AG122" s="1097"/>
      <c r="AH122" s="1097"/>
    </row>
    <row r="123" spans="1:36" s="58" customFormat="1" ht="14.1" customHeight="1">
      <c r="A123" s="29"/>
      <c r="B123" s="74"/>
      <c r="C123" s="33"/>
      <c r="D123" s="33"/>
      <c r="E123" s="33"/>
      <c r="F123" s="33"/>
      <c r="G123" s="33"/>
      <c r="I123" s="202"/>
      <c r="J123" s="202"/>
      <c r="K123" s="202"/>
      <c r="L123" s="202"/>
      <c r="M123" s="202"/>
      <c r="N123" s="202"/>
      <c r="O123" s="202"/>
      <c r="P123" s="202"/>
      <c r="Q123" s="202"/>
      <c r="R123" s="202"/>
      <c r="S123" s="973"/>
      <c r="T123" s="1097"/>
      <c r="U123" s="1097"/>
      <c r="V123" s="1097"/>
      <c r="W123" s="1097"/>
      <c r="X123" s="1097"/>
      <c r="Y123" s="1097"/>
      <c r="Z123" s="1097"/>
      <c r="AA123" s="1097"/>
      <c r="AB123" s="1097"/>
      <c r="AC123" s="1097"/>
      <c r="AD123" s="1097"/>
      <c r="AE123" s="1097"/>
      <c r="AF123" s="1097"/>
      <c r="AG123" s="1097"/>
      <c r="AH123" s="1097"/>
    </row>
    <row r="124" spans="1:36" s="58" customFormat="1" ht="14.1" customHeight="1">
      <c r="A124" s="29"/>
      <c r="B124" s="74"/>
      <c r="C124" s="33"/>
      <c r="D124" s="33"/>
      <c r="E124" s="33"/>
      <c r="F124" s="33"/>
      <c r="G124" s="33"/>
      <c r="I124" s="202"/>
      <c r="J124" s="202"/>
      <c r="K124" s="202"/>
      <c r="L124" s="202"/>
      <c r="M124" s="202"/>
      <c r="N124" s="202"/>
      <c r="O124" s="202"/>
      <c r="P124" s="202"/>
      <c r="Q124" s="202"/>
      <c r="R124" s="202"/>
      <c r="S124" s="973"/>
      <c r="T124" s="1097"/>
      <c r="U124" s="1097"/>
      <c r="V124" s="1097"/>
      <c r="W124" s="1097"/>
      <c r="X124" s="1097"/>
      <c r="Y124" s="1097"/>
      <c r="Z124" s="1097"/>
      <c r="AA124" s="1097"/>
      <c r="AB124" s="1097"/>
      <c r="AC124" s="1097"/>
      <c r="AD124" s="1097"/>
      <c r="AE124" s="1097"/>
      <c r="AF124" s="1097"/>
      <c r="AG124" s="1097"/>
      <c r="AH124" s="1097"/>
    </row>
    <row r="125" spans="1:36" s="58" customFormat="1" ht="14.1" customHeight="1">
      <c r="A125" s="29"/>
      <c r="B125" s="74"/>
      <c r="C125" s="33"/>
      <c r="D125" s="33"/>
      <c r="E125" s="33"/>
      <c r="F125" s="33"/>
      <c r="G125" s="33"/>
      <c r="I125" s="202"/>
      <c r="J125" s="202"/>
      <c r="K125" s="202"/>
      <c r="L125" s="202"/>
      <c r="M125" s="202"/>
      <c r="N125" s="202"/>
      <c r="O125" s="202"/>
      <c r="P125" s="202"/>
      <c r="Q125" s="202"/>
      <c r="R125" s="202"/>
      <c r="S125" s="973"/>
      <c r="T125" s="1097"/>
      <c r="U125" s="1097"/>
      <c r="V125" s="1097"/>
      <c r="W125" s="1097"/>
      <c r="X125" s="1097"/>
      <c r="Y125" s="1097"/>
      <c r="Z125" s="1097"/>
      <c r="AA125" s="1097"/>
      <c r="AB125" s="1097"/>
      <c r="AC125" s="1097"/>
      <c r="AD125" s="1097"/>
      <c r="AE125" s="1097"/>
      <c r="AF125" s="1097"/>
      <c r="AG125" s="1097"/>
      <c r="AH125" s="1097"/>
    </row>
    <row r="126" spans="1:36" s="58" customFormat="1" ht="14.1" customHeight="1">
      <c r="A126" s="29"/>
      <c r="B126" s="74"/>
      <c r="C126" s="33"/>
      <c r="D126" s="33"/>
      <c r="E126" s="33"/>
      <c r="F126" s="33"/>
      <c r="G126" s="33"/>
      <c r="I126" s="202"/>
      <c r="J126" s="202"/>
      <c r="K126" s="202"/>
      <c r="L126" s="202"/>
      <c r="M126" s="202"/>
      <c r="N126" s="202"/>
      <c r="O126" s="202"/>
      <c r="P126" s="202"/>
      <c r="Q126" s="202"/>
      <c r="R126" s="202"/>
      <c r="S126" s="973"/>
      <c r="T126" s="1097"/>
      <c r="U126" s="1097"/>
      <c r="V126" s="1097"/>
      <c r="W126" s="1097"/>
      <c r="X126" s="1097"/>
      <c r="Y126" s="1097"/>
      <c r="Z126" s="1097"/>
      <c r="AA126" s="1097"/>
      <c r="AB126" s="1097"/>
      <c r="AC126" s="1097"/>
      <c r="AD126" s="1097"/>
      <c r="AE126" s="1097"/>
      <c r="AF126" s="1097"/>
      <c r="AG126" s="1097"/>
      <c r="AH126" s="1097"/>
    </row>
    <row r="127" spans="1:36" s="58" customFormat="1" ht="14.1" customHeight="1">
      <c r="A127" s="29"/>
      <c r="B127" s="74"/>
      <c r="C127" s="33"/>
      <c r="D127" s="33"/>
      <c r="E127" s="33"/>
      <c r="F127" s="33"/>
      <c r="G127" s="33"/>
      <c r="I127" s="202"/>
      <c r="J127" s="202"/>
      <c r="K127" s="202"/>
      <c r="L127" s="202"/>
      <c r="M127" s="202"/>
      <c r="N127" s="202"/>
      <c r="O127" s="202"/>
      <c r="P127" s="202"/>
      <c r="Q127" s="202"/>
      <c r="R127" s="202"/>
      <c r="S127" s="973"/>
      <c r="T127" s="1097"/>
      <c r="U127" s="1097"/>
      <c r="V127" s="1097"/>
      <c r="W127" s="1097"/>
      <c r="X127" s="1097"/>
      <c r="Y127" s="1097"/>
      <c r="Z127" s="1097"/>
      <c r="AA127" s="1097"/>
      <c r="AB127" s="1097"/>
      <c r="AC127" s="1097"/>
      <c r="AD127" s="1097"/>
      <c r="AE127" s="1097"/>
      <c r="AF127" s="1097"/>
      <c r="AG127" s="1097"/>
      <c r="AH127" s="1097"/>
    </row>
    <row r="128" spans="1:36" s="58" customFormat="1" ht="14.1" customHeight="1">
      <c r="A128" s="29"/>
      <c r="B128" s="74"/>
      <c r="C128" s="33"/>
      <c r="D128" s="33"/>
      <c r="E128" s="33"/>
      <c r="F128" s="33"/>
      <c r="G128" s="33"/>
      <c r="I128" s="202"/>
      <c r="J128" s="202"/>
      <c r="K128" s="202"/>
      <c r="L128" s="202"/>
      <c r="M128" s="202"/>
      <c r="N128" s="202"/>
      <c r="O128" s="202"/>
      <c r="P128" s="202"/>
      <c r="Q128" s="202"/>
      <c r="R128" s="202"/>
      <c r="S128" s="973"/>
      <c r="T128" s="1097"/>
      <c r="U128" s="1097"/>
      <c r="V128" s="1097"/>
      <c r="W128" s="1097"/>
      <c r="X128" s="1097"/>
      <c r="Y128" s="1097"/>
      <c r="Z128" s="1097"/>
      <c r="AA128" s="1097"/>
      <c r="AB128" s="1097"/>
      <c r="AC128" s="1097"/>
      <c r="AD128" s="1097"/>
      <c r="AE128" s="1097"/>
      <c r="AF128" s="1097"/>
      <c r="AG128" s="1097"/>
      <c r="AH128" s="1097"/>
    </row>
    <row r="129" spans="1:34" s="58" customFormat="1" ht="14.1" customHeight="1">
      <c r="A129" s="29"/>
      <c r="B129" s="74"/>
      <c r="C129" s="33"/>
      <c r="D129" s="33"/>
      <c r="E129" s="33"/>
      <c r="F129" s="33"/>
      <c r="G129" s="33"/>
      <c r="I129" s="202"/>
      <c r="J129" s="202"/>
      <c r="K129" s="202"/>
      <c r="L129" s="202"/>
      <c r="M129" s="202"/>
      <c r="N129" s="202"/>
      <c r="O129" s="202"/>
      <c r="P129" s="202"/>
      <c r="Q129" s="202"/>
      <c r="R129" s="202"/>
      <c r="S129" s="973"/>
      <c r="T129" s="1097"/>
      <c r="U129" s="1097"/>
      <c r="V129" s="1097"/>
      <c r="W129" s="1097"/>
      <c r="X129" s="1097"/>
      <c r="Y129" s="1097"/>
      <c r="Z129" s="1097"/>
      <c r="AA129" s="1097"/>
      <c r="AB129" s="1097"/>
      <c r="AC129" s="1097"/>
      <c r="AD129" s="1097"/>
      <c r="AE129" s="1097"/>
      <c r="AF129" s="1097"/>
      <c r="AG129" s="1097"/>
      <c r="AH129" s="1097"/>
    </row>
    <row r="130" spans="1:34" s="58" customFormat="1" ht="14.1" customHeight="1">
      <c r="A130" s="29"/>
      <c r="B130" s="74"/>
      <c r="C130" s="33"/>
      <c r="D130" s="33"/>
      <c r="E130" s="33"/>
      <c r="F130" s="33"/>
      <c r="G130" s="33"/>
      <c r="I130" s="202"/>
      <c r="J130" s="202"/>
      <c r="K130" s="202"/>
      <c r="L130" s="202"/>
      <c r="M130" s="202"/>
      <c r="N130" s="202"/>
      <c r="O130" s="202"/>
      <c r="P130" s="202"/>
      <c r="Q130" s="202"/>
      <c r="R130" s="202"/>
      <c r="S130" s="973"/>
      <c r="T130" s="1097"/>
      <c r="U130" s="1097"/>
      <c r="V130" s="1097"/>
      <c r="W130" s="1097"/>
      <c r="X130" s="1097"/>
      <c r="Y130" s="1097"/>
      <c r="Z130" s="1097"/>
      <c r="AA130" s="1097"/>
      <c r="AB130" s="1097"/>
      <c r="AC130" s="1097"/>
      <c r="AD130" s="1097"/>
      <c r="AE130" s="1097"/>
      <c r="AF130" s="1097"/>
      <c r="AG130" s="1097"/>
      <c r="AH130" s="1097"/>
    </row>
    <row r="131" spans="1:34" s="58" customFormat="1" ht="14.1" customHeight="1">
      <c r="A131" s="29"/>
      <c r="B131" s="74"/>
      <c r="C131" s="33"/>
      <c r="D131" s="33"/>
      <c r="E131" s="33"/>
      <c r="F131" s="33"/>
      <c r="G131" s="33"/>
      <c r="I131" s="202"/>
      <c r="J131" s="202"/>
      <c r="K131" s="202"/>
      <c r="L131" s="202"/>
      <c r="M131" s="202"/>
      <c r="N131" s="202"/>
      <c r="O131" s="202"/>
      <c r="P131" s="202"/>
      <c r="Q131" s="202"/>
      <c r="R131" s="202"/>
      <c r="S131" s="973"/>
      <c r="T131" s="1097"/>
      <c r="U131" s="1097"/>
      <c r="V131" s="1097"/>
      <c r="W131" s="1097"/>
      <c r="X131" s="1097"/>
      <c r="Y131" s="1097"/>
      <c r="Z131" s="1097"/>
      <c r="AA131" s="1097"/>
      <c r="AB131" s="1097"/>
      <c r="AC131" s="1097"/>
      <c r="AD131" s="1097"/>
      <c r="AE131" s="1097"/>
      <c r="AF131" s="1097"/>
      <c r="AG131" s="1097"/>
      <c r="AH131" s="1097"/>
    </row>
    <row r="132" spans="1:34" s="58" customFormat="1" ht="14.1" customHeight="1">
      <c r="A132" s="29"/>
      <c r="B132" s="74"/>
      <c r="C132" s="33"/>
      <c r="D132" s="33"/>
      <c r="E132" s="33"/>
      <c r="F132" s="33"/>
      <c r="G132" s="33"/>
      <c r="I132" s="202"/>
      <c r="J132" s="202"/>
      <c r="K132" s="202"/>
      <c r="L132" s="202"/>
      <c r="M132" s="202"/>
      <c r="N132" s="202"/>
      <c r="O132" s="202"/>
      <c r="P132" s="202"/>
      <c r="Q132" s="202"/>
      <c r="R132" s="202"/>
      <c r="S132" s="973"/>
      <c r="T132" s="1097"/>
      <c r="U132" s="1097"/>
      <c r="V132" s="1097"/>
      <c r="W132" s="1097"/>
      <c r="X132" s="1097"/>
      <c r="Y132" s="1097"/>
      <c r="Z132" s="1097"/>
      <c r="AA132" s="1097"/>
      <c r="AB132" s="1097"/>
      <c r="AC132" s="1097"/>
      <c r="AD132" s="1097"/>
      <c r="AE132" s="1097"/>
      <c r="AF132" s="1097"/>
      <c r="AG132" s="1097"/>
      <c r="AH132" s="1097"/>
    </row>
    <row r="133" spans="1:34" s="58" customFormat="1" ht="14.1" customHeight="1">
      <c r="A133" s="29"/>
      <c r="B133" s="74"/>
      <c r="C133" s="33"/>
      <c r="D133" s="33"/>
      <c r="E133" s="33"/>
      <c r="F133" s="33"/>
      <c r="G133" s="33"/>
      <c r="I133" s="202"/>
      <c r="J133" s="202"/>
      <c r="K133" s="202"/>
      <c r="L133" s="202"/>
      <c r="M133" s="202"/>
      <c r="N133" s="202"/>
      <c r="O133" s="202"/>
      <c r="P133" s="202"/>
      <c r="Q133" s="202"/>
      <c r="R133" s="202"/>
      <c r="S133" s="973"/>
      <c r="T133" s="1097"/>
      <c r="U133" s="1097"/>
      <c r="V133" s="1097"/>
      <c r="W133" s="1097"/>
      <c r="X133" s="1097"/>
      <c r="Y133" s="1097"/>
      <c r="Z133" s="1097"/>
      <c r="AA133" s="1097"/>
      <c r="AB133" s="1097"/>
      <c r="AC133" s="1097"/>
      <c r="AD133" s="1097"/>
      <c r="AE133" s="1097"/>
      <c r="AF133" s="1097"/>
      <c r="AG133" s="1097"/>
      <c r="AH133" s="1097"/>
    </row>
    <row r="134" spans="1:34" s="58" customFormat="1" ht="14.1" customHeight="1">
      <c r="A134" s="29"/>
      <c r="B134" s="74"/>
      <c r="C134" s="33"/>
      <c r="D134" s="33"/>
      <c r="E134" s="33"/>
      <c r="F134" s="33"/>
      <c r="G134" s="33"/>
      <c r="I134" s="202"/>
      <c r="J134" s="202"/>
      <c r="K134" s="202"/>
      <c r="L134" s="202"/>
      <c r="M134" s="202"/>
      <c r="N134" s="202"/>
      <c r="O134" s="202"/>
      <c r="P134" s="202"/>
      <c r="Q134" s="202"/>
      <c r="R134" s="202"/>
      <c r="S134" s="973"/>
      <c r="T134" s="1097"/>
      <c r="U134" s="1097"/>
      <c r="V134" s="1097"/>
      <c r="W134" s="1097"/>
      <c r="X134" s="1097"/>
      <c r="Y134" s="1097"/>
      <c r="Z134" s="1097"/>
      <c r="AA134" s="1097"/>
      <c r="AB134" s="1097"/>
      <c r="AC134" s="1097"/>
      <c r="AD134" s="1097"/>
      <c r="AE134" s="1097"/>
      <c r="AF134" s="1097"/>
      <c r="AG134" s="1097"/>
      <c r="AH134" s="1097"/>
    </row>
    <row r="135" spans="1:34" s="58" customFormat="1" ht="14.1" customHeight="1">
      <c r="A135" s="29"/>
      <c r="B135" s="74"/>
      <c r="C135" s="33"/>
      <c r="D135" s="33"/>
      <c r="E135" s="33"/>
      <c r="F135" s="33"/>
      <c r="G135" s="33"/>
      <c r="I135" s="202"/>
      <c r="J135" s="202"/>
      <c r="K135" s="202"/>
      <c r="L135" s="202"/>
      <c r="M135" s="202"/>
      <c r="N135" s="202"/>
      <c r="O135" s="202"/>
      <c r="P135" s="202"/>
      <c r="Q135" s="202"/>
      <c r="R135" s="202"/>
      <c r="S135" s="973"/>
      <c r="T135" s="1097"/>
      <c r="U135" s="1097"/>
      <c r="V135" s="1097"/>
      <c r="W135" s="1097"/>
      <c r="X135" s="1097"/>
      <c r="Y135" s="1097"/>
      <c r="Z135" s="1097"/>
      <c r="AA135" s="1097"/>
      <c r="AB135" s="1097"/>
      <c r="AC135" s="1097"/>
      <c r="AD135" s="1097"/>
      <c r="AE135" s="1097"/>
      <c r="AF135" s="1097"/>
      <c r="AG135" s="1097"/>
      <c r="AH135" s="1097"/>
    </row>
    <row r="136" spans="1:34" s="58" customFormat="1" ht="14.1" customHeight="1">
      <c r="A136" s="29"/>
      <c r="B136" s="74"/>
      <c r="C136" s="33"/>
      <c r="D136" s="33"/>
      <c r="E136" s="33"/>
      <c r="F136" s="33"/>
      <c r="G136" s="33"/>
      <c r="I136" s="202"/>
      <c r="J136" s="202"/>
      <c r="K136" s="202"/>
      <c r="L136" s="202"/>
      <c r="M136" s="202"/>
      <c r="N136" s="202"/>
      <c r="O136" s="202"/>
      <c r="P136" s="202"/>
      <c r="Q136" s="202"/>
      <c r="R136" s="202"/>
      <c r="S136" s="973"/>
      <c r="T136" s="1097"/>
      <c r="U136" s="1097"/>
      <c r="V136" s="1097"/>
      <c r="W136" s="1097"/>
      <c r="X136" s="1097"/>
      <c r="Y136" s="1097"/>
      <c r="Z136" s="1097"/>
      <c r="AA136" s="1097"/>
      <c r="AB136" s="1097"/>
      <c r="AC136" s="1097"/>
      <c r="AD136" s="1097"/>
      <c r="AE136" s="1097"/>
      <c r="AF136" s="1097"/>
      <c r="AG136" s="1097"/>
      <c r="AH136" s="1097"/>
    </row>
    <row r="137" spans="1:34" s="58" customFormat="1" ht="14.1" customHeight="1">
      <c r="A137" s="29"/>
      <c r="B137" s="74"/>
      <c r="C137" s="33"/>
      <c r="D137" s="33"/>
      <c r="E137" s="33"/>
      <c r="F137" s="33"/>
      <c r="G137" s="33"/>
      <c r="I137" s="202"/>
      <c r="J137" s="202"/>
      <c r="K137" s="202"/>
      <c r="L137" s="202"/>
      <c r="M137" s="202"/>
      <c r="N137" s="202"/>
      <c r="O137" s="202"/>
      <c r="P137" s="202"/>
      <c r="Q137" s="202"/>
      <c r="R137" s="202"/>
      <c r="S137" s="973"/>
      <c r="T137" s="1097"/>
      <c r="U137" s="1097"/>
      <c r="V137" s="1097"/>
      <c r="W137" s="1097"/>
      <c r="X137" s="1097"/>
      <c r="Y137" s="1097"/>
      <c r="Z137" s="1097"/>
      <c r="AA137" s="1097"/>
      <c r="AB137" s="1097"/>
      <c r="AC137" s="1097"/>
      <c r="AD137" s="1097"/>
      <c r="AE137" s="1097"/>
      <c r="AF137" s="1097"/>
      <c r="AG137" s="1097"/>
      <c r="AH137" s="1097"/>
    </row>
    <row r="138" spans="1:34" s="58" customFormat="1" ht="14.1" customHeight="1">
      <c r="A138" s="29"/>
      <c r="B138" s="74"/>
      <c r="C138" s="33"/>
      <c r="D138" s="33"/>
      <c r="E138" s="33"/>
      <c r="F138" s="33"/>
      <c r="G138" s="33"/>
      <c r="I138" s="202"/>
      <c r="J138" s="202"/>
      <c r="K138" s="202"/>
      <c r="L138" s="202"/>
      <c r="M138" s="202"/>
      <c r="N138" s="202"/>
      <c r="O138" s="202"/>
      <c r="P138" s="202"/>
      <c r="Q138" s="202"/>
      <c r="R138" s="202"/>
      <c r="S138" s="973"/>
      <c r="T138" s="1097"/>
      <c r="U138" s="1097"/>
      <c r="V138" s="1097"/>
      <c r="W138" s="1097"/>
      <c r="X138" s="1097"/>
      <c r="Y138" s="1097"/>
      <c r="Z138" s="1097"/>
      <c r="AA138" s="1097"/>
      <c r="AB138" s="1097"/>
      <c r="AC138" s="1097"/>
      <c r="AD138" s="1097"/>
      <c r="AE138" s="1097"/>
      <c r="AF138" s="1097"/>
      <c r="AG138" s="1097"/>
      <c r="AH138" s="1097"/>
    </row>
    <row r="139" spans="1:34" s="58" customFormat="1" ht="14.1" customHeight="1">
      <c r="A139" s="29"/>
      <c r="B139" s="74"/>
      <c r="C139" s="33"/>
      <c r="D139" s="33"/>
      <c r="E139" s="33"/>
      <c r="F139" s="33"/>
      <c r="G139" s="33"/>
      <c r="I139" s="202"/>
      <c r="J139" s="202"/>
      <c r="K139" s="202"/>
      <c r="L139" s="202"/>
      <c r="M139" s="202"/>
      <c r="N139" s="202"/>
      <c r="O139" s="202"/>
      <c r="P139" s="202"/>
      <c r="Q139" s="202"/>
      <c r="R139" s="202"/>
      <c r="S139" s="973"/>
      <c r="T139" s="1097"/>
      <c r="U139" s="1097"/>
      <c r="V139" s="1097"/>
      <c r="W139" s="1097"/>
      <c r="X139" s="1097"/>
      <c r="Y139" s="1097"/>
      <c r="Z139" s="1097"/>
      <c r="AA139" s="1097"/>
      <c r="AB139" s="1097"/>
      <c r="AC139" s="1097"/>
      <c r="AD139" s="1097"/>
      <c r="AE139" s="1097"/>
      <c r="AF139" s="1097"/>
      <c r="AG139" s="1097"/>
      <c r="AH139" s="1097"/>
    </row>
    <row r="140" spans="1:34" s="58" customFormat="1" ht="14.1" customHeight="1">
      <c r="A140" s="29"/>
      <c r="B140" s="74"/>
      <c r="C140" s="33"/>
      <c r="D140" s="33"/>
      <c r="E140" s="33"/>
      <c r="F140" s="33"/>
      <c r="G140" s="33"/>
      <c r="I140" s="202"/>
      <c r="J140" s="202"/>
      <c r="K140" s="202"/>
      <c r="L140" s="202"/>
      <c r="M140" s="202"/>
      <c r="N140" s="202"/>
      <c r="O140" s="202"/>
      <c r="P140" s="202"/>
      <c r="Q140" s="202"/>
      <c r="R140" s="202"/>
      <c r="S140" s="973"/>
      <c r="T140" s="1097"/>
      <c r="U140" s="1097"/>
      <c r="V140" s="1097"/>
      <c r="W140" s="1097"/>
      <c r="X140" s="1097"/>
      <c r="Y140" s="1097"/>
      <c r="Z140" s="1097"/>
      <c r="AA140" s="1097"/>
      <c r="AB140" s="1097"/>
      <c r="AC140" s="1097"/>
      <c r="AD140" s="1097"/>
      <c r="AE140" s="1097"/>
      <c r="AF140" s="1097"/>
      <c r="AG140" s="1097"/>
      <c r="AH140" s="1097"/>
    </row>
    <row r="141" spans="1:34" s="58" customFormat="1" ht="14.1" customHeight="1">
      <c r="A141" s="29"/>
      <c r="B141" s="74"/>
      <c r="C141" s="33"/>
      <c r="D141" s="33"/>
      <c r="E141" s="33"/>
      <c r="F141" s="33"/>
      <c r="G141" s="33"/>
      <c r="I141" s="202"/>
      <c r="J141" s="202"/>
      <c r="K141" s="202"/>
      <c r="L141" s="202"/>
      <c r="M141" s="202"/>
      <c r="N141" s="202"/>
      <c r="O141" s="202"/>
      <c r="P141" s="202"/>
      <c r="Q141" s="202"/>
      <c r="R141" s="202"/>
      <c r="S141" s="973"/>
      <c r="T141" s="1097"/>
      <c r="U141" s="1097"/>
      <c r="V141" s="1097"/>
      <c r="W141" s="1097"/>
      <c r="X141" s="1097"/>
      <c r="Y141" s="1097"/>
      <c r="Z141" s="1097"/>
      <c r="AA141" s="1097"/>
      <c r="AB141" s="1097"/>
      <c r="AC141" s="1097"/>
      <c r="AD141" s="1097"/>
      <c r="AE141" s="1097"/>
      <c r="AF141" s="1097"/>
      <c r="AG141" s="1097"/>
      <c r="AH141" s="1097"/>
    </row>
    <row r="142" spans="1:34" s="58" customFormat="1" ht="14.1" customHeight="1">
      <c r="A142" s="29"/>
      <c r="B142" s="74"/>
      <c r="C142" s="33"/>
      <c r="D142" s="33"/>
      <c r="E142" s="33"/>
      <c r="F142" s="33"/>
      <c r="G142" s="33"/>
      <c r="I142" s="202"/>
      <c r="J142" s="202"/>
      <c r="K142" s="202"/>
      <c r="L142" s="202"/>
      <c r="M142" s="202"/>
      <c r="N142" s="202"/>
      <c r="O142" s="202"/>
      <c r="P142" s="202"/>
      <c r="Q142" s="202"/>
      <c r="R142" s="202"/>
      <c r="S142" s="973"/>
      <c r="T142" s="1097"/>
      <c r="U142" s="1097"/>
      <c r="V142" s="1097"/>
      <c r="W142" s="1097"/>
      <c r="X142" s="1097"/>
      <c r="Y142" s="1097"/>
      <c r="Z142" s="1097"/>
      <c r="AA142" s="1097"/>
      <c r="AB142" s="1097"/>
      <c r="AC142" s="1097"/>
      <c r="AD142" s="1097"/>
      <c r="AE142" s="1097"/>
      <c r="AF142" s="1097"/>
      <c r="AG142" s="1097"/>
      <c r="AH142" s="1097"/>
    </row>
    <row r="143" spans="1:34" s="58" customFormat="1" ht="14.1" customHeight="1">
      <c r="A143" s="29"/>
      <c r="B143" s="74"/>
      <c r="C143" s="33"/>
      <c r="D143" s="33"/>
      <c r="E143" s="33"/>
      <c r="F143" s="33"/>
      <c r="G143" s="33"/>
      <c r="I143" s="202"/>
      <c r="J143" s="202"/>
      <c r="K143" s="202"/>
      <c r="L143" s="202"/>
      <c r="M143" s="202"/>
      <c r="N143" s="202"/>
      <c r="O143" s="202"/>
      <c r="P143" s="202"/>
      <c r="Q143" s="202"/>
      <c r="R143" s="202"/>
      <c r="S143" s="973"/>
      <c r="T143" s="1097"/>
      <c r="U143" s="1097"/>
      <c r="V143" s="1097"/>
      <c r="W143" s="1097"/>
      <c r="X143" s="1097"/>
      <c r="Y143" s="1097"/>
      <c r="Z143" s="1097"/>
      <c r="AA143" s="1097"/>
      <c r="AB143" s="1097"/>
      <c r="AC143" s="1097"/>
      <c r="AD143" s="1097"/>
      <c r="AE143" s="1097"/>
      <c r="AF143" s="1097"/>
      <c r="AG143" s="1097"/>
      <c r="AH143" s="1097"/>
    </row>
    <row r="144" spans="1:34" s="58" customFormat="1" ht="14.1" customHeight="1">
      <c r="A144" s="29"/>
      <c r="B144" s="74"/>
      <c r="C144" s="33"/>
      <c r="D144" s="33"/>
      <c r="E144" s="33"/>
      <c r="F144" s="33"/>
      <c r="G144" s="33"/>
      <c r="I144" s="202"/>
      <c r="J144" s="202"/>
      <c r="K144" s="202"/>
      <c r="L144" s="202"/>
      <c r="M144" s="202"/>
      <c r="N144" s="202"/>
      <c r="O144" s="202"/>
      <c r="P144" s="202"/>
      <c r="Q144" s="202"/>
      <c r="R144" s="202"/>
      <c r="S144" s="973"/>
      <c r="T144" s="1097"/>
      <c r="U144" s="1097"/>
      <c r="V144" s="1097"/>
      <c r="W144" s="1097"/>
      <c r="X144" s="1097"/>
      <c r="Y144" s="1097"/>
      <c r="Z144" s="1097"/>
      <c r="AA144" s="1097"/>
      <c r="AB144" s="1097"/>
      <c r="AC144" s="1097"/>
      <c r="AD144" s="1097"/>
      <c r="AE144" s="1097"/>
      <c r="AF144" s="1097"/>
      <c r="AG144" s="1097"/>
      <c r="AH144" s="1097"/>
    </row>
    <row r="145" spans="1:34" s="58" customFormat="1" ht="14.1" customHeight="1">
      <c r="A145" s="29"/>
      <c r="B145" s="74"/>
      <c r="C145" s="33"/>
      <c r="D145" s="33"/>
      <c r="E145" s="33"/>
      <c r="F145" s="33"/>
      <c r="G145" s="33"/>
      <c r="I145" s="202"/>
      <c r="J145" s="202"/>
      <c r="K145" s="202"/>
      <c r="L145" s="202"/>
      <c r="M145" s="202"/>
      <c r="N145" s="202"/>
      <c r="O145" s="202"/>
      <c r="P145" s="202"/>
      <c r="Q145" s="202"/>
      <c r="R145" s="202"/>
      <c r="S145" s="973"/>
      <c r="T145" s="1097"/>
      <c r="U145" s="1097"/>
      <c r="V145" s="1097"/>
      <c r="W145" s="1097"/>
      <c r="X145" s="1097"/>
      <c r="Y145" s="1097"/>
      <c r="Z145" s="1097"/>
      <c r="AA145" s="1097"/>
      <c r="AB145" s="1097"/>
      <c r="AC145" s="1097"/>
      <c r="AD145" s="1097"/>
      <c r="AE145" s="1097"/>
      <c r="AF145" s="1097"/>
      <c r="AG145" s="1097"/>
      <c r="AH145" s="1097"/>
    </row>
    <row r="146" spans="1:34" s="58" customFormat="1" ht="14.1" customHeight="1">
      <c r="A146" s="29"/>
      <c r="B146" s="74"/>
      <c r="C146" s="33"/>
      <c r="D146" s="33"/>
      <c r="E146" s="33"/>
      <c r="F146" s="33"/>
      <c r="G146" s="33"/>
      <c r="I146" s="202"/>
      <c r="J146" s="202"/>
      <c r="K146" s="202"/>
      <c r="L146" s="202"/>
      <c r="M146" s="202"/>
      <c r="N146" s="202"/>
      <c r="O146" s="202"/>
      <c r="P146" s="202"/>
      <c r="Q146" s="202"/>
      <c r="R146" s="202"/>
      <c r="S146" s="973"/>
      <c r="T146" s="1097"/>
      <c r="U146" s="1097"/>
      <c r="V146" s="1097"/>
      <c r="W146" s="1097"/>
      <c r="X146" s="1097"/>
      <c r="Y146" s="1097"/>
      <c r="Z146" s="1097"/>
      <c r="AA146" s="1097"/>
      <c r="AB146" s="1097"/>
      <c r="AC146" s="1097"/>
      <c r="AD146" s="1097"/>
      <c r="AE146" s="1097"/>
      <c r="AF146" s="1097"/>
      <c r="AG146" s="1097"/>
      <c r="AH146" s="1097"/>
    </row>
    <row r="147" spans="1:34" s="58" customFormat="1" ht="14.1" customHeight="1">
      <c r="A147" s="29"/>
      <c r="B147" s="74"/>
      <c r="C147" s="33"/>
      <c r="D147" s="33"/>
      <c r="E147" s="33"/>
      <c r="F147" s="33"/>
      <c r="G147" s="33"/>
      <c r="I147" s="202"/>
      <c r="J147" s="202"/>
      <c r="K147" s="202"/>
      <c r="L147" s="202"/>
      <c r="M147" s="202"/>
      <c r="N147" s="202"/>
      <c r="O147" s="202"/>
      <c r="P147" s="202"/>
      <c r="Q147" s="202"/>
      <c r="R147" s="202"/>
      <c r="S147" s="973"/>
      <c r="T147" s="1097"/>
      <c r="U147" s="1097"/>
      <c r="V147" s="1097"/>
      <c r="W147" s="1097"/>
      <c r="X147" s="1097"/>
      <c r="Y147" s="1097"/>
      <c r="Z147" s="1097"/>
      <c r="AA147" s="1097"/>
      <c r="AB147" s="1097"/>
      <c r="AC147" s="1097"/>
      <c r="AD147" s="1097"/>
      <c r="AE147" s="1097"/>
      <c r="AF147" s="1097"/>
      <c r="AG147" s="1097"/>
      <c r="AH147" s="1097"/>
    </row>
    <row r="148" spans="1:34" s="58" customFormat="1" ht="14.1" customHeight="1">
      <c r="A148" s="29"/>
      <c r="B148" s="74"/>
      <c r="C148" s="33"/>
      <c r="D148" s="33"/>
      <c r="E148" s="33"/>
      <c r="F148" s="33"/>
      <c r="G148" s="33"/>
      <c r="I148" s="202"/>
      <c r="J148" s="202"/>
      <c r="K148" s="202"/>
      <c r="L148" s="202"/>
      <c r="M148" s="202"/>
      <c r="N148" s="202"/>
      <c r="O148" s="202"/>
      <c r="P148" s="202"/>
      <c r="Q148" s="202"/>
      <c r="R148" s="202"/>
      <c r="S148" s="973"/>
      <c r="T148" s="1097"/>
      <c r="U148" s="1097"/>
      <c r="V148" s="1097"/>
      <c r="W148" s="1097"/>
      <c r="X148" s="1097"/>
      <c r="Y148" s="1097"/>
      <c r="Z148" s="1097"/>
      <c r="AA148" s="1097"/>
      <c r="AB148" s="1097"/>
      <c r="AC148" s="1097"/>
      <c r="AD148" s="1097"/>
      <c r="AE148" s="1097"/>
      <c r="AF148" s="1097"/>
      <c r="AG148" s="1097"/>
      <c r="AH148" s="1097"/>
    </row>
    <row r="149" spans="1:34" s="58" customFormat="1" ht="14.1" customHeight="1">
      <c r="A149" s="29"/>
      <c r="B149" s="74"/>
      <c r="C149" s="33"/>
      <c r="D149" s="33"/>
      <c r="E149" s="33"/>
      <c r="F149" s="33"/>
      <c r="G149" s="33"/>
      <c r="I149" s="202"/>
      <c r="J149" s="202"/>
      <c r="K149" s="202"/>
      <c r="L149" s="202"/>
      <c r="M149" s="202"/>
      <c r="N149" s="202"/>
      <c r="O149" s="202"/>
      <c r="P149" s="202"/>
      <c r="Q149" s="202"/>
      <c r="R149" s="202"/>
      <c r="S149" s="973"/>
      <c r="T149" s="1097"/>
      <c r="U149" s="1097"/>
      <c r="V149" s="1097"/>
      <c r="W149" s="1097"/>
      <c r="X149" s="1097"/>
      <c r="Y149" s="1097"/>
      <c r="Z149" s="1097"/>
      <c r="AA149" s="1097"/>
      <c r="AB149" s="1097"/>
      <c r="AC149" s="1097"/>
      <c r="AD149" s="1097"/>
      <c r="AE149" s="1097"/>
      <c r="AF149" s="1097"/>
      <c r="AG149" s="1097"/>
      <c r="AH149" s="1097"/>
    </row>
    <row r="150" spans="1:34" s="58" customFormat="1" ht="14.1" customHeight="1">
      <c r="A150" s="29"/>
      <c r="B150" s="74"/>
      <c r="C150" s="33"/>
      <c r="D150" s="33"/>
      <c r="E150" s="33"/>
      <c r="F150" s="33"/>
      <c r="G150" s="33"/>
      <c r="I150" s="202"/>
      <c r="J150" s="202"/>
      <c r="K150" s="202"/>
      <c r="L150" s="202"/>
      <c r="M150" s="202"/>
      <c r="N150" s="202"/>
      <c r="O150" s="202"/>
      <c r="P150" s="202"/>
      <c r="Q150" s="202"/>
      <c r="R150" s="202"/>
      <c r="S150" s="973"/>
      <c r="T150" s="1097"/>
      <c r="U150" s="1097"/>
      <c r="V150" s="1097"/>
      <c r="W150" s="1097"/>
      <c r="X150" s="1097"/>
      <c r="Y150" s="1097"/>
      <c r="Z150" s="1097"/>
      <c r="AA150" s="1097"/>
      <c r="AB150" s="1097"/>
      <c r="AC150" s="1097"/>
      <c r="AD150" s="1097"/>
      <c r="AE150" s="1097"/>
      <c r="AF150" s="1097"/>
      <c r="AG150" s="1097"/>
      <c r="AH150" s="1097"/>
    </row>
    <row r="151" spans="1:34" s="58" customFormat="1">
      <c r="A151" s="29"/>
      <c r="B151" s="74"/>
      <c r="C151" s="33"/>
      <c r="D151" s="33"/>
      <c r="E151" s="33"/>
      <c r="F151" s="33"/>
      <c r="G151" s="33"/>
      <c r="I151" s="202"/>
      <c r="J151" s="202"/>
      <c r="K151" s="202"/>
      <c r="L151" s="202"/>
      <c r="M151" s="202"/>
      <c r="N151" s="202"/>
      <c r="O151" s="202"/>
      <c r="P151" s="202"/>
      <c r="Q151" s="202"/>
      <c r="R151" s="202"/>
      <c r="S151" s="973"/>
      <c r="T151" s="1097"/>
      <c r="U151" s="1097"/>
      <c r="V151" s="1097"/>
      <c r="W151" s="1097"/>
      <c r="X151" s="1097"/>
      <c r="Y151" s="1097"/>
      <c r="Z151" s="1097"/>
      <c r="AA151" s="1097"/>
      <c r="AB151" s="1097"/>
      <c r="AC151" s="1097"/>
      <c r="AD151" s="1097"/>
      <c r="AE151" s="1097"/>
      <c r="AF151" s="1097"/>
      <c r="AG151" s="1097"/>
      <c r="AH151" s="1097"/>
    </row>
    <row r="152" spans="1:34" s="58" customFormat="1">
      <c r="A152" s="29"/>
      <c r="B152" s="74"/>
      <c r="C152" s="33"/>
      <c r="D152" s="33"/>
      <c r="E152" s="33"/>
      <c r="F152" s="33"/>
      <c r="G152" s="33"/>
      <c r="I152" s="202"/>
      <c r="J152" s="202"/>
      <c r="K152" s="202"/>
      <c r="L152" s="202"/>
      <c r="M152" s="202"/>
      <c r="N152" s="202"/>
      <c r="O152" s="202"/>
      <c r="P152" s="202"/>
      <c r="Q152" s="202"/>
      <c r="R152" s="202"/>
      <c r="S152" s="973"/>
      <c r="T152" s="1097"/>
      <c r="U152" s="1097"/>
      <c r="V152" s="1097"/>
      <c r="W152" s="1097"/>
      <c r="X152" s="1097"/>
      <c r="Y152" s="1097"/>
      <c r="Z152" s="1097"/>
      <c r="AA152" s="1097"/>
      <c r="AB152" s="1097"/>
      <c r="AC152" s="1097"/>
      <c r="AD152" s="1097"/>
      <c r="AE152" s="1097"/>
      <c r="AF152" s="1097"/>
      <c r="AG152" s="1097"/>
      <c r="AH152" s="1097"/>
    </row>
    <row r="153" spans="1:34" s="58" customFormat="1">
      <c r="A153" s="29"/>
      <c r="B153" s="74"/>
      <c r="C153" s="33"/>
      <c r="D153" s="33"/>
      <c r="E153" s="33"/>
      <c r="F153" s="33"/>
      <c r="G153" s="33"/>
      <c r="I153" s="202"/>
      <c r="J153" s="202"/>
      <c r="K153" s="202"/>
      <c r="L153" s="202"/>
      <c r="M153" s="202"/>
      <c r="N153" s="202"/>
      <c r="O153" s="202"/>
      <c r="P153" s="202"/>
      <c r="Q153" s="202"/>
      <c r="R153" s="202"/>
      <c r="S153" s="973"/>
      <c r="T153" s="1097"/>
      <c r="U153" s="1097"/>
      <c r="V153" s="1097"/>
      <c r="W153" s="1097"/>
      <c r="X153" s="1097"/>
      <c r="Y153" s="1097"/>
      <c r="Z153" s="1097"/>
      <c r="AA153" s="1097"/>
      <c r="AB153" s="1097"/>
      <c r="AC153" s="1097"/>
      <c r="AD153" s="1097"/>
      <c r="AE153" s="1097"/>
      <c r="AF153" s="1097"/>
      <c r="AG153" s="1097"/>
      <c r="AH153" s="1097"/>
    </row>
    <row r="154" spans="1:34" s="58" customFormat="1">
      <c r="A154" s="29"/>
      <c r="B154" s="74"/>
      <c r="C154" s="33"/>
      <c r="D154" s="33"/>
      <c r="E154" s="33"/>
      <c r="F154" s="33"/>
      <c r="G154" s="33"/>
      <c r="I154" s="202"/>
      <c r="J154" s="202"/>
      <c r="K154" s="202"/>
      <c r="L154" s="202"/>
      <c r="M154" s="202"/>
      <c r="N154" s="202"/>
      <c r="O154" s="202"/>
      <c r="P154" s="202"/>
      <c r="Q154" s="202"/>
      <c r="R154" s="202"/>
      <c r="S154" s="973"/>
      <c r="T154" s="1097"/>
      <c r="U154" s="1097"/>
      <c r="V154" s="1097"/>
      <c r="W154" s="1097"/>
      <c r="X154" s="1097"/>
      <c r="Y154" s="1097"/>
      <c r="Z154" s="1097"/>
      <c r="AA154" s="1097"/>
      <c r="AB154" s="1097"/>
      <c r="AC154" s="1097"/>
      <c r="AD154" s="1097"/>
      <c r="AE154" s="1097"/>
      <c r="AF154" s="1097"/>
      <c r="AG154" s="1097"/>
      <c r="AH154" s="1097"/>
    </row>
    <row r="155" spans="1:34" s="58" customFormat="1">
      <c r="A155" s="29"/>
      <c r="B155" s="74"/>
      <c r="C155" s="33"/>
      <c r="D155" s="33"/>
      <c r="E155" s="33"/>
      <c r="F155" s="33"/>
      <c r="G155" s="33"/>
      <c r="I155" s="202"/>
      <c r="J155" s="202"/>
      <c r="K155" s="202"/>
      <c r="L155" s="202"/>
      <c r="M155" s="202"/>
      <c r="N155" s="202"/>
      <c r="O155" s="202"/>
      <c r="P155" s="202"/>
      <c r="Q155" s="202"/>
      <c r="R155" s="202"/>
      <c r="S155" s="973"/>
      <c r="T155" s="1097"/>
      <c r="U155" s="1097"/>
      <c r="V155" s="1097"/>
      <c r="W155" s="1097"/>
      <c r="X155" s="1097"/>
      <c r="Y155" s="1097"/>
      <c r="Z155" s="1097"/>
      <c r="AA155" s="1097"/>
      <c r="AB155" s="1097"/>
      <c r="AC155" s="1097"/>
      <c r="AD155" s="1097"/>
      <c r="AE155" s="1097"/>
      <c r="AF155" s="1097"/>
      <c r="AG155" s="1097"/>
      <c r="AH155" s="1097"/>
    </row>
    <row r="156" spans="1:34" s="58" customFormat="1">
      <c r="A156" s="29"/>
      <c r="B156" s="74"/>
      <c r="C156" s="33"/>
      <c r="D156" s="33"/>
      <c r="E156" s="33"/>
      <c r="F156" s="33"/>
      <c r="G156" s="33"/>
      <c r="I156" s="202"/>
      <c r="J156" s="202"/>
      <c r="K156" s="202"/>
      <c r="L156" s="202"/>
      <c r="M156" s="202"/>
      <c r="N156" s="202"/>
      <c r="O156" s="202"/>
      <c r="P156" s="202"/>
      <c r="Q156" s="202"/>
      <c r="R156" s="202"/>
      <c r="S156" s="973"/>
      <c r="T156" s="1097"/>
      <c r="U156" s="1097"/>
      <c r="V156" s="1097"/>
      <c r="W156" s="1097"/>
      <c r="X156" s="1097"/>
      <c r="Y156" s="1097"/>
      <c r="Z156" s="1097"/>
      <c r="AA156" s="1097"/>
      <c r="AB156" s="1097"/>
      <c r="AC156" s="1097"/>
      <c r="AD156" s="1097"/>
      <c r="AE156" s="1097"/>
      <c r="AF156" s="1097"/>
      <c r="AG156" s="1097"/>
      <c r="AH156" s="1097"/>
    </row>
    <row r="157" spans="1:34" s="58" customFormat="1">
      <c r="A157" s="29"/>
      <c r="B157" s="74"/>
      <c r="C157" s="33"/>
      <c r="D157" s="33"/>
      <c r="E157" s="33"/>
      <c r="F157" s="33"/>
      <c r="G157" s="33"/>
      <c r="I157" s="202"/>
      <c r="J157" s="202"/>
      <c r="K157" s="202"/>
      <c r="L157" s="202"/>
      <c r="M157" s="202"/>
      <c r="N157" s="202"/>
      <c r="O157" s="202"/>
      <c r="P157" s="202"/>
      <c r="Q157" s="202"/>
      <c r="R157" s="202"/>
      <c r="S157" s="973"/>
      <c r="T157" s="1097"/>
      <c r="U157" s="1097"/>
      <c r="V157" s="1097"/>
      <c r="W157" s="1097"/>
      <c r="X157" s="1097"/>
      <c r="Y157" s="1097"/>
      <c r="Z157" s="1097"/>
      <c r="AA157" s="1097"/>
      <c r="AB157" s="1097"/>
      <c r="AC157" s="1097"/>
      <c r="AD157" s="1097"/>
      <c r="AE157" s="1097"/>
      <c r="AF157" s="1097"/>
      <c r="AG157" s="1097"/>
      <c r="AH157" s="1097"/>
    </row>
    <row r="158" spans="1:34" s="58" customFormat="1">
      <c r="A158" s="29"/>
      <c r="B158" s="74"/>
      <c r="C158" s="33"/>
      <c r="D158" s="33"/>
      <c r="E158" s="33"/>
      <c r="F158" s="33"/>
      <c r="G158" s="33"/>
      <c r="I158" s="202"/>
      <c r="J158" s="202"/>
      <c r="K158" s="202"/>
      <c r="L158" s="202"/>
      <c r="M158" s="202"/>
      <c r="N158" s="202"/>
      <c r="O158" s="202"/>
      <c r="P158" s="202"/>
      <c r="Q158" s="202"/>
      <c r="R158" s="202"/>
      <c r="S158" s="973"/>
      <c r="T158" s="1097"/>
      <c r="U158" s="1097"/>
      <c r="V158" s="1097"/>
      <c r="W158" s="1097"/>
      <c r="X158" s="1097"/>
      <c r="Y158" s="1097"/>
      <c r="Z158" s="1097"/>
      <c r="AA158" s="1097"/>
      <c r="AB158" s="1097"/>
      <c r="AC158" s="1097"/>
      <c r="AD158" s="1097"/>
      <c r="AE158" s="1097"/>
      <c r="AF158" s="1097"/>
      <c r="AG158" s="1097"/>
      <c r="AH158" s="1097"/>
    </row>
    <row r="159" spans="1:34" s="58" customFormat="1">
      <c r="A159" s="29"/>
      <c r="B159" s="74"/>
      <c r="C159" s="33"/>
      <c r="D159" s="33"/>
      <c r="E159" s="33"/>
      <c r="F159" s="33"/>
      <c r="G159" s="33"/>
      <c r="I159" s="202"/>
      <c r="J159" s="202"/>
      <c r="K159" s="202"/>
      <c r="L159" s="202"/>
      <c r="M159" s="202"/>
      <c r="N159" s="202"/>
      <c r="O159" s="202"/>
      <c r="P159" s="202"/>
      <c r="Q159" s="202"/>
      <c r="R159" s="202"/>
      <c r="S159" s="973"/>
      <c r="T159" s="1097"/>
      <c r="U159" s="1097"/>
      <c r="V159" s="1097"/>
      <c r="W159" s="1097"/>
      <c r="X159" s="1097"/>
      <c r="Y159" s="1097"/>
      <c r="Z159" s="1097"/>
      <c r="AA159" s="1097"/>
      <c r="AB159" s="1097"/>
      <c r="AC159" s="1097"/>
      <c r="AD159" s="1097"/>
      <c r="AE159" s="1097"/>
      <c r="AF159" s="1097"/>
      <c r="AG159" s="1097"/>
      <c r="AH159" s="1097"/>
    </row>
    <row r="160" spans="1:34" s="58" customFormat="1">
      <c r="A160" s="29"/>
      <c r="B160" s="74"/>
      <c r="C160" s="33"/>
      <c r="D160" s="33"/>
      <c r="E160" s="33"/>
      <c r="F160" s="33"/>
      <c r="G160" s="33"/>
      <c r="I160" s="202"/>
      <c r="J160" s="202"/>
      <c r="K160" s="202"/>
      <c r="L160" s="202"/>
      <c r="M160" s="202"/>
      <c r="N160" s="202"/>
      <c r="O160" s="202"/>
      <c r="P160" s="202"/>
      <c r="Q160" s="202"/>
      <c r="R160" s="202"/>
      <c r="S160" s="973"/>
      <c r="T160" s="1097"/>
      <c r="U160" s="1097"/>
      <c r="V160" s="1097"/>
      <c r="W160" s="1097"/>
      <c r="X160" s="1097"/>
      <c r="Y160" s="1097"/>
      <c r="Z160" s="1097"/>
      <c r="AA160" s="1097"/>
      <c r="AB160" s="1097"/>
      <c r="AC160" s="1097"/>
      <c r="AD160" s="1097"/>
      <c r="AE160" s="1097"/>
      <c r="AF160" s="1097"/>
      <c r="AG160" s="1097"/>
      <c r="AH160" s="1097"/>
    </row>
    <row r="161" spans="1:34" s="58" customFormat="1">
      <c r="A161" s="29"/>
      <c r="B161" s="74"/>
      <c r="C161" s="33"/>
      <c r="D161" s="33"/>
      <c r="E161" s="33"/>
      <c r="F161" s="33"/>
      <c r="G161" s="33"/>
      <c r="I161" s="202"/>
      <c r="J161" s="202"/>
      <c r="K161" s="202"/>
      <c r="L161" s="202"/>
      <c r="M161" s="202"/>
      <c r="N161" s="202"/>
      <c r="O161" s="202"/>
      <c r="P161" s="202"/>
      <c r="Q161" s="202"/>
      <c r="R161" s="202"/>
      <c r="S161" s="973"/>
      <c r="T161" s="1097"/>
      <c r="U161" s="1097"/>
      <c r="V161" s="1097"/>
      <c r="W161" s="1097"/>
      <c r="X161" s="1097"/>
      <c r="Y161" s="1097"/>
      <c r="Z161" s="1097"/>
      <c r="AA161" s="1097"/>
      <c r="AB161" s="1097"/>
      <c r="AC161" s="1097"/>
      <c r="AD161" s="1097"/>
      <c r="AE161" s="1097"/>
      <c r="AF161" s="1097"/>
      <c r="AG161" s="1097"/>
      <c r="AH161" s="1097"/>
    </row>
    <row r="162" spans="1:34" s="58" customFormat="1">
      <c r="A162" s="29"/>
      <c r="B162" s="74"/>
      <c r="C162" s="33"/>
      <c r="D162" s="33"/>
      <c r="E162" s="33"/>
      <c r="F162" s="33"/>
      <c r="G162" s="33"/>
      <c r="I162" s="202"/>
      <c r="J162" s="202"/>
      <c r="K162" s="202"/>
      <c r="L162" s="202"/>
      <c r="M162" s="202"/>
      <c r="N162" s="202"/>
      <c r="O162" s="202"/>
      <c r="P162" s="202"/>
      <c r="Q162" s="202"/>
      <c r="R162" s="202"/>
      <c r="S162" s="973"/>
      <c r="T162" s="1097"/>
      <c r="U162" s="1097"/>
      <c r="V162" s="1097"/>
      <c r="W162" s="1097"/>
      <c r="X162" s="1097"/>
      <c r="Y162" s="1097"/>
      <c r="Z162" s="1097"/>
      <c r="AA162" s="1097"/>
      <c r="AB162" s="1097"/>
      <c r="AC162" s="1097"/>
      <c r="AD162" s="1097"/>
      <c r="AE162" s="1097"/>
      <c r="AF162" s="1097"/>
      <c r="AG162" s="1097"/>
      <c r="AH162" s="1097"/>
    </row>
    <row r="163" spans="1:34" s="58" customFormat="1">
      <c r="A163" s="29"/>
      <c r="B163" s="74"/>
      <c r="C163" s="33"/>
      <c r="D163" s="33"/>
      <c r="E163" s="33"/>
      <c r="F163" s="33"/>
      <c r="G163" s="33"/>
      <c r="I163" s="202"/>
      <c r="J163" s="202"/>
      <c r="K163" s="202"/>
      <c r="L163" s="202"/>
      <c r="M163" s="202"/>
      <c r="N163" s="202"/>
      <c r="O163" s="202"/>
      <c r="P163" s="202"/>
      <c r="Q163" s="202"/>
      <c r="R163" s="202"/>
      <c r="S163" s="973"/>
      <c r="T163" s="1097"/>
      <c r="U163" s="1097"/>
      <c r="V163" s="1097"/>
      <c r="W163" s="1097"/>
      <c r="X163" s="1097"/>
      <c r="Y163" s="1097"/>
      <c r="Z163" s="1097"/>
      <c r="AA163" s="1097"/>
      <c r="AB163" s="1097"/>
      <c r="AC163" s="1097"/>
      <c r="AD163" s="1097"/>
      <c r="AE163" s="1097"/>
      <c r="AF163" s="1097"/>
      <c r="AG163" s="1097"/>
      <c r="AH163" s="1097"/>
    </row>
    <row r="164" spans="1:34" s="58" customFormat="1">
      <c r="A164" s="29"/>
      <c r="B164" s="74"/>
      <c r="C164" s="33"/>
      <c r="D164" s="33"/>
      <c r="E164" s="33"/>
      <c r="F164" s="33"/>
      <c r="G164" s="33"/>
      <c r="I164" s="202"/>
      <c r="J164" s="202"/>
      <c r="K164" s="202"/>
      <c r="L164" s="202"/>
      <c r="M164" s="202"/>
      <c r="N164" s="202"/>
      <c r="O164" s="202"/>
      <c r="P164" s="202"/>
      <c r="Q164" s="202"/>
      <c r="R164" s="202"/>
      <c r="S164" s="973"/>
      <c r="T164" s="1097"/>
      <c r="U164" s="1097"/>
      <c r="V164" s="1097"/>
      <c r="W164" s="1097"/>
      <c r="X164" s="1097"/>
      <c r="Y164" s="1097"/>
      <c r="Z164" s="1097"/>
      <c r="AA164" s="1097"/>
      <c r="AB164" s="1097"/>
      <c r="AC164" s="1097"/>
      <c r="AD164" s="1097"/>
      <c r="AE164" s="1097"/>
      <c r="AF164" s="1097"/>
      <c r="AG164" s="1097"/>
      <c r="AH164" s="1097"/>
    </row>
    <row r="165" spans="1:34" s="58" customFormat="1">
      <c r="A165" s="29"/>
      <c r="B165" s="74"/>
      <c r="C165" s="33"/>
      <c r="D165" s="33"/>
      <c r="E165" s="33"/>
      <c r="F165" s="33"/>
      <c r="G165" s="33"/>
      <c r="I165" s="202"/>
      <c r="J165" s="202"/>
      <c r="K165" s="202"/>
      <c r="L165" s="202"/>
      <c r="M165" s="202"/>
      <c r="N165" s="202"/>
      <c r="O165" s="202"/>
      <c r="P165" s="202"/>
      <c r="Q165" s="202"/>
      <c r="R165" s="202"/>
      <c r="S165" s="973"/>
      <c r="T165" s="1097"/>
      <c r="U165" s="1097"/>
      <c r="V165" s="1097"/>
      <c r="W165" s="1097"/>
      <c r="X165" s="1097"/>
      <c r="Y165" s="1097"/>
      <c r="Z165" s="1097"/>
      <c r="AA165" s="1097"/>
      <c r="AB165" s="1097"/>
      <c r="AC165" s="1097"/>
      <c r="AD165" s="1097"/>
      <c r="AE165" s="1097"/>
      <c r="AF165" s="1097"/>
      <c r="AG165" s="1097"/>
      <c r="AH165" s="1097"/>
    </row>
    <row r="166" spans="1:34" s="58" customFormat="1">
      <c r="A166" s="29"/>
      <c r="B166" s="74"/>
      <c r="C166" s="33"/>
      <c r="D166" s="33"/>
      <c r="E166" s="33"/>
      <c r="F166" s="33"/>
      <c r="G166" s="33"/>
      <c r="I166" s="202"/>
      <c r="J166" s="202"/>
      <c r="K166" s="202"/>
      <c r="L166" s="202"/>
      <c r="M166" s="202"/>
      <c r="N166" s="202"/>
      <c r="O166" s="202"/>
      <c r="P166" s="202"/>
      <c r="Q166" s="202"/>
      <c r="R166" s="202"/>
      <c r="S166" s="973"/>
      <c r="T166" s="1097"/>
      <c r="U166" s="1097"/>
      <c r="V166" s="1097"/>
      <c r="W166" s="1097"/>
      <c r="X166" s="1097"/>
      <c r="Y166" s="1097"/>
      <c r="Z166" s="1097"/>
      <c r="AA166" s="1097"/>
      <c r="AB166" s="1097"/>
      <c r="AC166" s="1097"/>
      <c r="AD166" s="1097"/>
      <c r="AE166" s="1097"/>
      <c r="AF166" s="1097"/>
      <c r="AG166" s="1097"/>
      <c r="AH166" s="1097"/>
    </row>
    <row r="167" spans="1:34" s="58" customFormat="1">
      <c r="A167" s="29"/>
      <c r="B167" s="74"/>
      <c r="C167" s="33"/>
      <c r="D167" s="33"/>
      <c r="E167" s="33"/>
      <c r="F167" s="33"/>
      <c r="G167" s="33"/>
      <c r="I167" s="202"/>
      <c r="J167" s="202"/>
      <c r="K167" s="202"/>
      <c r="L167" s="202"/>
      <c r="M167" s="202"/>
      <c r="N167" s="202"/>
      <c r="O167" s="202"/>
      <c r="P167" s="202"/>
      <c r="Q167" s="202"/>
      <c r="R167" s="202"/>
      <c r="S167" s="973"/>
      <c r="T167" s="1097"/>
      <c r="U167" s="1097"/>
      <c r="V167" s="1097"/>
      <c r="W167" s="1097"/>
      <c r="X167" s="1097"/>
      <c r="Y167" s="1097"/>
      <c r="Z167" s="1097"/>
      <c r="AA167" s="1097"/>
      <c r="AB167" s="1097"/>
      <c r="AC167" s="1097"/>
      <c r="AD167" s="1097"/>
      <c r="AE167" s="1097"/>
      <c r="AF167" s="1097"/>
      <c r="AG167" s="1097"/>
      <c r="AH167" s="1097"/>
    </row>
    <row r="168" spans="1:34" s="58" customFormat="1">
      <c r="A168" s="29"/>
      <c r="B168" s="74"/>
      <c r="C168" s="33"/>
      <c r="D168" s="33"/>
      <c r="E168" s="33"/>
      <c r="F168" s="33"/>
      <c r="G168" s="33"/>
      <c r="I168" s="202"/>
      <c r="J168" s="202"/>
      <c r="K168" s="202"/>
      <c r="L168" s="202"/>
      <c r="M168" s="202"/>
      <c r="N168" s="202"/>
      <c r="O168" s="202"/>
      <c r="P168" s="202"/>
      <c r="Q168" s="202"/>
      <c r="R168" s="202"/>
      <c r="S168" s="973"/>
      <c r="T168" s="1097"/>
      <c r="U168" s="1097"/>
      <c r="V168" s="1097"/>
      <c r="W168" s="1097"/>
      <c r="X168" s="1097"/>
      <c r="Y168" s="1097"/>
      <c r="Z168" s="1097"/>
      <c r="AA168" s="1097"/>
      <c r="AB168" s="1097"/>
      <c r="AC168" s="1097"/>
      <c r="AD168" s="1097"/>
      <c r="AE168" s="1097"/>
      <c r="AF168" s="1097"/>
      <c r="AG168" s="1097"/>
      <c r="AH168" s="1097"/>
    </row>
    <row r="169" spans="1:34" s="58" customFormat="1">
      <c r="A169" s="29"/>
      <c r="B169" s="74"/>
      <c r="C169" s="33"/>
      <c r="D169" s="33"/>
      <c r="E169" s="33"/>
      <c r="F169" s="33"/>
      <c r="G169" s="33"/>
      <c r="I169" s="202"/>
      <c r="J169" s="202"/>
      <c r="K169" s="202"/>
      <c r="L169" s="202"/>
      <c r="M169" s="202"/>
      <c r="N169" s="202"/>
      <c r="O169" s="202"/>
      <c r="P169" s="202"/>
      <c r="Q169" s="202"/>
      <c r="R169" s="202"/>
      <c r="S169" s="973"/>
      <c r="T169" s="1097"/>
      <c r="U169" s="1097"/>
      <c r="V169" s="1097"/>
      <c r="W169" s="1097"/>
      <c r="X169" s="1097"/>
      <c r="Y169" s="1097"/>
      <c r="Z169" s="1097"/>
      <c r="AA169" s="1097"/>
      <c r="AB169" s="1097"/>
      <c r="AC169" s="1097"/>
      <c r="AD169" s="1097"/>
      <c r="AE169" s="1097"/>
      <c r="AF169" s="1097"/>
      <c r="AG169" s="1097"/>
      <c r="AH169" s="1097"/>
    </row>
    <row r="170" spans="1:34" s="58" customFormat="1">
      <c r="A170" s="29"/>
      <c r="B170" s="74"/>
      <c r="C170" s="33"/>
      <c r="D170" s="33"/>
      <c r="E170" s="33"/>
      <c r="F170" s="33"/>
      <c r="G170" s="33"/>
      <c r="I170" s="202"/>
      <c r="J170" s="202"/>
      <c r="K170" s="202"/>
      <c r="L170" s="202"/>
      <c r="M170" s="202"/>
      <c r="N170" s="202"/>
      <c r="O170" s="202"/>
      <c r="P170" s="202"/>
      <c r="Q170" s="202"/>
      <c r="R170" s="202"/>
      <c r="S170" s="973"/>
      <c r="T170" s="1097"/>
      <c r="U170" s="1097"/>
      <c r="V170" s="1097"/>
      <c r="W170" s="1097"/>
      <c r="X170" s="1097"/>
      <c r="Y170" s="1097"/>
      <c r="Z170" s="1097"/>
      <c r="AA170" s="1097"/>
      <c r="AB170" s="1097"/>
      <c r="AC170" s="1097"/>
      <c r="AD170" s="1097"/>
      <c r="AE170" s="1097"/>
      <c r="AF170" s="1097"/>
      <c r="AG170" s="1097"/>
      <c r="AH170" s="1097"/>
    </row>
    <row r="171" spans="1:34" s="58" customFormat="1">
      <c r="A171" s="29"/>
      <c r="B171" s="74"/>
      <c r="C171" s="33"/>
      <c r="D171" s="33"/>
      <c r="E171" s="33"/>
      <c r="F171" s="33"/>
      <c r="G171" s="33"/>
      <c r="I171" s="202"/>
      <c r="J171" s="202"/>
      <c r="K171" s="202"/>
      <c r="L171" s="202"/>
      <c r="M171" s="202"/>
      <c r="N171" s="202"/>
      <c r="O171" s="202"/>
      <c r="P171" s="202"/>
      <c r="Q171" s="202"/>
      <c r="R171" s="202"/>
      <c r="S171" s="973"/>
      <c r="T171" s="1097"/>
      <c r="U171" s="1097"/>
      <c r="V171" s="1097"/>
      <c r="W171" s="1097"/>
      <c r="X171" s="1097"/>
      <c r="Y171" s="1097"/>
      <c r="Z171" s="1097"/>
      <c r="AA171" s="1097"/>
      <c r="AB171" s="1097"/>
      <c r="AC171" s="1097"/>
      <c r="AD171" s="1097"/>
      <c r="AE171" s="1097"/>
      <c r="AF171" s="1097"/>
      <c r="AG171" s="1097"/>
      <c r="AH171" s="1097"/>
    </row>
    <row r="172" spans="1:34" s="58" customFormat="1">
      <c r="A172" s="29"/>
      <c r="B172" s="74"/>
      <c r="C172" s="33"/>
      <c r="D172" s="33"/>
      <c r="E172" s="33"/>
      <c r="F172" s="33"/>
      <c r="G172" s="33"/>
      <c r="I172" s="202"/>
      <c r="J172" s="202"/>
      <c r="K172" s="202"/>
      <c r="L172" s="202"/>
      <c r="M172" s="202"/>
      <c r="N172" s="202"/>
      <c r="O172" s="202"/>
      <c r="P172" s="202"/>
      <c r="Q172" s="202"/>
      <c r="R172" s="202"/>
      <c r="S172" s="973"/>
      <c r="T172" s="1097"/>
      <c r="U172" s="1097"/>
      <c r="V172" s="1097"/>
      <c r="W172" s="1097"/>
      <c r="X172" s="1097"/>
      <c r="Y172" s="1097"/>
      <c r="Z172" s="1097"/>
      <c r="AA172" s="1097"/>
      <c r="AB172" s="1097"/>
      <c r="AC172" s="1097"/>
      <c r="AD172" s="1097"/>
      <c r="AE172" s="1097"/>
      <c r="AF172" s="1097"/>
      <c r="AG172" s="1097"/>
      <c r="AH172" s="1097"/>
    </row>
    <row r="173" spans="1:34" s="58" customFormat="1">
      <c r="A173" s="29"/>
      <c r="B173" s="74"/>
      <c r="C173" s="33"/>
      <c r="D173" s="33"/>
      <c r="E173" s="33"/>
      <c r="F173" s="33"/>
      <c r="G173" s="33"/>
      <c r="I173" s="202"/>
      <c r="J173" s="202"/>
      <c r="K173" s="202"/>
      <c r="L173" s="202"/>
      <c r="M173" s="202"/>
      <c r="N173" s="202"/>
      <c r="O173" s="202"/>
      <c r="P173" s="202"/>
      <c r="Q173" s="202"/>
      <c r="R173" s="202"/>
      <c r="S173" s="973"/>
      <c r="T173" s="1097"/>
      <c r="U173" s="1097"/>
      <c r="V173" s="1097"/>
      <c r="W173" s="1097"/>
      <c r="X173" s="1097"/>
      <c r="Y173" s="1097"/>
      <c r="Z173" s="1097"/>
      <c r="AA173" s="1097"/>
      <c r="AB173" s="1097"/>
      <c r="AC173" s="1097"/>
      <c r="AD173" s="1097"/>
      <c r="AE173" s="1097"/>
      <c r="AF173" s="1097"/>
      <c r="AG173" s="1097"/>
      <c r="AH173" s="1097"/>
    </row>
    <row r="174" spans="1:34" s="58" customFormat="1">
      <c r="A174" s="29"/>
      <c r="B174" s="74"/>
      <c r="C174" s="33"/>
      <c r="D174" s="33"/>
      <c r="E174" s="33"/>
      <c r="F174" s="33"/>
      <c r="G174" s="33"/>
      <c r="I174" s="202"/>
      <c r="J174" s="202"/>
      <c r="K174" s="202"/>
      <c r="L174" s="202"/>
      <c r="M174" s="202"/>
      <c r="N174" s="202"/>
      <c r="O174" s="202"/>
      <c r="P174" s="202"/>
      <c r="Q174" s="202"/>
      <c r="R174" s="202"/>
      <c r="S174" s="973"/>
      <c r="T174" s="1097"/>
      <c r="U174" s="1097"/>
      <c r="V174" s="1097"/>
      <c r="W174" s="1097"/>
      <c r="X174" s="1097"/>
      <c r="Y174" s="1097"/>
      <c r="Z174" s="1097"/>
      <c r="AA174" s="1097"/>
      <c r="AB174" s="1097"/>
      <c r="AC174" s="1097"/>
      <c r="AD174" s="1097"/>
      <c r="AE174" s="1097"/>
      <c r="AF174" s="1097"/>
      <c r="AG174" s="1097"/>
      <c r="AH174" s="1097"/>
    </row>
    <row r="175" spans="1:34" s="58" customFormat="1">
      <c r="A175" s="29"/>
      <c r="B175" s="74"/>
      <c r="C175" s="33"/>
      <c r="D175" s="33"/>
      <c r="E175" s="33"/>
      <c r="F175" s="33"/>
      <c r="G175" s="33"/>
      <c r="I175" s="202"/>
      <c r="J175" s="202"/>
      <c r="K175" s="202"/>
      <c r="L175" s="202"/>
      <c r="M175" s="202"/>
      <c r="N175" s="202"/>
      <c r="O175" s="202"/>
      <c r="P175" s="202"/>
      <c r="Q175" s="202"/>
      <c r="R175" s="202"/>
      <c r="S175" s="973"/>
      <c r="T175" s="1097"/>
      <c r="U175" s="1097"/>
      <c r="V175" s="1097"/>
      <c r="W175" s="1097"/>
      <c r="X175" s="1097"/>
      <c r="Y175" s="1097"/>
      <c r="Z175" s="1097"/>
      <c r="AA175" s="1097"/>
      <c r="AB175" s="1097"/>
      <c r="AC175" s="1097"/>
      <c r="AD175" s="1097"/>
      <c r="AE175" s="1097"/>
      <c r="AF175" s="1097"/>
      <c r="AG175" s="1097"/>
      <c r="AH175" s="1097"/>
    </row>
    <row r="176" spans="1:34" s="58" customFormat="1">
      <c r="A176" s="29"/>
      <c r="B176" s="74"/>
      <c r="C176" s="33"/>
      <c r="D176" s="33"/>
      <c r="E176" s="33"/>
      <c r="F176" s="33"/>
      <c r="G176" s="33"/>
      <c r="I176" s="202"/>
      <c r="J176" s="202"/>
      <c r="K176" s="202"/>
      <c r="L176" s="202"/>
      <c r="M176" s="202"/>
      <c r="N176" s="202"/>
      <c r="O176" s="202"/>
      <c r="P176" s="202"/>
      <c r="Q176" s="202"/>
      <c r="R176" s="202"/>
      <c r="S176" s="973"/>
      <c r="T176" s="1097"/>
      <c r="U176" s="1097"/>
      <c r="V176" s="1097"/>
      <c r="W176" s="1097"/>
      <c r="X176" s="1097"/>
      <c r="Y176" s="1097"/>
      <c r="Z176" s="1097"/>
      <c r="AA176" s="1097"/>
      <c r="AB176" s="1097"/>
      <c r="AC176" s="1097"/>
      <c r="AD176" s="1097"/>
      <c r="AE176" s="1097"/>
      <c r="AF176" s="1097"/>
      <c r="AG176" s="1097"/>
      <c r="AH176" s="1097"/>
    </row>
    <row r="177" spans="1:34" s="58" customFormat="1">
      <c r="A177" s="29"/>
      <c r="B177" s="74"/>
      <c r="C177" s="33"/>
      <c r="D177" s="33"/>
      <c r="E177" s="33"/>
      <c r="F177" s="33"/>
      <c r="G177" s="33"/>
      <c r="I177" s="202"/>
      <c r="J177" s="202"/>
      <c r="K177" s="202"/>
      <c r="L177" s="202"/>
      <c r="M177" s="202"/>
      <c r="N177" s="202"/>
      <c r="O177" s="202"/>
      <c r="P177" s="202"/>
      <c r="Q177" s="202"/>
      <c r="R177" s="202"/>
      <c r="S177" s="973"/>
      <c r="T177" s="1097"/>
      <c r="U177" s="1097"/>
      <c r="V177" s="1097"/>
      <c r="W177" s="1097"/>
      <c r="X177" s="1097"/>
      <c r="Y177" s="1097"/>
      <c r="Z177" s="1097"/>
      <c r="AA177" s="1097"/>
      <c r="AB177" s="1097"/>
      <c r="AC177" s="1097"/>
      <c r="AD177" s="1097"/>
      <c r="AE177" s="1097"/>
      <c r="AF177" s="1097"/>
      <c r="AG177" s="1097"/>
      <c r="AH177" s="1097"/>
    </row>
    <row r="178" spans="1:34" s="58" customFormat="1">
      <c r="A178" s="29"/>
      <c r="B178" s="74"/>
      <c r="C178" s="33"/>
      <c r="D178" s="33"/>
      <c r="E178" s="33"/>
      <c r="F178" s="33"/>
      <c r="G178" s="33"/>
      <c r="I178" s="202"/>
      <c r="J178" s="202"/>
      <c r="K178" s="202"/>
      <c r="L178" s="202"/>
      <c r="M178" s="202"/>
      <c r="N178" s="202"/>
      <c r="O178" s="202"/>
      <c r="P178" s="202"/>
      <c r="Q178" s="202"/>
      <c r="R178" s="202"/>
      <c r="S178" s="973"/>
      <c r="T178" s="1097"/>
      <c r="U178" s="1097"/>
      <c r="V178" s="1097"/>
      <c r="W178" s="1097"/>
      <c r="X178" s="1097"/>
      <c r="Y178" s="1097"/>
      <c r="Z178" s="1097"/>
      <c r="AA178" s="1097"/>
      <c r="AB178" s="1097"/>
      <c r="AC178" s="1097"/>
      <c r="AD178" s="1097"/>
      <c r="AE178" s="1097"/>
      <c r="AF178" s="1097"/>
      <c r="AG178" s="1097"/>
      <c r="AH178" s="1097"/>
    </row>
    <row r="179" spans="1:34" s="58" customFormat="1">
      <c r="A179" s="29"/>
      <c r="B179" s="74"/>
      <c r="C179" s="33"/>
      <c r="D179" s="33"/>
      <c r="E179" s="33"/>
      <c r="F179" s="33"/>
      <c r="G179" s="33"/>
      <c r="I179" s="202"/>
      <c r="J179" s="202"/>
      <c r="K179" s="202"/>
      <c r="L179" s="202"/>
      <c r="M179" s="202"/>
      <c r="N179" s="202"/>
      <c r="O179" s="202"/>
      <c r="P179" s="202"/>
      <c r="Q179" s="202"/>
      <c r="R179" s="202"/>
      <c r="S179" s="973"/>
      <c r="T179" s="1097"/>
      <c r="U179" s="1097"/>
      <c r="V179" s="1097"/>
      <c r="W179" s="1097"/>
      <c r="X179" s="1097"/>
      <c r="Y179" s="1097"/>
      <c r="Z179" s="1097"/>
      <c r="AA179" s="1097"/>
      <c r="AB179" s="1097"/>
      <c r="AC179" s="1097"/>
      <c r="AD179" s="1097"/>
      <c r="AE179" s="1097"/>
      <c r="AF179" s="1097"/>
      <c r="AG179" s="1097"/>
      <c r="AH179" s="1097"/>
    </row>
    <row r="180" spans="1:34" s="58" customFormat="1">
      <c r="A180" s="29"/>
      <c r="B180" s="74"/>
      <c r="C180" s="33"/>
      <c r="D180" s="33"/>
      <c r="E180" s="33"/>
      <c r="F180" s="33"/>
      <c r="G180" s="33"/>
      <c r="I180" s="202"/>
      <c r="J180" s="202"/>
      <c r="K180" s="202"/>
      <c r="L180" s="202"/>
      <c r="M180" s="202"/>
      <c r="N180" s="202"/>
      <c r="O180" s="202"/>
      <c r="P180" s="202"/>
      <c r="Q180" s="202"/>
      <c r="R180" s="202"/>
      <c r="S180" s="973"/>
      <c r="T180" s="1097"/>
      <c r="U180" s="1097"/>
      <c r="V180" s="1097"/>
      <c r="W180" s="1097"/>
      <c r="X180" s="1097"/>
      <c r="Y180" s="1097"/>
      <c r="Z180" s="1097"/>
      <c r="AA180" s="1097"/>
      <c r="AB180" s="1097"/>
      <c r="AC180" s="1097"/>
      <c r="AD180" s="1097"/>
      <c r="AE180" s="1097"/>
      <c r="AF180" s="1097"/>
      <c r="AG180" s="1097"/>
      <c r="AH180" s="1097"/>
    </row>
    <row r="181" spans="1:34" s="58" customFormat="1">
      <c r="A181" s="29"/>
      <c r="B181" s="74"/>
      <c r="C181" s="33"/>
      <c r="D181" s="33"/>
      <c r="E181" s="33"/>
      <c r="F181" s="33"/>
      <c r="G181" s="33"/>
      <c r="I181" s="202"/>
      <c r="J181" s="202"/>
      <c r="K181" s="202"/>
      <c r="L181" s="202"/>
      <c r="M181" s="202"/>
      <c r="N181" s="202"/>
      <c r="O181" s="202"/>
      <c r="P181" s="202"/>
      <c r="Q181" s="202"/>
      <c r="R181" s="202"/>
      <c r="S181" s="973"/>
      <c r="T181" s="1097"/>
      <c r="U181" s="1097"/>
      <c r="V181" s="1097"/>
      <c r="W181" s="1097"/>
      <c r="X181" s="1097"/>
      <c r="Y181" s="1097"/>
      <c r="Z181" s="1097"/>
      <c r="AA181" s="1097"/>
      <c r="AB181" s="1097"/>
      <c r="AC181" s="1097"/>
      <c r="AD181" s="1097"/>
      <c r="AE181" s="1097"/>
      <c r="AF181" s="1097"/>
      <c r="AG181" s="1097"/>
      <c r="AH181" s="1097"/>
    </row>
    <row r="182" spans="1:34" s="58" customFormat="1">
      <c r="A182" s="29"/>
      <c r="B182" s="74"/>
      <c r="C182" s="33"/>
      <c r="D182" s="33"/>
      <c r="E182" s="33"/>
      <c r="F182" s="33"/>
      <c r="G182" s="33"/>
      <c r="I182" s="202"/>
      <c r="J182" s="202"/>
      <c r="K182" s="202"/>
      <c r="L182" s="202"/>
      <c r="M182" s="202"/>
      <c r="N182" s="202"/>
      <c r="O182" s="202"/>
      <c r="P182" s="202"/>
      <c r="Q182" s="202"/>
      <c r="R182" s="202"/>
      <c r="S182" s="973"/>
      <c r="T182" s="1097"/>
      <c r="U182" s="1097"/>
      <c r="V182" s="1097"/>
      <c r="W182" s="1097"/>
      <c r="X182" s="1097"/>
      <c r="Y182" s="1097"/>
      <c r="Z182" s="1097"/>
      <c r="AA182" s="1097"/>
      <c r="AB182" s="1097"/>
      <c r="AC182" s="1097"/>
      <c r="AD182" s="1097"/>
      <c r="AE182" s="1097"/>
      <c r="AF182" s="1097"/>
      <c r="AG182" s="1097"/>
      <c r="AH182" s="1097"/>
    </row>
    <row r="183" spans="1:34" s="58" customFormat="1">
      <c r="A183" s="29"/>
      <c r="B183" s="74"/>
      <c r="C183" s="33"/>
      <c r="D183" s="33"/>
      <c r="E183" s="33"/>
      <c r="F183" s="33"/>
      <c r="G183" s="33"/>
      <c r="I183" s="202"/>
      <c r="J183" s="202"/>
      <c r="K183" s="202"/>
      <c r="L183" s="202"/>
      <c r="M183" s="202"/>
      <c r="N183" s="202"/>
      <c r="O183" s="202"/>
      <c r="P183" s="202"/>
      <c r="Q183" s="202"/>
      <c r="R183" s="202"/>
      <c r="S183" s="973"/>
      <c r="T183" s="1097"/>
      <c r="U183" s="1097"/>
      <c r="V183" s="1097"/>
      <c r="W183" s="1097"/>
      <c r="X183" s="1097"/>
      <c r="Y183" s="1097"/>
      <c r="Z183" s="1097"/>
      <c r="AA183" s="1097"/>
      <c r="AB183" s="1097"/>
      <c r="AC183" s="1097"/>
      <c r="AD183" s="1097"/>
      <c r="AE183" s="1097"/>
      <c r="AF183" s="1097"/>
      <c r="AG183" s="1097"/>
      <c r="AH183" s="1097"/>
    </row>
    <row r="184" spans="1:34" s="58" customFormat="1">
      <c r="A184" s="29"/>
      <c r="B184" s="74"/>
      <c r="C184" s="33"/>
      <c r="D184" s="33"/>
      <c r="E184" s="33"/>
      <c r="F184" s="33"/>
      <c r="G184" s="33"/>
      <c r="I184" s="202"/>
      <c r="J184" s="202"/>
      <c r="K184" s="202"/>
      <c r="L184" s="202"/>
      <c r="M184" s="202"/>
      <c r="N184" s="202"/>
      <c r="O184" s="202"/>
      <c r="P184" s="202"/>
      <c r="Q184" s="202"/>
      <c r="R184" s="202"/>
      <c r="S184" s="973"/>
      <c r="T184" s="1097"/>
      <c r="U184" s="1097"/>
      <c r="V184" s="1097"/>
      <c r="W184" s="1097"/>
      <c r="X184" s="1097"/>
      <c r="Y184" s="1097"/>
      <c r="Z184" s="1097"/>
      <c r="AA184" s="1097"/>
      <c r="AB184" s="1097"/>
      <c r="AC184" s="1097"/>
      <c r="AD184" s="1097"/>
      <c r="AE184" s="1097"/>
      <c r="AF184" s="1097"/>
      <c r="AG184" s="1097"/>
      <c r="AH184" s="1097"/>
    </row>
    <row r="185" spans="1:34" s="58" customFormat="1">
      <c r="A185" s="29"/>
      <c r="B185" s="74"/>
      <c r="C185" s="33"/>
      <c r="D185" s="33"/>
      <c r="E185" s="33"/>
      <c r="F185" s="33"/>
      <c r="G185" s="33"/>
      <c r="I185" s="202"/>
      <c r="J185" s="202"/>
      <c r="K185" s="202"/>
      <c r="L185" s="202"/>
      <c r="M185" s="202"/>
      <c r="N185" s="202"/>
      <c r="O185" s="202"/>
      <c r="P185" s="202"/>
      <c r="Q185" s="202"/>
      <c r="R185" s="202"/>
      <c r="S185" s="973"/>
      <c r="T185" s="1097"/>
      <c r="U185" s="1097"/>
      <c r="V185" s="1097"/>
      <c r="W185" s="1097"/>
      <c r="X185" s="1097"/>
      <c r="Y185" s="1097"/>
      <c r="Z185" s="1097"/>
      <c r="AA185" s="1097"/>
      <c r="AB185" s="1097"/>
      <c r="AC185" s="1097"/>
      <c r="AD185" s="1097"/>
      <c r="AE185" s="1097"/>
      <c r="AF185" s="1097"/>
      <c r="AG185" s="1097"/>
      <c r="AH185" s="1097"/>
    </row>
    <row r="186" spans="1:34" s="58" customFormat="1">
      <c r="A186" s="29"/>
      <c r="B186" s="74"/>
      <c r="C186" s="33"/>
      <c r="D186" s="33"/>
      <c r="E186" s="33"/>
      <c r="F186" s="33"/>
      <c r="G186" s="33"/>
      <c r="I186" s="202"/>
      <c r="J186" s="202"/>
      <c r="K186" s="202"/>
      <c r="L186" s="202"/>
      <c r="M186" s="202"/>
      <c r="N186" s="202"/>
      <c r="O186" s="202"/>
      <c r="P186" s="202"/>
      <c r="Q186" s="202"/>
      <c r="R186" s="202"/>
      <c r="S186" s="973"/>
      <c r="T186" s="1097"/>
      <c r="U186" s="1097"/>
      <c r="V186" s="1097"/>
      <c r="W186" s="1097"/>
      <c r="X186" s="1097"/>
      <c r="Y186" s="1097"/>
      <c r="Z186" s="1097"/>
      <c r="AA186" s="1097"/>
      <c r="AB186" s="1097"/>
      <c r="AC186" s="1097"/>
      <c r="AD186" s="1097"/>
      <c r="AE186" s="1097"/>
      <c r="AF186" s="1097"/>
      <c r="AG186" s="1097"/>
      <c r="AH186" s="1097"/>
    </row>
    <row r="187" spans="1:34" s="58" customFormat="1">
      <c r="A187" s="29"/>
      <c r="B187" s="74"/>
      <c r="C187" s="33"/>
      <c r="D187" s="33"/>
      <c r="E187" s="33"/>
      <c r="F187" s="33"/>
      <c r="G187" s="33"/>
      <c r="I187" s="202"/>
      <c r="J187" s="202"/>
      <c r="K187" s="202"/>
      <c r="L187" s="202"/>
      <c r="M187" s="202"/>
      <c r="N187" s="202"/>
      <c r="O187" s="202"/>
      <c r="P187" s="202"/>
      <c r="Q187" s="202"/>
      <c r="R187" s="202"/>
      <c r="S187" s="973"/>
      <c r="T187" s="1097"/>
      <c r="U187" s="1097"/>
      <c r="V187" s="1097"/>
      <c r="W187" s="1097"/>
      <c r="X187" s="1097"/>
      <c r="Y187" s="1097"/>
      <c r="Z187" s="1097"/>
      <c r="AA187" s="1097"/>
      <c r="AB187" s="1097"/>
      <c r="AC187" s="1097"/>
      <c r="AD187" s="1097"/>
      <c r="AE187" s="1097"/>
      <c r="AF187" s="1097"/>
      <c r="AG187" s="1097"/>
      <c r="AH187" s="1097"/>
    </row>
    <row r="188" spans="1:34" s="58" customFormat="1">
      <c r="A188" s="29"/>
      <c r="B188" s="74"/>
      <c r="C188" s="33"/>
      <c r="D188" s="33"/>
      <c r="E188" s="33"/>
      <c r="F188" s="33"/>
      <c r="G188" s="33"/>
      <c r="I188" s="202"/>
      <c r="J188" s="202"/>
      <c r="K188" s="202"/>
      <c r="L188" s="202"/>
      <c r="M188" s="202"/>
      <c r="N188" s="202"/>
      <c r="O188" s="202"/>
      <c r="P188" s="202"/>
      <c r="Q188" s="202"/>
      <c r="R188" s="202"/>
      <c r="S188" s="973"/>
      <c r="T188" s="1097"/>
      <c r="U188" s="1097"/>
      <c r="V188" s="1097"/>
      <c r="W188" s="1097"/>
      <c r="X188" s="1097"/>
      <c r="Y188" s="1097"/>
      <c r="Z188" s="1097"/>
      <c r="AA188" s="1097"/>
      <c r="AB188" s="1097"/>
      <c r="AC188" s="1097"/>
      <c r="AD188" s="1097"/>
      <c r="AE188" s="1097"/>
      <c r="AF188" s="1097"/>
      <c r="AG188" s="1097"/>
      <c r="AH188" s="1097"/>
    </row>
    <row r="189" spans="1:34" s="58" customFormat="1">
      <c r="A189" s="29"/>
      <c r="B189" s="74"/>
      <c r="C189" s="33"/>
      <c r="D189" s="33"/>
      <c r="E189" s="33"/>
      <c r="F189" s="33"/>
      <c r="G189" s="33"/>
      <c r="I189" s="202"/>
      <c r="J189" s="202"/>
      <c r="K189" s="202"/>
      <c r="L189" s="202"/>
      <c r="M189" s="202"/>
      <c r="N189" s="202"/>
      <c r="O189" s="202"/>
      <c r="P189" s="202"/>
      <c r="Q189" s="202"/>
      <c r="R189" s="202"/>
      <c r="S189" s="973"/>
      <c r="T189" s="1097"/>
      <c r="U189" s="1097"/>
      <c r="V189" s="1097"/>
      <c r="W189" s="1097"/>
      <c r="X189" s="1097"/>
      <c r="Y189" s="1097"/>
      <c r="Z189" s="1097"/>
      <c r="AA189" s="1097"/>
      <c r="AB189" s="1097"/>
      <c r="AC189" s="1097"/>
      <c r="AD189" s="1097"/>
      <c r="AE189" s="1097"/>
      <c r="AF189" s="1097"/>
      <c r="AG189" s="1097"/>
      <c r="AH189" s="1097"/>
    </row>
    <row r="190" spans="1:34" s="58" customFormat="1">
      <c r="A190" s="29"/>
      <c r="B190" s="74"/>
      <c r="C190" s="33"/>
      <c r="D190" s="33"/>
      <c r="E190" s="33"/>
      <c r="F190" s="33"/>
      <c r="G190" s="33"/>
      <c r="I190" s="202"/>
      <c r="J190" s="202"/>
      <c r="K190" s="202"/>
      <c r="L190" s="202"/>
      <c r="M190" s="202"/>
      <c r="N190" s="202"/>
      <c r="O190" s="202"/>
      <c r="P190" s="202"/>
      <c r="Q190" s="202"/>
      <c r="R190" s="202"/>
      <c r="S190" s="973"/>
      <c r="T190" s="1097"/>
      <c r="U190" s="1097"/>
      <c r="V190" s="1097"/>
      <c r="W190" s="1097"/>
      <c r="X190" s="1097"/>
      <c r="Y190" s="1097"/>
      <c r="Z190" s="1097"/>
      <c r="AA190" s="1097"/>
      <c r="AB190" s="1097"/>
      <c r="AC190" s="1097"/>
      <c r="AD190" s="1097"/>
      <c r="AE190" s="1097"/>
      <c r="AF190" s="1097"/>
      <c r="AG190" s="1097"/>
      <c r="AH190" s="1097"/>
    </row>
    <row r="191" spans="1:34">
      <c r="I191" s="202"/>
      <c r="J191" s="202"/>
      <c r="K191" s="202"/>
      <c r="L191" s="202"/>
      <c r="M191" s="202"/>
      <c r="N191" s="202"/>
      <c r="O191" s="202"/>
      <c r="P191" s="202"/>
      <c r="Q191" s="202"/>
    </row>
    <row r="192" spans="1:34">
      <c r="I192" s="202"/>
      <c r="J192" s="202"/>
      <c r="K192" s="202"/>
      <c r="L192" s="202"/>
      <c r="M192" s="202"/>
      <c r="N192" s="202"/>
      <c r="O192" s="202"/>
      <c r="P192" s="202"/>
      <c r="Q192" s="202"/>
    </row>
  </sheetData>
  <phoneticPr fontId="7" type="noConversion"/>
  <hyperlinks>
    <hyperlink ref="A6" location="'Table of Contents'!A1" display="Table of  Contents"/>
    <hyperlink ref="A6:B6" location="'Table of Contents'!A1" display="Table of  Contents"/>
    <hyperlink ref="A43" location="'Table of Contents'!A1" display="Table of  Contents"/>
    <hyperlink ref="A43:B43" location="'Table of Contents'!A1" display="Table of  Contents"/>
    <hyperlink ref="A82" location="'Table of Contents'!A1" display="Table of  Contents"/>
    <hyperlink ref="A82:B82" location="'Table of Contents'!A1" display="Table of  Contents"/>
    <hyperlink ref="B9" location="'Financial Highlights'!A1" display="Financial Highlights"/>
    <hyperlink ref="B10" location="IS!A1" display="Income Statements [Group/Bank]"/>
    <hyperlink ref="B11" location="BS!A1" display="Balance Sheets [Group/Bank]"/>
    <hyperlink ref="B12" location="'NIM_Bank + Card'!A1" display="NIM [Bank+Card]"/>
    <hyperlink ref="B13" location="'NIM NIS_Bank'!A1" display="NIM &amp; NIS [Bank]"/>
    <hyperlink ref="B16" location="Loans_Bank!A1" display="Loans [Bank]"/>
    <hyperlink ref="B18" location="'Asset Quality_Group'!A1" display="Asset Quality [Group]"/>
    <hyperlink ref="B19" location="'Asset Quality_Bank'!A1" display="Asset Quality [Bank]"/>
    <hyperlink ref="B20" location="'Provision_Bank '!A1" display="Provision [Bank]"/>
    <hyperlink ref="B21" location="Delinquency_Bank!A1" display="Delinquency [Bank]"/>
    <hyperlink ref="B14" location="'Non-Interest Income'!A1" display="Non-Interest Income [Group/Bank]"/>
    <hyperlink ref="B15" location="'SG&amp;A Expense'!A1" display="SG&amp;A Expense [Group/Bank]"/>
    <hyperlink ref="B17" location="'Funding_Bank '!A1" display="Funding [Bank]"/>
    <hyperlink ref="B22" location="'Capital Adequacy_Group'!A1" display="Capital Adequacy [Group]"/>
    <hyperlink ref="B23" location="'Capital Adequacy_Bank'!A1" display="Capital Adequacy [Bank]"/>
    <hyperlink ref="B24" location="'Woori Card'!A1" display="Woori Card"/>
    <hyperlink ref="B27" location="'Orgarnization Structure'!A1" display="Orgarnization Structure"/>
    <hyperlink ref="B28" location="'Credit Rating'!A1" display="Credit Rating"/>
    <hyperlink ref="B46" location="'Financial Highlights'!A1" display="Financial Highlights"/>
    <hyperlink ref="B47" location="IS!A1" display="Income Statements [Group/Bank]"/>
    <hyperlink ref="B48" location="BS!A1" display="Balance Sheets [Group/Bank]"/>
    <hyperlink ref="B49" location="'NIM_Bank + Card'!A1" display="NIM [Bank+Card]"/>
    <hyperlink ref="B50" location="'NIM NIS_Bank'!A1" display="NIM &amp; NIS [Bank]"/>
    <hyperlink ref="B53" location="Loans_Bank!A1" display="Loans [Bank]"/>
    <hyperlink ref="B55" location="'Asset Quality_Group'!A1" display="Asset Quality [Group]"/>
    <hyperlink ref="B56" location="'Asset Quality_Bank'!A1" display="Asset Quality [Bank]"/>
    <hyperlink ref="B57" location="'Provision_Bank '!A1" display="Provision [Bank]"/>
    <hyperlink ref="B58" location="Delinquency_Bank!A1" display="Delinquency [Bank]"/>
    <hyperlink ref="B51" location="'Non-Interest Income'!A1" display="Non-Interest Income [Group/Bank]"/>
    <hyperlink ref="B52" location="'SG&amp;A Expense'!A1" display="SG&amp;A Expense [Group/Bank]"/>
    <hyperlink ref="B54" location="'Funding_Bank '!A1" display="Funding [Bank]"/>
    <hyperlink ref="B59" location="'Capital Adequacy_Group'!A1" display="Capital Adequacy [Group]"/>
    <hyperlink ref="B60" location="'Capital Adequacy_Bank'!A1" display="Capital Adequacy [Bank]"/>
    <hyperlink ref="B61" location="'Woori Card'!A1" display="Woori Card"/>
    <hyperlink ref="B64" location="'Orgarnization Structure'!A1" display="Orgarnization Structure"/>
    <hyperlink ref="B65" location="'Credit Rating'!A1" display="Credit Rating"/>
    <hyperlink ref="B85" location="'Financial Highlights'!A1" display="Financial Highlights"/>
    <hyperlink ref="B86" location="IS!A1" display="Income Statements [Group/Bank]"/>
    <hyperlink ref="B87" location="BS!A1" display="Balance Sheets [Group/Bank]"/>
    <hyperlink ref="B88" location="'NIM_Bank + Card'!A1" display="NIM [Bank+Card]"/>
    <hyperlink ref="B89" location="'NIM NIS_Bank'!A1" display="NIM &amp; NIS [Bank]"/>
    <hyperlink ref="B92" location="Loans_Bank!A1" display="Loans [Bank]"/>
    <hyperlink ref="B94" location="'Asset Quality_Group'!A1" display="Asset Quality [Group]"/>
    <hyperlink ref="B95" location="'Asset Quality_Bank'!A1" display="Asset Quality [Bank]"/>
    <hyperlink ref="B96" location="'Provision_Bank '!A1" display="Provision [Bank]"/>
    <hyperlink ref="B97" location="Delinquency_Bank!A1" display="Delinquency [Bank]"/>
    <hyperlink ref="B90" location="'Non-Interest Income'!A1" display="Non-Interest Income [Group/Bank]"/>
    <hyperlink ref="B91" location="'SG&amp;A Expense'!A1" display="SG&amp;A Expense [Group/Bank]"/>
    <hyperlink ref="B93" location="'Funding_Bank '!A1" display="Funding [Bank]"/>
    <hyperlink ref="B98" location="'Capital Adequacy_Group'!A1" display="Capital Adequacy [Group]"/>
    <hyperlink ref="B99" location="'Capital Adequacy_Bank'!A1" display="Capital Adequacy [Bank]"/>
    <hyperlink ref="B100" location="'Woori Card'!A1" display="Woori Card"/>
    <hyperlink ref="B103" location="'Orgarnization Structure'!A1" display="Orgarnization Structure"/>
    <hyperlink ref="B104" location="'Credit Rating'!A1" display="Credit Rating"/>
    <hyperlink ref="B101" location="'Woori Financial Capital'!A1" display="Woori Financial Capital"/>
    <hyperlink ref="B102" location="'Woori Investment Bank '!A1" display="Woori Investment Bank"/>
    <hyperlink ref="B62" location="'Woori Financial Capital'!A1" display="Woori Financial Capital"/>
    <hyperlink ref="B63" location="'Woori Investment Bank '!A1" display="Woori Investment Bank"/>
    <hyperlink ref="B25" location="'Woori Financial Capital'!A1" display="Woori Financial Capital"/>
    <hyperlink ref="B26" location="'Woori Investment Bank '!A1" display="Woori Investment Bank"/>
  </hyperlinks>
  <pageMargins left="0.23622047244094491" right="0.31496062992125984" top="0.74803149606299213" bottom="0.31496062992125984" header="0.31496062992125984" footer="0.31496062992125984"/>
  <pageSetup paperSize="9" scale="39" fitToHeight="0" orientation="landscape" r:id="rId1"/>
  <rowBreaks count="2" manualBreakCount="2">
    <brk id="39" max="20" man="1"/>
    <brk id="78" max="20"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3" tint="0.59999389629810485"/>
    <pageSetUpPr fitToPage="1"/>
  </sheetPr>
  <dimension ref="A1:AJ210"/>
  <sheetViews>
    <sheetView view="pageBreakPreview" zoomScaleNormal="130" zoomScaleSheetLayoutView="100" workbookViewId="0">
      <pane xSplit="8" ySplit="4" topLeftCell="T5" activePane="bottomRight" state="frozen"/>
      <selection activeCell="V43" sqref="V43"/>
      <selection pane="topRight" activeCell="V43" sqref="V43"/>
      <selection pane="bottomLeft" activeCell="V43" sqref="V43"/>
      <selection pane="bottomRight" activeCell="AH20" sqref="AH20"/>
    </sheetView>
  </sheetViews>
  <sheetFormatPr defaultColWidth="9" defaultRowHeight="12"/>
  <cols>
    <col min="1" max="1" width="0.875" style="29" customWidth="1"/>
    <col min="2" max="2" width="27.75" style="74" bestFit="1" customWidth="1"/>
    <col min="3" max="3" width="2.625" style="33" customWidth="1"/>
    <col min="4" max="4" width="1" style="33" customWidth="1"/>
    <col min="5" max="5" width="0.75" style="33" customWidth="1"/>
    <col min="6" max="6" width="1.25" style="33" customWidth="1"/>
    <col min="7" max="7" width="1.75" style="33" customWidth="1"/>
    <col min="8" max="8" width="24.25" style="58" customWidth="1"/>
    <col min="9" max="17" width="10.625" style="58" customWidth="1"/>
    <col min="18" max="18" width="10.625" style="202" customWidth="1"/>
    <col min="19" max="19" width="10.625" style="973" customWidth="1"/>
    <col min="20" max="34" width="10.625" style="1097" customWidth="1"/>
    <col min="35" max="36" width="10.625" style="58" customWidth="1"/>
    <col min="37" max="16384" width="9" style="33"/>
  </cols>
  <sheetData>
    <row r="1" spans="1:36" s="35" customFormat="1" ht="10.5" customHeight="1">
      <c r="A1" s="8"/>
      <c r="B1" s="30"/>
      <c r="C1" s="31"/>
      <c r="D1" s="31"/>
      <c r="E1" s="31"/>
      <c r="F1" s="31"/>
      <c r="G1" s="31"/>
      <c r="H1" s="32"/>
      <c r="I1" s="32"/>
      <c r="J1" s="32"/>
      <c r="K1" s="32"/>
      <c r="L1" s="32"/>
      <c r="M1" s="32"/>
      <c r="N1" s="32"/>
      <c r="O1" s="32"/>
      <c r="P1" s="32"/>
      <c r="Q1" s="32"/>
      <c r="R1" s="418"/>
      <c r="S1" s="969"/>
      <c r="T1" s="1087"/>
      <c r="U1" s="1087"/>
      <c r="V1" s="1087"/>
      <c r="W1" s="1087"/>
      <c r="X1" s="1087"/>
      <c r="Y1" s="1087"/>
      <c r="Z1" s="1087"/>
      <c r="AA1" s="1087"/>
      <c r="AB1" s="1087"/>
      <c r="AC1" s="1087"/>
      <c r="AD1" s="1087"/>
      <c r="AE1" s="1087"/>
      <c r="AF1" s="1087"/>
      <c r="AG1" s="1087"/>
      <c r="AH1" s="1087"/>
      <c r="AI1" s="32"/>
      <c r="AJ1" s="32"/>
    </row>
    <row r="2" spans="1:36" s="35" customFormat="1" ht="15" customHeight="1">
      <c r="A2" s="8"/>
      <c r="B2" s="34"/>
      <c r="D2" s="517" t="s">
        <v>388</v>
      </c>
      <c r="H2" s="66"/>
      <c r="I2" s="36"/>
      <c r="J2" s="36"/>
      <c r="K2" s="36"/>
      <c r="L2" s="36"/>
      <c r="M2" s="36"/>
      <c r="N2" s="36"/>
      <c r="O2" s="36"/>
      <c r="P2" s="36"/>
      <c r="Q2" s="36"/>
      <c r="R2" s="81"/>
      <c r="S2" s="971"/>
      <c r="T2" s="1090"/>
      <c r="U2" s="1090"/>
      <c r="V2" s="1090"/>
      <c r="W2" s="1090"/>
      <c r="X2" s="1090"/>
      <c r="Y2" s="1090"/>
      <c r="Z2" s="1090"/>
      <c r="AA2" s="1090"/>
      <c r="AB2" s="1090"/>
      <c r="AC2" s="1090"/>
      <c r="AD2" s="1090"/>
      <c r="AE2" s="1090"/>
      <c r="AF2" s="1090"/>
      <c r="AG2" s="1090"/>
      <c r="AH2" s="1090"/>
      <c r="AI2" s="36"/>
      <c r="AJ2" s="32"/>
    </row>
    <row r="3" spans="1:36" s="445" customFormat="1" ht="5.0999999999999996" customHeight="1">
      <c r="A3" s="449"/>
      <c r="B3" s="444"/>
      <c r="D3" s="450"/>
      <c r="H3" s="466"/>
      <c r="I3" s="451"/>
      <c r="J3" s="451"/>
      <c r="K3" s="451"/>
      <c r="L3" s="451"/>
      <c r="M3" s="451"/>
      <c r="N3" s="451"/>
      <c r="O3" s="451"/>
      <c r="P3" s="451"/>
      <c r="Q3" s="451"/>
      <c r="R3" s="451"/>
      <c r="S3" s="987"/>
      <c r="T3" s="1123"/>
      <c r="U3" s="1123"/>
      <c r="V3" s="1123"/>
      <c r="W3" s="1123"/>
      <c r="X3" s="1123"/>
      <c r="Y3" s="1123"/>
      <c r="Z3" s="1123"/>
      <c r="AA3" s="1123"/>
      <c r="AB3" s="1123"/>
      <c r="AC3" s="1123"/>
      <c r="AD3" s="1123"/>
      <c r="AE3" s="1123"/>
      <c r="AF3" s="1123"/>
      <c r="AG3" s="1123"/>
      <c r="AH3" s="1123"/>
      <c r="AI3" s="451"/>
      <c r="AJ3" s="451"/>
    </row>
    <row r="4" spans="1:36" s="480" customFormat="1" ht="20.100000000000001" customHeight="1">
      <c r="A4" s="478"/>
      <c r="B4" s="479"/>
      <c r="D4" s="481"/>
      <c r="H4" s="494"/>
      <c r="I4" s="447" t="s">
        <v>59</v>
      </c>
      <c r="J4" s="447" t="s">
        <v>63</v>
      </c>
      <c r="K4" s="447" t="s">
        <v>65</v>
      </c>
      <c r="L4" s="447" t="s">
        <v>80</v>
      </c>
      <c r="M4" s="447" t="s">
        <v>83</v>
      </c>
      <c r="N4" s="447" t="s">
        <v>97</v>
      </c>
      <c r="O4" s="447" t="s">
        <v>103</v>
      </c>
      <c r="P4" s="447" t="s">
        <v>371</v>
      </c>
      <c r="Q4" s="447" t="s">
        <v>329</v>
      </c>
      <c r="R4" s="447" t="s">
        <v>454</v>
      </c>
      <c r="S4" s="986" t="s">
        <v>538</v>
      </c>
      <c r="T4" s="1122" t="s">
        <v>593</v>
      </c>
      <c r="U4" s="1122" t="s">
        <v>620</v>
      </c>
      <c r="V4" s="1122" t="s">
        <v>630</v>
      </c>
      <c r="W4" s="1122" t="s">
        <v>637</v>
      </c>
      <c r="X4" s="1122" t="s">
        <v>657</v>
      </c>
      <c r="Y4" s="1122" t="s">
        <v>704</v>
      </c>
      <c r="Z4" s="1122" t="s">
        <v>763</v>
      </c>
      <c r="AA4" s="1122" t="s">
        <v>777</v>
      </c>
      <c r="AB4" s="1122" t="s">
        <v>791</v>
      </c>
      <c r="AC4" s="1122" t="s">
        <v>796</v>
      </c>
      <c r="AD4" s="1122" t="s">
        <v>807</v>
      </c>
      <c r="AE4" s="1122" t="s">
        <v>821</v>
      </c>
      <c r="AF4" s="1122" t="s">
        <v>827</v>
      </c>
      <c r="AG4" s="1122" t="s">
        <v>853</v>
      </c>
      <c r="AH4" s="1122" t="s">
        <v>865</v>
      </c>
      <c r="AI4" s="448" t="s">
        <v>1</v>
      </c>
      <c r="AJ4" s="448" t="s">
        <v>385</v>
      </c>
    </row>
    <row r="5" spans="1:36" s="35" customFormat="1" ht="9.75" customHeight="1">
      <c r="A5" s="3"/>
      <c r="B5" s="200"/>
      <c r="H5" s="41"/>
      <c r="I5" s="188"/>
      <c r="J5" s="188"/>
      <c r="K5" s="188"/>
      <c r="L5" s="188"/>
      <c r="M5" s="188"/>
      <c r="N5" s="188"/>
      <c r="O5" s="188"/>
      <c r="P5" s="188"/>
      <c r="Q5" s="188"/>
      <c r="R5" s="188"/>
      <c r="S5" s="976"/>
      <c r="T5" s="976"/>
      <c r="U5" s="976"/>
      <c r="V5" s="976"/>
      <c r="W5" s="976"/>
      <c r="X5" s="976"/>
      <c r="Y5" s="976"/>
      <c r="Z5" s="976"/>
      <c r="AA5" s="976"/>
      <c r="AB5" s="976"/>
      <c r="AC5" s="976"/>
      <c r="AD5" s="976"/>
      <c r="AE5" s="976"/>
      <c r="AF5" s="976"/>
      <c r="AG5" s="976"/>
      <c r="AH5" s="976"/>
      <c r="AI5" s="41"/>
      <c r="AJ5" s="42"/>
    </row>
    <row r="6" spans="1:36" s="35" customFormat="1" ht="15" customHeight="1">
      <c r="A6" s="76" t="s">
        <v>36</v>
      </c>
      <c r="B6" s="77"/>
      <c r="C6" s="189"/>
      <c r="D6" s="469" t="s">
        <v>500</v>
      </c>
      <c r="E6" s="349"/>
      <c r="F6" s="349"/>
      <c r="G6" s="349"/>
      <c r="H6" s="349"/>
      <c r="I6" s="319"/>
      <c r="J6" s="150"/>
      <c r="K6" s="150"/>
      <c r="L6" s="150"/>
      <c r="M6" s="150"/>
      <c r="N6" s="150"/>
      <c r="O6" s="150"/>
      <c r="P6" s="150"/>
      <c r="Q6" s="150"/>
      <c r="R6" s="657"/>
      <c r="S6" s="979"/>
      <c r="T6" s="1108"/>
      <c r="U6" s="1108"/>
      <c r="V6" s="1108"/>
      <c r="W6" s="1108"/>
      <c r="X6" s="1108"/>
      <c r="Y6" s="1108"/>
      <c r="Z6" s="1108"/>
      <c r="AA6" s="1108"/>
      <c r="AB6" s="1108"/>
      <c r="AC6" s="1108"/>
      <c r="AD6" s="1108"/>
      <c r="AE6" s="1108"/>
      <c r="AF6" s="1108"/>
      <c r="AG6" s="1108"/>
      <c r="AH6" s="1108"/>
      <c r="AI6" s="186"/>
      <c r="AJ6" s="534" t="s">
        <v>279</v>
      </c>
    </row>
    <row r="7" spans="1:36" ht="15" customHeight="1" thickBot="1">
      <c r="A7" s="78"/>
      <c r="B7" s="79"/>
      <c r="C7" s="191"/>
      <c r="D7" s="349"/>
      <c r="E7" s="343" t="s">
        <v>304</v>
      </c>
      <c r="F7" s="343"/>
      <c r="G7" s="343"/>
      <c r="H7" s="192"/>
      <c r="I7" s="192"/>
      <c r="J7" s="343"/>
      <c r="K7" s="192"/>
      <c r="L7" s="192"/>
      <c r="M7" s="192">
        <v>260081</v>
      </c>
      <c r="N7" s="192">
        <v>260206</v>
      </c>
      <c r="O7" s="192">
        <v>261127</v>
      </c>
      <c r="P7" s="1287">
        <v>272538</v>
      </c>
      <c r="Q7" s="656">
        <v>273187.45476584602</v>
      </c>
      <c r="R7" s="977">
        <v>283492.47270296601</v>
      </c>
      <c r="S7" s="1107">
        <v>290294.06654378999</v>
      </c>
      <c r="T7" s="1287">
        <v>290595.56888849899</v>
      </c>
      <c r="U7" s="1107">
        <v>296978.69028219802</v>
      </c>
      <c r="V7" s="1107">
        <v>303000.43877512298</v>
      </c>
      <c r="W7" s="1107">
        <v>302997.05349293101</v>
      </c>
      <c r="X7" s="1287">
        <v>315048.60570476705</v>
      </c>
      <c r="Y7" s="1107">
        <v>322097.74212771998</v>
      </c>
      <c r="Z7" s="1107">
        <v>328292.17776449909</v>
      </c>
      <c r="AA7" s="1107">
        <v>338137.22516736097</v>
      </c>
      <c r="AB7" s="1287">
        <v>345784.60112915304</v>
      </c>
      <c r="AC7" s="1107">
        <v>350993.15000739595</v>
      </c>
      <c r="AD7" s="1107">
        <v>364904.09496751998</v>
      </c>
      <c r="AE7" s="1107">
        <v>364319.24516554299</v>
      </c>
      <c r="AF7" s="1287">
        <v>369596.14479720092</v>
      </c>
      <c r="AG7" s="1107">
        <v>353945.01869164297</v>
      </c>
      <c r="AH7" s="1134">
        <v>360169.73096260999</v>
      </c>
      <c r="AI7" s="784">
        <v>1.7587478280523872E-2</v>
      </c>
      <c r="AJ7" s="784">
        <v>-1.2973275162782572E-2</v>
      </c>
    </row>
    <row r="8" spans="1:36" ht="15" customHeight="1" thickTop="1">
      <c r="A8" s="519" t="s">
        <v>345</v>
      </c>
      <c r="B8" s="521"/>
      <c r="C8" s="191"/>
      <c r="D8" s="349"/>
      <c r="E8" s="349"/>
      <c r="F8" s="348" t="s">
        <v>305</v>
      </c>
      <c r="G8" s="349"/>
      <c r="H8" s="349"/>
      <c r="I8" s="319"/>
      <c r="J8" s="195"/>
      <c r="K8" s="195"/>
      <c r="L8" s="195"/>
      <c r="M8" s="531">
        <v>235180</v>
      </c>
      <c r="N8" s="531">
        <v>235786</v>
      </c>
      <c r="O8" s="531">
        <v>235473</v>
      </c>
      <c r="P8" s="1288">
        <v>246300</v>
      </c>
      <c r="Q8" s="531">
        <v>247704.2155469</v>
      </c>
      <c r="R8" s="991">
        <v>254739.15359248701</v>
      </c>
      <c r="S8" s="991">
        <v>259349.67338298098</v>
      </c>
      <c r="T8" s="1288">
        <v>261061.787719571</v>
      </c>
      <c r="U8" s="991">
        <v>263669.10038862901</v>
      </c>
      <c r="V8" s="991">
        <v>269421.337928325</v>
      </c>
      <c r="W8" s="991">
        <v>270594.89940465498</v>
      </c>
      <c r="X8" s="1288">
        <v>283892.76687147905</v>
      </c>
      <c r="Y8" s="991">
        <v>290304.44857247599</v>
      </c>
      <c r="Z8" s="991">
        <v>294936.3705041511</v>
      </c>
      <c r="AA8" s="991">
        <v>302455.97199896496</v>
      </c>
      <c r="AB8" s="1288">
        <v>308802.50921659102</v>
      </c>
      <c r="AC8" s="991">
        <v>311163.74296731094</v>
      </c>
      <c r="AD8" s="991">
        <v>321236.53274625796</v>
      </c>
      <c r="AE8" s="991">
        <v>315525.11084336601</v>
      </c>
      <c r="AF8" s="1288">
        <v>322172.17311673693</v>
      </c>
      <c r="AG8" s="991">
        <v>307392.85597352998</v>
      </c>
      <c r="AH8" s="1636">
        <v>312792.23647118197</v>
      </c>
      <c r="AI8" s="1814">
        <v>1.7563835220711033E-2</v>
      </c>
      <c r="AJ8" s="1814">
        <v>-2.6289001578273963E-2</v>
      </c>
    </row>
    <row r="9" spans="1:36" ht="15" customHeight="1">
      <c r="A9" s="80"/>
      <c r="B9" s="522" t="s">
        <v>346</v>
      </c>
      <c r="C9" s="191"/>
      <c r="D9" s="349"/>
      <c r="E9" s="355"/>
      <c r="F9" s="355"/>
      <c r="G9" s="355" t="s">
        <v>315</v>
      </c>
      <c r="H9" s="355"/>
      <c r="I9" s="379"/>
      <c r="J9" s="380"/>
      <c r="K9" s="380"/>
      <c r="L9" s="380"/>
      <c r="M9" s="380">
        <v>92114</v>
      </c>
      <c r="N9" s="380">
        <v>93191</v>
      </c>
      <c r="O9" s="380">
        <v>90809</v>
      </c>
      <c r="P9" s="1289">
        <v>94047</v>
      </c>
      <c r="Q9" s="682">
        <v>93891.345349206007</v>
      </c>
      <c r="R9" s="682">
        <v>93826.634564900989</v>
      </c>
      <c r="S9" s="1015">
        <v>94914.804315037007</v>
      </c>
      <c r="T9" s="1448">
        <v>104213.87235922001</v>
      </c>
      <c r="U9" s="1476">
        <v>109246.41426218201</v>
      </c>
      <c r="V9" s="1476">
        <v>116355.55553850198</v>
      </c>
      <c r="W9" s="1476">
        <v>118938.98165782099</v>
      </c>
      <c r="X9" s="1448">
        <v>127200.226253589</v>
      </c>
      <c r="Y9" s="1476">
        <v>131730.67455557198</v>
      </c>
      <c r="Z9" s="1476">
        <v>137153.257601713</v>
      </c>
      <c r="AA9" s="1476">
        <v>143321.866824697</v>
      </c>
      <c r="AB9" s="1448">
        <v>147712.337194144</v>
      </c>
      <c r="AC9" s="1476">
        <v>146205.648434384</v>
      </c>
      <c r="AD9" s="1476">
        <v>143559.02235767501</v>
      </c>
      <c r="AE9" s="1476">
        <v>128076.13386134899</v>
      </c>
      <c r="AF9" s="1448">
        <v>125579.605754597</v>
      </c>
      <c r="AG9" s="1476">
        <v>116864.45576663301</v>
      </c>
      <c r="AH9" s="1597">
        <v>121374.33746827301</v>
      </c>
      <c r="AI9" s="1837">
        <v>3.8591867469879526E-2</v>
      </c>
      <c r="AJ9" s="1837">
        <v>-0.15453576578270956</v>
      </c>
    </row>
    <row r="10" spans="1:36" ht="15" customHeight="1">
      <c r="A10" s="80"/>
      <c r="B10" s="522" t="s">
        <v>347</v>
      </c>
      <c r="C10" s="191"/>
      <c r="D10" s="349"/>
      <c r="E10" s="350"/>
      <c r="F10" s="350"/>
      <c r="G10" s="350"/>
      <c r="H10" s="350" t="s">
        <v>306</v>
      </c>
      <c r="I10" s="317"/>
      <c r="J10" s="196"/>
      <c r="K10" s="196"/>
      <c r="L10" s="196"/>
      <c r="M10" s="196">
        <v>71667</v>
      </c>
      <c r="N10" s="196">
        <v>72987</v>
      </c>
      <c r="O10" s="196">
        <v>70887</v>
      </c>
      <c r="P10" s="1280">
        <v>75075</v>
      </c>
      <c r="Q10" s="657">
        <v>73106.556687261007</v>
      </c>
      <c r="R10" s="979">
        <v>75249.196522403989</v>
      </c>
      <c r="S10" s="1108">
        <v>76882.958351567009</v>
      </c>
      <c r="T10" s="1280">
        <v>82115.806399008012</v>
      </c>
      <c r="U10" s="1108">
        <v>87691.998369127003</v>
      </c>
      <c r="V10" s="1108">
        <v>92244.771888034986</v>
      </c>
      <c r="W10" s="1108">
        <v>96137.757845785993</v>
      </c>
      <c r="X10" s="1280">
        <v>102669.210550958</v>
      </c>
      <c r="Y10" s="1108">
        <v>107935.14491467498</v>
      </c>
      <c r="Z10" s="1108">
        <v>113523.18060860601</v>
      </c>
      <c r="AA10" s="1108">
        <v>119874.590282164</v>
      </c>
      <c r="AB10" s="1280">
        <v>123310.11327682799</v>
      </c>
      <c r="AC10" s="1108">
        <v>121885.57489350799</v>
      </c>
      <c r="AD10" s="1108">
        <v>118937.45238865202</v>
      </c>
      <c r="AE10" s="1108">
        <v>107268.90404661899</v>
      </c>
      <c r="AF10" s="1280">
        <v>102087.90787181599</v>
      </c>
      <c r="AG10" s="1108">
        <v>94358.970690840011</v>
      </c>
      <c r="AH10" s="1136">
        <v>95806.289309860003</v>
      </c>
      <c r="AI10" s="787">
        <v>1.5335050180692811E-2</v>
      </c>
      <c r="AJ10" s="787">
        <v>-0.19448111184913019</v>
      </c>
    </row>
    <row r="11" spans="1:36" ht="15" customHeight="1">
      <c r="A11" s="520"/>
      <c r="B11" s="522" t="s">
        <v>348</v>
      </c>
      <c r="C11" s="191"/>
      <c r="D11" s="349"/>
      <c r="E11" s="350"/>
      <c r="F11" s="350"/>
      <c r="G11" s="350"/>
      <c r="H11" s="350" t="s">
        <v>307</v>
      </c>
      <c r="I11" s="317"/>
      <c r="J11" s="196"/>
      <c r="K11" s="196"/>
      <c r="L11" s="196"/>
      <c r="M11" s="196">
        <v>20447</v>
      </c>
      <c r="N11" s="196">
        <v>20204</v>
      </c>
      <c r="O11" s="196">
        <v>19922</v>
      </c>
      <c r="P11" s="1280">
        <v>18972</v>
      </c>
      <c r="Q11" s="657">
        <v>20784.788661945</v>
      </c>
      <c r="R11" s="979">
        <v>18577.438042497</v>
      </c>
      <c r="S11" s="1108">
        <v>18031.845963470001</v>
      </c>
      <c r="T11" s="1280">
        <v>22098.065960211999</v>
      </c>
      <c r="U11" s="1108">
        <v>21554.415893055</v>
      </c>
      <c r="V11" s="1108">
        <v>24110.783650467001</v>
      </c>
      <c r="W11" s="1108">
        <v>22801.223812035001</v>
      </c>
      <c r="X11" s="1280">
        <v>24531.015702631001</v>
      </c>
      <c r="Y11" s="1108">
        <v>23795.529640896999</v>
      </c>
      <c r="Z11" s="1108">
        <v>23630.076993106999</v>
      </c>
      <c r="AA11" s="1108">
        <v>23447.276542533</v>
      </c>
      <c r="AB11" s="1280">
        <v>24402.223917316001</v>
      </c>
      <c r="AC11" s="1108">
        <v>24320.073540876001</v>
      </c>
      <c r="AD11" s="1108">
        <v>24621.569969022999</v>
      </c>
      <c r="AE11" s="1108">
        <v>20807.229814729999</v>
      </c>
      <c r="AF11" s="1280">
        <v>23491.697882781002</v>
      </c>
      <c r="AG11" s="1108">
        <v>22505.485075793</v>
      </c>
      <c r="AH11" s="1136">
        <v>25568.048158412999</v>
      </c>
      <c r="AI11" s="787">
        <v>0.13610308820262174</v>
      </c>
      <c r="AJ11" s="787">
        <v>3.8420924376573851E-2</v>
      </c>
    </row>
    <row r="12" spans="1:36" ht="15" customHeight="1">
      <c r="A12" s="520"/>
      <c r="B12" s="1586" t="s">
        <v>845</v>
      </c>
      <c r="C12" s="191"/>
      <c r="D12" s="349"/>
      <c r="E12" s="350"/>
      <c r="F12" s="350"/>
      <c r="G12" s="350" t="s">
        <v>308</v>
      </c>
      <c r="H12" s="350"/>
      <c r="I12" s="1108"/>
      <c r="J12" s="1108"/>
      <c r="K12" s="1108"/>
      <c r="L12" s="1108"/>
      <c r="M12" s="1108">
        <v>114918</v>
      </c>
      <c r="N12" s="1108">
        <v>115055</v>
      </c>
      <c r="O12" s="1108">
        <v>115872</v>
      </c>
      <c r="P12" s="1280">
        <v>121250</v>
      </c>
      <c r="Q12" s="1108">
        <v>122774.60671751099</v>
      </c>
      <c r="R12" s="1108">
        <v>128646.119371326</v>
      </c>
      <c r="S12" s="1108">
        <v>135155.97181085098</v>
      </c>
      <c r="T12" s="1280">
        <v>129904.61197560799</v>
      </c>
      <c r="U12" s="1108">
        <v>125702.68158509699</v>
      </c>
      <c r="V12" s="1108">
        <v>124361.751831626</v>
      </c>
      <c r="W12" s="1108">
        <v>123434.13520085199</v>
      </c>
      <c r="X12" s="1280">
        <v>127455.813610995</v>
      </c>
      <c r="Y12" s="1108">
        <v>127688.9053098</v>
      </c>
      <c r="Z12" s="1108">
        <v>124937.02925465899</v>
      </c>
      <c r="AA12" s="1108">
        <v>125227.234955622</v>
      </c>
      <c r="AB12" s="1280">
        <v>124579.20102500801</v>
      </c>
      <c r="AC12" s="1108">
        <v>128004.610852251</v>
      </c>
      <c r="AD12" s="1108">
        <v>137611.09895104798</v>
      </c>
      <c r="AE12" s="1108">
        <v>149004.08024727297</v>
      </c>
      <c r="AF12" s="1280">
        <v>160710.25233079097</v>
      </c>
      <c r="AG12" s="1108">
        <v>155205.745205466</v>
      </c>
      <c r="AH12" s="1136">
        <v>152885.507626737</v>
      </c>
      <c r="AI12" s="787">
        <v>-1.4947875726453841E-2</v>
      </c>
      <c r="AJ12" s="787">
        <v>0.11100130076810721</v>
      </c>
    </row>
    <row r="13" spans="1:36" ht="15" customHeight="1">
      <c r="A13" s="520"/>
      <c r="B13" s="522" t="s">
        <v>350</v>
      </c>
      <c r="C13" s="191"/>
      <c r="D13" s="349"/>
      <c r="E13" s="350"/>
      <c r="F13" s="350"/>
      <c r="G13" s="350"/>
      <c r="H13" s="350" t="s">
        <v>436</v>
      </c>
      <c r="I13" s="350"/>
      <c r="J13" s="1108"/>
      <c r="K13" s="1108"/>
      <c r="L13" s="1108"/>
      <c r="M13" s="1108">
        <v>106716</v>
      </c>
      <c r="N13" s="1108">
        <v>106669</v>
      </c>
      <c r="O13" s="1108">
        <v>107611</v>
      </c>
      <c r="P13" s="1280">
        <v>114032</v>
      </c>
      <c r="Q13" s="1108">
        <v>115742.056005415</v>
      </c>
      <c r="R13" s="1108">
        <v>121524.62869614101</v>
      </c>
      <c r="S13" s="1108">
        <v>127756.869415464</v>
      </c>
      <c r="T13" s="1280">
        <v>122317.65093706601</v>
      </c>
      <c r="U13" s="1108">
        <v>118868.205279231</v>
      </c>
      <c r="V13" s="1108">
        <v>117605.764195091</v>
      </c>
      <c r="W13" s="1108">
        <v>116706.134982039</v>
      </c>
      <c r="X13" s="1280">
        <v>120717.16722167601</v>
      </c>
      <c r="Y13" s="1108">
        <v>121200.034059105</v>
      </c>
      <c r="Z13" s="1108">
        <v>118534.470842877</v>
      </c>
      <c r="AA13" s="1108">
        <v>118960.040396893</v>
      </c>
      <c r="AB13" s="1280">
        <v>118374.259046148</v>
      </c>
      <c r="AC13" s="1108">
        <v>121896.473793981</v>
      </c>
      <c r="AD13" s="1108">
        <v>131374.91355078999</v>
      </c>
      <c r="AE13" s="1108">
        <v>142661.25892515801</v>
      </c>
      <c r="AF13" s="1280">
        <v>154566.20215014901</v>
      </c>
      <c r="AG13" s="1108">
        <v>149559.70749073901</v>
      </c>
      <c r="AH13" s="1136">
        <v>146853.48815052901</v>
      </c>
      <c r="AI13" s="787">
        <v>-1.8099759293928819E-2</v>
      </c>
      <c r="AJ13" s="787">
        <v>0.11781541389153194</v>
      </c>
    </row>
    <row r="14" spans="1:36" ht="15" customHeight="1">
      <c r="A14" s="520"/>
      <c r="B14" s="522" t="s">
        <v>351</v>
      </c>
      <c r="C14" s="191"/>
      <c r="D14" s="349"/>
      <c r="E14" s="350"/>
      <c r="F14" s="350"/>
      <c r="G14" s="350" t="s">
        <v>309</v>
      </c>
      <c r="H14" s="350"/>
      <c r="I14" s="371"/>
      <c r="J14" s="213"/>
      <c r="K14" s="213"/>
      <c r="L14" s="213"/>
      <c r="M14" s="196">
        <v>4180</v>
      </c>
      <c r="N14" s="196">
        <v>4503</v>
      </c>
      <c r="O14" s="196">
        <v>4598</v>
      </c>
      <c r="P14" s="1280">
        <v>6465</v>
      </c>
      <c r="Q14" s="657">
        <v>6680.8969923969998</v>
      </c>
      <c r="R14" s="979">
        <v>6297.6621376389994</v>
      </c>
      <c r="S14" s="1108">
        <v>2768.0143896680001</v>
      </c>
      <c r="T14" s="1280">
        <v>983.12020106099999</v>
      </c>
      <c r="U14" s="1108">
        <v>1183.7937864680002</v>
      </c>
      <c r="V14" s="1108">
        <v>1846.4177973200001</v>
      </c>
      <c r="W14" s="1108">
        <v>1583.3364836359999</v>
      </c>
      <c r="X14" s="1280">
        <v>2130.1070001590001</v>
      </c>
      <c r="Y14" s="1108">
        <v>3040.9192797750002</v>
      </c>
      <c r="Z14" s="1108">
        <v>2926.128786799</v>
      </c>
      <c r="AA14" s="1108">
        <v>2766.575241175</v>
      </c>
      <c r="AB14" s="1280">
        <v>3637.3709143370002</v>
      </c>
      <c r="AC14" s="1108">
        <v>4779.670139195</v>
      </c>
      <c r="AD14" s="1108">
        <v>7321.3805912770003</v>
      </c>
      <c r="AE14" s="1108">
        <v>4935.0220201789998</v>
      </c>
      <c r="AF14" s="1280">
        <v>6402.7867937829997</v>
      </c>
      <c r="AG14" s="1108">
        <v>8594.6499129849999</v>
      </c>
      <c r="AH14" s="1136">
        <v>13209.133596366999</v>
      </c>
      <c r="AI14" s="787">
        <v>0.53682373472949396</v>
      </c>
      <c r="AJ14" s="787">
        <v>0.8042617128807541</v>
      </c>
    </row>
    <row r="15" spans="1:36" ht="15" customHeight="1">
      <c r="A15" s="520"/>
      <c r="B15" s="522" t="s">
        <v>352</v>
      </c>
      <c r="C15" s="191"/>
      <c r="D15" s="349"/>
      <c r="E15" s="350"/>
      <c r="F15" s="350"/>
      <c r="G15" s="350" t="s">
        <v>16</v>
      </c>
      <c r="H15" s="350"/>
      <c r="I15" s="317"/>
      <c r="J15" s="150"/>
      <c r="K15" s="150"/>
      <c r="L15" s="150"/>
      <c r="M15" s="196">
        <v>6476</v>
      </c>
      <c r="N15" s="196">
        <v>6613</v>
      </c>
      <c r="O15" s="196">
        <v>6753</v>
      </c>
      <c r="P15" s="1280">
        <v>6467</v>
      </c>
      <c r="Q15" s="657">
        <v>6666.7174877859998</v>
      </c>
      <c r="R15" s="979">
        <v>6988.1290186210008</v>
      </c>
      <c r="S15" s="1108">
        <v>7210.2953674250002</v>
      </c>
      <c r="T15" s="1280">
        <v>7419.5956836819996</v>
      </c>
      <c r="U15" s="1108">
        <v>7895.624254882001</v>
      </c>
      <c r="V15" s="1108">
        <v>8617.0902608770011</v>
      </c>
      <c r="W15" s="1108">
        <v>9097.9505623459991</v>
      </c>
      <c r="X15" s="1280">
        <v>9176.2345067359984</v>
      </c>
      <c r="Y15" s="1108">
        <v>9793.5839273290003</v>
      </c>
      <c r="Z15" s="1108">
        <v>10139.58936098</v>
      </c>
      <c r="AA15" s="1108">
        <v>10149.929477471</v>
      </c>
      <c r="AB15" s="1280">
        <v>9943.2345831019993</v>
      </c>
      <c r="AC15" s="1108">
        <v>9883.4780414809993</v>
      </c>
      <c r="AD15" s="1108">
        <v>10228.478956035</v>
      </c>
      <c r="AE15" s="1108">
        <v>10034.052012538001</v>
      </c>
      <c r="AF15" s="1280">
        <v>9620.3864038449992</v>
      </c>
      <c r="AG15" s="1108">
        <v>8727.2150802420001</v>
      </c>
      <c r="AH15" s="1136">
        <v>8323.2112940530005</v>
      </c>
      <c r="AI15" s="787">
        <v>-4.6293113326458135E-2</v>
      </c>
      <c r="AJ15" s="787">
        <v>-0.18625342197888151</v>
      </c>
    </row>
    <row r="16" spans="1:36" ht="15" customHeight="1">
      <c r="A16" s="520"/>
      <c r="B16" s="522" t="s">
        <v>353</v>
      </c>
      <c r="C16" s="191"/>
      <c r="D16" s="349"/>
      <c r="E16" s="351"/>
      <c r="F16" s="351"/>
      <c r="G16" s="351" t="s">
        <v>310</v>
      </c>
      <c r="H16" s="351"/>
      <c r="I16" s="318"/>
      <c r="J16" s="212"/>
      <c r="K16" s="212"/>
      <c r="L16" s="212"/>
      <c r="M16" s="474">
        <v>17492</v>
      </c>
      <c r="N16" s="474">
        <v>16421</v>
      </c>
      <c r="O16" s="474">
        <v>17441</v>
      </c>
      <c r="P16" s="1284">
        <v>18071</v>
      </c>
      <c r="Q16" s="658">
        <v>17690.649000000001</v>
      </c>
      <c r="R16" s="981">
        <v>18980.608499999998</v>
      </c>
      <c r="S16" s="1011">
        <v>19300.587499999998</v>
      </c>
      <c r="T16" s="1284">
        <v>18540.587500000001</v>
      </c>
      <c r="U16" s="1011">
        <v>19640.586500000001</v>
      </c>
      <c r="V16" s="1011">
        <v>18240.522499999999</v>
      </c>
      <c r="W16" s="1011">
        <v>17540.495499999997</v>
      </c>
      <c r="X16" s="1284">
        <v>17930.3855</v>
      </c>
      <c r="Y16" s="1011">
        <v>18050.3655</v>
      </c>
      <c r="Z16" s="1011">
        <v>19780.3655</v>
      </c>
      <c r="AA16" s="1011">
        <v>20990.3655</v>
      </c>
      <c r="AB16" s="1284">
        <v>22930.3655</v>
      </c>
      <c r="AC16" s="1011">
        <v>22290.335500000001</v>
      </c>
      <c r="AD16" s="1011">
        <v>22516.551890223</v>
      </c>
      <c r="AE16" s="1011">
        <v>23475.822702026999</v>
      </c>
      <c r="AF16" s="1284">
        <v>19859.141833721002</v>
      </c>
      <c r="AG16" s="1011">
        <v>18000.790008204</v>
      </c>
      <c r="AH16" s="1035">
        <v>17000.046485751998</v>
      </c>
      <c r="AI16" s="1813">
        <v>-5.5608021776567984E-2</v>
      </c>
      <c r="AJ16" s="1813">
        <v>-0.24501487764799934</v>
      </c>
    </row>
    <row r="17" spans="1:36" ht="15" customHeight="1" thickBot="1">
      <c r="A17" s="520"/>
      <c r="B17" s="717" t="s">
        <v>354</v>
      </c>
      <c r="C17" s="191"/>
      <c r="D17" s="349"/>
      <c r="E17" s="381"/>
      <c r="F17" s="382" t="s">
        <v>668</v>
      </c>
      <c r="G17" s="381"/>
      <c r="H17" s="381"/>
      <c r="I17" s="336"/>
      <c r="J17" s="383"/>
      <c r="K17" s="383"/>
      <c r="L17" s="383"/>
      <c r="M17" s="532">
        <v>24901</v>
      </c>
      <c r="N17" s="532">
        <v>24421</v>
      </c>
      <c r="O17" s="532">
        <v>25654</v>
      </c>
      <c r="P17" s="1290">
        <v>26238</v>
      </c>
      <c r="Q17" s="532">
        <v>25483.239218946004</v>
      </c>
      <c r="R17" s="532">
        <v>28753.319110479006</v>
      </c>
      <c r="S17" s="1019">
        <v>30944.393160809002</v>
      </c>
      <c r="T17" s="1446">
        <v>29533.781168927999</v>
      </c>
      <c r="U17" s="1019">
        <v>33309.589893569006</v>
      </c>
      <c r="V17" s="1019">
        <v>33579.100846797999</v>
      </c>
      <c r="W17" s="1019">
        <v>32402.154088276005</v>
      </c>
      <c r="X17" s="1446">
        <v>31155.838833287999</v>
      </c>
      <c r="Y17" s="1019">
        <v>31793.293555243999</v>
      </c>
      <c r="Z17" s="1019">
        <v>33355.807260347996</v>
      </c>
      <c r="AA17" s="1019">
        <v>35681.253168396004</v>
      </c>
      <c r="AB17" s="1446">
        <v>36982.091912561998</v>
      </c>
      <c r="AC17" s="1019">
        <v>39829.407040085003</v>
      </c>
      <c r="AD17" s="1019">
        <v>43667.562221262</v>
      </c>
      <c r="AE17" s="1019">
        <v>48794.134322176993</v>
      </c>
      <c r="AF17" s="1446">
        <v>47423.971680464005</v>
      </c>
      <c r="AG17" s="1019">
        <v>46552.162718113002</v>
      </c>
      <c r="AH17" s="1605">
        <v>47377.494491427999</v>
      </c>
      <c r="AI17" s="1838">
        <v>1.772211720226835E-2</v>
      </c>
      <c r="AJ17" s="1838">
        <v>8.4936337821745811E-2</v>
      </c>
    </row>
    <row r="18" spans="1:36" ht="15" customHeight="1">
      <c r="A18" s="520"/>
      <c r="B18" s="522" t="s">
        <v>355</v>
      </c>
      <c r="C18" s="191"/>
      <c r="D18" s="349"/>
      <c r="E18" s="349"/>
      <c r="F18" s="384" t="s">
        <v>311</v>
      </c>
      <c r="G18" s="349"/>
      <c r="H18" s="349"/>
      <c r="J18" s="195"/>
      <c r="K18" s="195"/>
      <c r="L18" s="195"/>
      <c r="M18" s="195"/>
      <c r="N18" s="195"/>
      <c r="O18" s="195"/>
      <c r="P18" s="195"/>
      <c r="Q18" s="195"/>
      <c r="R18" s="549"/>
      <c r="S18" s="978"/>
      <c r="T18" s="978"/>
      <c r="U18" s="978"/>
      <c r="V18" s="978"/>
      <c r="W18" s="978"/>
      <c r="X18" s="978"/>
      <c r="Y18" s="978"/>
      <c r="Z18" s="978"/>
      <c r="AA18" s="978"/>
      <c r="AB18" s="978"/>
      <c r="AC18" s="978"/>
      <c r="AD18" s="978"/>
      <c r="AE18" s="978"/>
      <c r="AF18" s="978"/>
      <c r="AG18" s="978"/>
      <c r="AH18" s="978"/>
      <c r="AI18" s="386"/>
      <c r="AJ18" s="386"/>
    </row>
    <row r="19" spans="1:36" ht="15" customHeight="1">
      <c r="A19" s="80"/>
      <c r="B19" s="522" t="s">
        <v>356</v>
      </c>
      <c r="C19" s="191"/>
      <c r="D19" s="349"/>
      <c r="E19" s="349"/>
      <c r="F19" s="384"/>
      <c r="G19" s="349"/>
      <c r="H19" s="349"/>
      <c r="J19" s="195"/>
      <c r="K19" s="195"/>
      <c r="L19" s="195"/>
      <c r="M19" s="195"/>
      <c r="N19" s="195"/>
      <c r="O19" s="195"/>
      <c r="P19" s="195"/>
      <c r="Q19" s="978">
        <f t="shared" ref="Q19:AG19" si="0">+Q9*10</f>
        <v>938913.45349206007</v>
      </c>
      <c r="R19" s="978">
        <f t="shared" si="0"/>
        <v>938266.34564900992</v>
      </c>
      <c r="S19" s="978">
        <f t="shared" si="0"/>
        <v>949148.04315037001</v>
      </c>
      <c r="T19" s="978">
        <f t="shared" si="0"/>
        <v>1042138.7235922001</v>
      </c>
      <c r="U19" s="978">
        <f t="shared" si="0"/>
        <v>1092464.1426218201</v>
      </c>
      <c r="V19" s="978">
        <f t="shared" si="0"/>
        <v>1163555.5553850199</v>
      </c>
      <c r="W19" s="978">
        <f t="shared" si="0"/>
        <v>1189389.8165782099</v>
      </c>
      <c r="X19" s="978">
        <f t="shared" si="0"/>
        <v>1272002.2625358901</v>
      </c>
      <c r="Y19" s="978">
        <f t="shared" si="0"/>
        <v>1317306.7455557198</v>
      </c>
      <c r="Z19" s="978">
        <f t="shared" si="0"/>
        <v>1371532.5760171302</v>
      </c>
      <c r="AA19" s="978">
        <f t="shared" si="0"/>
        <v>1433218.66824697</v>
      </c>
      <c r="AB19" s="978">
        <f t="shared" si="0"/>
        <v>1477123.37194144</v>
      </c>
      <c r="AC19" s="978">
        <f t="shared" si="0"/>
        <v>1462056.48434384</v>
      </c>
      <c r="AD19" s="978">
        <f t="shared" si="0"/>
        <v>1435590.2235767501</v>
      </c>
      <c r="AE19" s="978">
        <f t="shared" si="0"/>
        <v>1280761.3386134899</v>
      </c>
      <c r="AF19" s="978">
        <f t="shared" si="0"/>
        <v>1255796.05754597</v>
      </c>
      <c r="AG19" s="978">
        <f t="shared" si="0"/>
        <v>1168644.5576663301</v>
      </c>
      <c r="AH19" s="978">
        <f>+AH9*10</f>
        <v>1213743.3746827301</v>
      </c>
      <c r="AI19" s="386"/>
      <c r="AJ19" s="386"/>
    </row>
    <row r="20" spans="1:36" ht="15" customHeight="1">
      <c r="A20" s="520"/>
      <c r="B20" s="522" t="s">
        <v>357</v>
      </c>
      <c r="C20" s="191"/>
      <c r="D20" s="349"/>
      <c r="E20" s="349"/>
      <c r="F20" s="384"/>
      <c r="G20" s="349"/>
      <c r="H20" s="349"/>
      <c r="J20" s="195"/>
      <c r="K20" s="195"/>
      <c r="L20" s="195"/>
      <c r="M20" s="195"/>
      <c r="N20" s="195"/>
      <c r="O20" s="195"/>
      <c r="P20" s="195"/>
      <c r="Q20" s="978">
        <f t="shared" ref="Q20:AG20" si="1">+Q13*10</f>
        <v>1157420.5600541499</v>
      </c>
      <c r="R20" s="978">
        <f t="shared" si="1"/>
        <v>1215246.2869614102</v>
      </c>
      <c r="S20" s="978">
        <f t="shared" si="1"/>
        <v>1277568.69415464</v>
      </c>
      <c r="T20" s="978">
        <f t="shared" si="1"/>
        <v>1223176.5093706599</v>
      </c>
      <c r="U20" s="978">
        <f t="shared" si="1"/>
        <v>1188682.05279231</v>
      </c>
      <c r="V20" s="978">
        <f t="shared" si="1"/>
        <v>1176057.64195091</v>
      </c>
      <c r="W20" s="978">
        <f t="shared" si="1"/>
        <v>1167061.3498203901</v>
      </c>
      <c r="X20" s="978">
        <f t="shared" si="1"/>
        <v>1207171.67221676</v>
      </c>
      <c r="Y20" s="978">
        <f t="shared" si="1"/>
        <v>1212000.34059105</v>
      </c>
      <c r="Z20" s="978">
        <f t="shared" si="1"/>
        <v>1185344.7084287698</v>
      </c>
      <c r="AA20" s="978">
        <f t="shared" si="1"/>
        <v>1189600.40396893</v>
      </c>
      <c r="AB20" s="978">
        <f t="shared" si="1"/>
        <v>1183742.59046148</v>
      </c>
      <c r="AC20" s="978">
        <f t="shared" si="1"/>
        <v>1218964.7379398099</v>
      </c>
      <c r="AD20" s="978">
        <f t="shared" si="1"/>
        <v>1313749.1355078998</v>
      </c>
      <c r="AE20" s="978">
        <f t="shared" si="1"/>
        <v>1426612.5892515802</v>
      </c>
      <c r="AF20" s="978">
        <f t="shared" si="1"/>
        <v>1545662.0215014901</v>
      </c>
      <c r="AG20" s="978">
        <f t="shared" si="1"/>
        <v>1495597.0749073899</v>
      </c>
      <c r="AH20" s="978">
        <f>+AH13*10</f>
        <v>1468534.88150529</v>
      </c>
      <c r="AI20" s="386"/>
      <c r="AJ20" s="386"/>
    </row>
    <row r="21" spans="1:36" ht="15" customHeight="1">
      <c r="A21" s="520"/>
      <c r="B21" s="522" t="s">
        <v>358</v>
      </c>
      <c r="C21" s="191"/>
      <c r="D21" s="349"/>
      <c r="E21" s="349"/>
      <c r="F21" s="348"/>
      <c r="G21" s="349"/>
      <c r="H21" s="349"/>
      <c r="I21" s="319"/>
      <c r="J21" s="195"/>
      <c r="K21" s="195"/>
      <c r="L21" s="195"/>
      <c r="M21" s="195"/>
      <c r="N21" s="195"/>
      <c r="O21" s="195"/>
      <c r="P21" s="195"/>
      <c r="Q21" s="195"/>
      <c r="R21" s="549"/>
      <c r="S21" s="978"/>
      <c r="T21" s="978"/>
      <c r="U21" s="978"/>
      <c r="V21" s="978"/>
      <c r="W21" s="978"/>
      <c r="X21" s="978"/>
      <c r="Y21" s="978"/>
      <c r="Z21" s="978"/>
      <c r="AA21" s="978"/>
      <c r="AB21" s="978"/>
      <c r="AC21" s="978"/>
      <c r="AD21" s="978"/>
      <c r="AE21" s="978"/>
      <c r="AF21" s="978"/>
      <c r="AG21" s="978"/>
      <c r="AH21" s="978"/>
      <c r="AI21" s="69"/>
      <c r="AJ21" s="69"/>
    </row>
    <row r="22" spans="1:36" ht="15" customHeight="1" thickBot="1">
      <c r="A22" s="520"/>
      <c r="B22" s="522" t="s">
        <v>359</v>
      </c>
      <c r="C22" s="191"/>
      <c r="D22" s="349"/>
      <c r="E22" s="343" t="s">
        <v>502</v>
      </c>
      <c r="F22" s="343"/>
      <c r="G22" s="343"/>
      <c r="H22" s="343"/>
      <c r="I22" s="192"/>
      <c r="J22" s="192"/>
      <c r="K22" s="343"/>
      <c r="L22" s="192"/>
      <c r="M22" s="528">
        <v>0.39167446211412538</v>
      </c>
      <c r="N22" s="528">
        <v>0.39523551016599801</v>
      </c>
      <c r="O22" s="528">
        <v>0.38564506334059534</v>
      </c>
      <c r="P22" s="1291">
        <v>0.38183922046285018</v>
      </c>
      <c r="Q22" s="528">
        <v>0.37904621502668268</v>
      </c>
      <c r="R22" s="989">
        <v>0.3683243554895293</v>
      </c>
      <c r="S22" s="989">
        <v>0.36597233024032599</v>
      </c>
      <c r="T22" s="1291">
        <v>0.39919236464880536</v>
      </c>
      <c r="U22" s="989">
        <v>0.41433150149623432</v>
      </c>
      <c r="V22" s="989">
        <v>0.43187208716726222</v>
      </c>
      <c r="W22" s="989">
        <v>0.43954628087780911</v>
      </c>
      <c r="X22" s="1291">
        <v>0.44805729873059341</v>
      </c>
      <c r="Y22" s="989">
        <v>0.45376733013681236</v>
      </c>
      <c r="Z22" s="989">
        <v>0.46502660003332019</v>
      </c>
      <c r="AA22" s="989">
        <v>0.47386026428067179</v>
      </c>
      <c r="AB22" s="1291">
        <v>0.4783391740205713</v>
      </c>
      <c r="AC22" s="989">
        <v>0.46986723787335183</v>
      </c>
      <c r="AD22" s="989">
        <v>0.44689506865979989</v>
      </c>
      <c r="AE22" s="989">
        <v>0.40591423458822257</v>
      </c>
      <c r="AF22" s="1291">
        <v>0.38979035507543375</v>
      </c>
      <c r="AG22" s="989">
        <v>0.38017947878624858</v>
      </c>
      <c r="AH22" s="1645">
        <v>0.38803500635942229</v>
      </c>
      <c r="AI22" s="756" t="s">
        <v>389</v>
      </c>
      <c r="AJ22" s="756" t="s">
        <v>389</v>
      </c>
    </row>
    <row r="23" spans="1:36" ht="15" customHeight="1" thickTop="1">
      <c r="A23" s="520"/>
      <c r="B23" s="522" t="s">
        <v>360</v>
      </c>
      <c r="C23" s="191"/>
      <c r="D23" s="349"/>
      <c r="E23" s="385"/>
      <c r="F23" s="385" t="s">
        <v>503</v>
      </c>
      <c r="G23" s="385"/>
      <c r="H23" s="349"/>
      <c r="I23" s="148"/>
      <c r="J23" s="148"/>
      <c r="K23" s="148"/>
      <c r="L23" s="148"/>
      <c r="M23" s="533">
        <v>0.30473254528446297</v>
      </c>
      <c r="N23" s="533">
        <v>0.30954764065720614</v>
      </c>
      <c r="O23" s="533">
        <v>0.30104088366819126</v>
      </c>
      <c r="P23" s="1292">
        <v>0.3048112058465286</v>
      </c>
      <c r="Q23" s="533">
        <v>0.29513650595671476</v>
      </c>
      <c r="R23" s="992">
        <v>0.29539705797555615</v>
      </c>
      <c r="S23" s="992">
        <v>0.29644517129595205</v>
      </c>
      <c r="T23" s="1292">
        <v>0.31454548410285033</v>
      </c>
      <c r="U23" s="992">
        <v>0.33258352321100726</v>
      </c>
      <c r="V23" s="992">
        <v>0.3423810920001264</v>
      </c>
      <c r="W23" s="992">
        <v>0.35528296378572521</v>
      </c>
      <c r="X23" s="1292">
        <v>0.36164785627468038</v>
      </c>
      <c r="Y23" s="992">
        <v>0.3717998309892534</v>
      </c>
      <c r="Z23" s="992">
        <v>0.38490736294935257</v>
      </c>
      <c r="AA23" s="992">
        <v>0.3963373230487055</v>
      </c>
      <c r="AB23" s="1292">
        <v>0.39931707028435931</v>
      </c>
      <c r="AC23" s="992">
        <v>0.39170879528310787</v>
      </c>
      <c r="AD23" s="992">
        <v>0.37024883618265086</v>
      </c>
      <c r="AE23" s="992">
        <v>0.33996946791303012</v>
      </c>
      <c r="AF23" s="1292">
        <v>0.31687376002776352</v>
      </c>
      <c r="AG23" s="992">
        <v>0.30696539902334424</v>
      </c>
      <c r="AH23" s="1696">
        <v>0.30629369318981414</v>
      </c>
      <c r="AI23" s="757" t="s">
        <v>383</v>
      </c>
      <c r="AJ23" s="757" t="s">
        <v>383</v>
      </c>
    </row>
    <row r="24" spans="1:36" ht="15" customHeight="1">
      <c r="A24" s="520"/>
      <c r="B24" s="522" t="s">
        <v>361</v>
      </c>
      <c r="C24" s="191"/>
      <c r="D24" s="350"/>
      <c r="E24" s="356"/>
      <c r="F24" s="387" t="s">
        <v>312</v>
      </c>
      <c r="G24" s="387"/>
      <c r="H24" s="387"/>
      <c r="I24" s="357"/>
      <c r="J24" s="356"/>
      <c r="K24" s="357"/>
      <c r="L24" s="357"/>
      <c r="M24" s="357"/>
      <c r="N24" s="357"/>
      <c r="O24" s="357"/>
      <c r="P24" s="357"/>
      <c r="Q24" s="357"/>
      <c r="R24" s="357"/>
      <c r="S24" s="984"/>
      <c r="T24" s="1265"/>
      <c r="U24" s="1265"/>
      <c r="V24" s="1265"/>
      <c r="W24" s="1265"/>
      <c r="X24" s="1265"/>
      <c r="Y24" s="1265"/>
      <c r="Z24" s="1265"/>
      <c r="AA24" s="1265"/>
      <c r="AB24" s="1265"/>
      <c r="AC24" s="1265"/>
      <c r="AD24" s="1265"/>
      <c r="AE24" s="1265"/>
      <c r="AF24" s="1265"/>
      <c r="AG24" s="1265"/>
      <c r="AH24" s="1265"/>
      <c r="AI24" s="357"/>
      <c r="AJ24" s="357"/>
    </row>
    <row r="25" spans="1:36" ht="15" customHeight="1">
      <c r="A25" s="520"/>
      <c r="B25" s="1586" t="s">
        <v>701</v>
      </c>
      <c r="C25" s="191"/>
      <c r="D25" s="350"/>
      <c r="E25" s="350"/>
      <c r="F25" s="388" t="s">
        <v>313</v>
      </c>
      <c r="G25" s="388"/>
      <c r="H25" s="388"/>
      <c r="I25" s="371"/>
      <c r="J25" s="213"/>
      <c r="K25" s="213"/>
      <c r="L25" s="213"/>
      <c r="M25" s="213"/>
      <c r="N25" s="213"/>
      <c r="O25" s="213"/>
      <c r="P25" s="213"/>
      <c r="Q25" s="392"/>
      <c r="R25" s="982"/>
      <c r="S25" s="1110"/>
      <c r="T25" s="1110"/>
      <c r="U25" s="1110"/>
      <c r="V25" s="1110"/>
      <c r="W25" s="1110"/>
      <c r="X25" s="1110"/>
      <c r="Y25" s="1110"/>
      <c r="Z25" s="1110"/>
      <c r="AA25" s="1110"/>
      <c r="AB25" s="1110"/>
      <c r="AC25" s="1110"/>
      <c r="AD25" s="1110"/>
      <c r="AE25" s="1110"/>
      <c r="AF25" s="1110"/>
      <c r="AG25" s="1110"/>
      <c r="AH25" s="1110"/>
      <c r="AI25" s="392"/>
      <c r="AJ25" s="392"/>
    </row>
    <row r="26" spans="1:36" ht="15" customHeight="1">
      <c r="A26" s="520"/>
      <c r="B26" s="1586" t="s">
        <v>702</v>
      </c>
      <c r="C26" s="191"/>
      <c r="D26" s="349"/>
      <c r="E26" s="349"/>
      <c r="F26" s="349"/>
      <c r="G26" s="349"/>
      <c r="H26" s="349"/>
      <c r="I26" s="319"/>
      <c r="J26" s="150"/>
      <c r="K26" s="150"/>
      <c r="L26" s="150"/>
      <c r="M26" s="150"/>
      <c r="N26" s="150"/>
      <c r="O26" s="150"/>
      <c r="P26" s="150"/>
      <c r="Q26" s="196"/>
      <c r="R26" s="979"/>
      <c r="S26" s="1108"/>
      <c r="T26" s="1108"/>
      <c r="U26" s="1108"/>
      <c r="V26" s="1108"/>
      <c r="W26" s="1108"/>
      <c r="X26" s="1108"/>
      <c r="Y26" s="1108"/>
      <c r="Z26" s="1108"/>
      <c r="AA26" s="1108"/>
      <c r="AB26" s="1108"/>
      <c r="AC26" s="1108"/>
      <c r="AD26" s="1108"/>
      <c r="AE26" s="1108"/>
      <c r="AF26" s="1108"/>
      <c r="AG26" s="1108"/>
      <c r="AH26" s="1108"/>
      <c r="AI26" s="86"/>
      <c r="AJ26" s="535" t="s">
        <v>376</v>
      </c>
    </row>
    <row r="27" spans="1:36" ht="15" customHeight="1">
      <c r="A27" s="78"/>
      <c r="B27" s="522" t="s">
        <v>501</v>
      </c>
      <c r="C27" s="191"/>
      <c r="D27" s="349"/>
      <c r="E27" s="389" t="s">
        <v>314</v>
      </c>
      <c r="F27" s="390"/>
      <c r="G27" s="390"/>
      <c r="H27" s="390"/>
      <c r="I27" s="332"/>
      <c r="J27" s="391"/>
      <c r="K27" s="391"/>
      <c r="L27" s="391"/>
      <c r="M27" s="540">
        <v>0.97299999999999998</v>
      </c>
      <c r="N27" s="540">
        <v>0.97599999999999998</v>
      </c>
      <c r="O27" s="540">
        <v>0.98499999999999999</v>
      </c>
      <c r="P27" s="1293">
        <v>0.96399999999999997</v>
      </c>
      <c r="Q27" s="540">
        <v>0.96630000000000005</v>
      </c>
      <c r="R27" s="540">
        <v>0.96862340121063195</v>
      </c>
      <c r="S27" s="1266">
        <v>0.95031532622136783</v>
      </c>
      <c r="T27" s="1527">
        <v>0.94131533014577784</v>
      </c>
      <c r="U27" s="1266">
        <v>0.97922525627221813</v>
      </c>
      <c r="V27" s="1266">
        <v>0.97946602217417356</v>
      </c>
      <c r="W27" s="1266">
        <v>0.98598413657043371</v>
      </c>
      <c r="X27" s="1527">
        <v>0.99136936633164519</v>
      </c>
      <c r="Y27" s="1266">
        <v>0.98354763386649713</v>
      </c>
      <c r="Z27" s="1266">
        <v>0.99204415417414227</v>
      </c>
      <c r="AA27" s="1266">
        <v>0.98411396944154172</v>
      </c>
      <c r="AB27" s="1527">
        <v>0.98577495017152517</v>
      </c>
      <c r="AC27" s="1266">
        <v>0.9794252069663657</v>
      </c>
      <c r="AD27" s="1266">
        <v>0.9849825389427771</v>
      </c>
      <c r="AE27" s="1266">
        <v>0.98532429571519697</v>
      </c>
      <c r="AF27" s="1527">
        <v>0.96001674196012177</v>
      </c>
      <c r="AG27" s="1266">
        <v>0.95923001056259027</v>
      </c>
      <c r="AH27" s="1697">
        <v>0.97434536979586883</v>
      </c>
      <c r="AI27" s="758" t="s">
        <v>383</v>
      </c>
      <c r="AJ27" s="758" t="s">
        <v>383</v>
      </c>
    </row>
    <row r="28" spans="1:36" ht="15" customHeight="1">
      <c r="A28" s="78"/>
      <c r="B28" s="522" t="s">
        <v>362</v>
      </c>
      <c r="C28" s="191"/>
      <c r="D28" s="349"/>
      <c r="E28" s="536"/>
      <c r="F28" s="537" t="s">
        <v>377</v>
      </c>
      <c r="G28" s="536"/>
      <c r="H28" s="536"/>
      <c r="I28" s="538"/>
      <c r="J28" s="539"/>
      <c r="K28" s="539"/>
      <c r="L28" s="539"/>
      <c r="M28" s="539">
        <v>196</v>
      </c>
      <c r="N28" s="539">
        <v>200</v>
      </c>
      <c r="O28" s="539">
        <v>201</v>
      </c>
      <c r="P28" s="1294">
        <v>206</v>
      </c>
      <c r="Q28" s="657">
        <v>208.35599999999999</v>
      </c>
      <c r="R28" s="979">
        <v>211.95953</v>
      </c>
      <c r="S28" s="1108">
        <v>218.81354330895201</v>
      </c>
      <c r="T28" s="1280">
        <v>218.78038074951021</v>
      </c>
      <c r="U28" s="1108">
        <v>226.3189107663388</v>
      </c>
      <c r="V28" s="1108">
        <v>236.33238213438051</v>
      </c>
      <c r="W28" s="1108">
        <v>238.65534002827326</v>
      </c>
      <c r="X28" s="1280">
        <v>247.24999503913801</v>
      </c>
      <c r="Y28" s="1108">
        <v>252.37434828215899</v>
      </c>
      <c r="Z28" s="1108">
        <v>256.50908473766293</v>
      </c>
      <c r="AA28" s="1108">
        <v>261.0074912166055</v>
      </c>
      <c r="AB28" s="1280">
        <v>265.84914514253342</v>
      </c>
      <c r="AC28" s="1108">
        <v>267.50450587400144</v>
      </c>
      <c r="AD28" s="1108">
        <v>269.44900216887913</v>
      </c>
      <c r="AE28" s="1108">
        <v>270.56633406200291</v>
      </c>
      <c r="AF28" s="1280">
        <v>269.46132</v>
      </c>
      <c r="AG28" s="1108">
        <v>262.21393678020172</v>
      </c>
      <c r="AH28" s="1071">
        <v>265.4661411159326</v>
      </c>
      <c r="AI28" s="759" t="s">
        <v>383</v>
      </c>
      <c r="AJ28" s="759" t="s">
        <v>383</v>
      </c>
    </row>
    <row r="29" spans="1:36" ht="15" customHeight="1">
      <c r="A29" s="78"/>
      <c r="B29" s="50"/>
      <c r="C29" s="191"/>
      <c r="D29" s="349"/>
      <c r="E29" s="351"/>
      <c r="F29" s="351" t="s">
        <v>378</v>
      </c>
      <c r="G29" s="351"/>
      <c r="H29" s="351"/>
      <c r="I29" s="352"/>
      <c r="J29" s="474"/>
      <c r="K29" s="474"/>
      <c r="L29" s="474"/>
      <c r="M29" s="474">
        <v>204</v>
      </c>
      <c r="N29" s="474">
        <v>205</v>
      </c>
      <c r="O29" s="474">
        <v>204</v>
      </c>
      <c r="P29" s="1284">
        <v>214</v>
      </c>
      <c r="Q29" s="658">
        <v>215.61600000000001</v>
      </c>
      <c r="R29" s="981">
        <v>218.82553100000001</v>
      </c>
      <c r="S29" s="1011">
        <v>230.25361926866501</v>
      </c>
      <c r="T29" s="1284">
        <v>232.41986371944941</v>
      </c>
      <c r="U29" s="1011">
        <v>231.12037737660603</v>
      </c>
      <c r="V29" s="1011">
        <v>241.28696328820146</v>
      </c>
      <c r="W29" s="1011">
        <v>242.04784963213748</v>
      </c>
      <c r="X29" s="1284">
        <v>249.40249662346827</v>
      </c>
      <c r="Y29" s="1011">
        <v>256.59595894713499</v>
      </c>
      <c r="Z29" s="1011">
        <v>258.566197541078</v>
      </c>
      <c r="AA29" s="1011">
        <v>265.22079690091198</v>
      </c>
      <c r="AB29" s="1284">
        <v>269.68543387745405</v>
      </c>
      <c r="AC29" s="1011">
        <v>273.12397513492601</v>
      </c>
      <c r="AD29" s="1011">
        <v>273.55713580272197</v>
      </c>
      <c r="AE29" s="1011">
        <v>274.59622708847598</v>
      </c>
      <c r="AF29" s="1284">
        <v>280.68398000000002</v>
      </c>
      <c r="AG29" s="1011">
        <v>273.35877098592101</v>
      </c>
      <c r="AH29" s="1638">
        <v>272.45589638461502</v>
      </c>
      <c r="AI29" s="760" t="s">
        <v>383</v>
      </c>
      <c r="AJ29" s="760" t="s">
        <v>383</v>
      </c>
    </row>
    <row r="30" spans="1:36" ht="15" customHeight="1">
      <c r="A30" s="3"/>
      <c r="B30" s="50"/>
      <c r="C30" s="191"/>
      <c r="D30" s="349"/>
      <c r="E30" s="349"/>
      <c r="F30" s="384" t="s">
        <v>375</v>
      </c>
      <c r="G30" s="349"/>
      <c r="H30" s="349"/>
      <c r="I30" s="319"/>
      <c r="J30" s="148"/>
      <c r="K30" s="148"/>
      <c r="L30" s="148"/>
      <c r="M30" s="148"/>
      <c r="N30" s="148"/>
      <c r="O30" s="148"/>
      <c r="P30" s="195"/>
      <c r="Q30" s="195"/>
      <c r="R30" s="549"/>
      <c r="S30" s="978"/>
      <c r="T30" s="978"/>
      <c r="U30" s="978"/>
      <c r="V30" s="978"/>
      <c r="W30" s="978"/>
      <c r="X30" s="978"/>
      <c r="Y30" s="978"/>
      <c r="Z30" s="978"/>
      <c r="AA30" s="978"/>
      <c r="AB30" s="978"/>
      <c r="AC30" s="978"/>
      <c r="AD30" s="978"/>
      <c r="AE30" s="978"/>
      <c r="AF30" s="978"/>
      <c r="AG30" s="978"/>
      <c r="AH30" s="978"/>
      <c r="AI30" s="344"/>
      <c r="AJ30" s="344"/>
    </row>
    <row r="31" spans="1:36" ht="15" customHeight="1">
      <c r="A31" s="3"/>
      <c r="B31" s="50"/>
      <c r="C31" s="191"/>
      <c r="D31" s="348"/>
      <c r="E31" s="350"/>
      <c r="G31" s="350"/>
      <c r="H31" s="350"/>
      <c r="I31" s="317"/>
      <c r="J31" s="150"/>
      <c r="K31" s="150"/>
      <c r="L31" s="150"/>
      <c r="M31" s="150"/>
      <c r="N31" s="150"/>
      <c r="O31" s="150"/>
      <c r="P31" s="196"/>
      <c r="Q31" s="196"/>
      <c r="R31" s="657"/>
      <c r="S31" s="979"/>
      <c r="T31" s="1108"/>
      <c r="U31" s="1108"/>
      <c r="V31" s="1108"/>
      <c r="W31" s="1108"/>
      <c r="X31" s="1108"/>
      <c r="Y31" s="1108"/>
      <c r="Z31" s="1108"/>
      <c r="AA31" s="1108"/>
      <c r="AB31" s="1108"/>
      <c r="AC31" s="1108"/>
      <c r="AD31" s="1108"/>
      <c r="AE31" s="1108"/>
      <c r="AF31" s="1108"/>
      <c r="AG31" s="1108"/>
      <c r="AH31" s="1073"/>
      <c r="AI31" s="184"/>
      <c r="AJ31" s="184"/>
    </row>
    <row r="32" spans="1:36" ht="15" customHeight="1">
      <c r="A32" s="3"/>
      <c r="B32" s="50"/>
      <c r="C32" s="191"/>
      <c r="D32" s="349"/>
      <c r="E32" s="213"/>
      <c r="F32" s="213"/>
      <c r="G32" s="371"/>
      <c r="H32" s="213"/>
      <c r="I32" s="213"/>
      <c r="J32" s="371"/>
      <c r="K32" s="213"/>
      <c r="L32" s="213"/>
      <c r="M32" s="213"/>
      <c r="N32" s="213"/>
      <c r="O32" s="213"/>
      <c r="P32" s="213"/>
      <c r="Q32" s="213"/>
      <c r="R32" s="659"/>
      <c r="S32" s="982"/>
      <c r="T32" s="1110"/>
      <c r="U32" s="1110"/>
      <c r="V32" s="1110"/>
      <c r="W32" s="1110"/>
      <c r="X32" s="1110"/>
      <c r="Y32" s="1110"/>
      <c r="Z32" s="1110"/>
      <c r="AA32" s="1110"/>
      <c r="AB32" s="1761"/>
      <c r="AC32" s="1761"/>
      <c r="AD32" s="1761"/>
      <c r="AE32" s="1761"/>
      <c r="AF32" s="1761"/>
      <c r="AG32" s="1761"/>
      <c r="AH32" s="1073"/>
      <c r="AI32" s="392"/>
      <c r="AJ32" s="392"/>
    </row>
    <row r="33" spans="1:36" ht="15" customHeight="1">
      <c r="A33" s="3"/>
      <c r="B33" s="50"/>
      <c r="C33" s="191"/>
      <c r="E33" s="51"/>
      <c r="F33" s="51"/>
      <c r="G33" s="51"/>
      <c r="H33" s="51"/>
      <c r="I33" s="51"/>
      <c r="J33" s="51"/>
      <c r="K33" s="51"/>
      <c r="L33" s="51"/>
      <c r="M33" s="51"/>
      <c r="N33" s="51"/>
      <c r="O33" s="51"/>
      <c r="P33" s="393"/>
      <c r="Q33" s="393"/>
      <c r="R33" s="393"/>
      <c r="S33" s="985"/>
      <c r="T33" s="985"/>
      <c r="U33" s="985"/>
      <c r="V33" s="985"/>
      <c r="W33" s="985"/>
      <c r="X33" s="985"/>
      <c r="Y33" s="985"/>
      <c r="Z33" s="718"/>
      <c r="AA33" s="985"/>
      <c r="AB33" s="985"/>
      <c r="AC33" s="985"/>
      <c r="AD33" s="985"/>
      <c r="AE33" s="985"/>
      <c r="AF33" s="985"/>
      <c r="AG33" s="985"/>
      <c r="AH33" s="985"/>
      <c r="AI33" s="51"/>
      <c r="AJ33" s="51"/>
    </row>
    <row r="34" spans="1:36" ht="15" customHeight="1">
      <c r="A34" s="3"/>
      <c r="B34" s="50"/>
      <c r="C34" s="191"/>
      <c r="H34" s="33"/>
      <c r="I34" s="33"/>
      <c r="J34" s="33"/>
      <c r="K34" s="33"/>
      <c r="L34" s="33"/>
      <c r="M34" s="33"/>
      <c r="N34" s="33"/>
      <c r="O34" s="33"/>
      <c r="P34" s="287"/>
      <c r="Q34" s="287"/>
      <c r="R34" s="755"/>
      <c r="S34" s="983"/>
      <c r="T34" s="983"/>
      <c r="U34" s="983"/>
      <c r="V34" s="983"/>
      <c r="W34" s="983"/>
      <c r="X34" s="983"/>
      <c r="Y34" s="983"/>
      <c r="Z34" s="983"/>
      <c r="AA34" s="983"/>
      <c r="AB34" s="983"/>
      <c r="AC34" s="983"/>
      <c r="AD34" s="983"/>
      <c r="AE34" s="983"/>
      <c r="AF34" s="983"/>
      <c r="AG34" s="983"/>
      <c r="AH34" s="983"/>
      <c r="AI34" s="33"/>
    </row>
    <row r="35" spans="1:36" s="58" customFormat="1">
      <c r="A35" s="141"/>
      <c r="B35" s="50"/>
      <c r="C35" s="33"/>
      <c r="D35" s="33"/>
      <c r="E35" s="33"/>
      <c r="F35" s="33"/>
      <c r="G35" s="33"/>
      <c r="R35" s="202"/>
      <c r="S35" s="973"/>
      <c r="T35" s="1097"/>
      <c r="U35" s="1097"/>
      <c r="V35" s="1097"/>
      <c r="W35" s="1097"/>
      <c r="X35" s="1097"/>
      <c r="Y35" s="1097"/>
      <c r="Z35" s="1097"/>
      <c r="AA35" s="1097"/>
      <c r="AB35" s="1097"/>
      <c r="AC35" s="1097"/>
      <c r="AD35" s="1097"/>
      <c r="AE35" s="1097"/>
      <c r="AF35" s="1097"/>
      <c r="AG35" s="1097"/>
      <c r="AH35" s="1097"/>
    </row>
    <row r="36" spans="1:36">
      <c r="A36" s="141"/>
      <c r="B36" s="50"/>
      <c r="AJ36" s="59">
        <v>17</v>
      </c>
    </row>
    <row r="37" spans="1:36">
      <c r="B37" s="152"/>
    </row>
    <row r="38" spans="1:36" s="58" customFormat="1">
      <c r="A38" s="29"/>
      <c r="B38" s="152"/>
      <c r="C38" s="33"/>
      <c r="D38" s="33"/>
      <c r="E38" s="33"/>
      <c r="F38" s="33"/>
      <c r="G38" s="33"/>
      <c r="R38" s="202"/>
      <c r="S38" s="973"/>
      <c r="T38" s="1097"/>
      <c r="U38" s="1097"/>
      <c r="V38" s="1097"/>
      <c r="W38" s="1097"/>
      <c r="X38" s="1097"/>
      <c r="Y38" s="1097"/>
      <c r="Z38" s="1097"/>
      <c r="AA38" s="1097"/>
      <c r="AB38" s="1097"/>
      <c r="AC38" s="1097"/>
      <c r="AD38" s="1097"/>
      <c r="AE38" s="1097"/>
      <c r="AF38" s="1097"/>
      <c r="AG38" s="1097"/>
      <c r="AH38" s="1097"/>
    </row>
    <row r="42" spans="1:36" s="58" customFormat="1">
      <c r="A42" s="29"/>
      <c r="B42" s="74"/>
      <c r="C42" s="33"/>
      <c r="D42" s="33"/>
      <c r="E42" s="33"/>
      <c r="F42" s="33"/>
      <c r="G42" s="33"/>
      <c r="R42" s="202"/>
      <c r="S42" s="973"/>
      <c r="T42" s="1097"/>
      <c r="U42" s="1097"/>
      <c r="V42" s="1097"/>
      <c r="W42" s="1097"/>
      <c r="X42" s="1097"/>
      <c r="Y42" s="1097"/>
      <c r="Z42" s="1097"/>
      <c r="AA42" s="1097"/>
      <c r="AB42" s="1097"/>
      <c r="AC42" s="1097"/>
      <c r="AD42" s="1097"/>
      <c r="AE42" s="1097"/>
      <c r="AF42" s="1097"/>
      <c r="AG42" s="1097"/>
      <c r="AH42" s="1097"/>
    </row>
    <row r="43" spans="1:36" s="58" customFormat="1">
      <c r="A43" s="29"/>
      <c r="B43" s="74"/>
      <c r="C43" s="33"/>
      <c r="D43" s="33"/>
      <c r="E43" s="33"/>
      <c r="F43" s="33"/>
      <c r="G43" s="33"/>
      <c r="R43" s="202"/>
      <c r="S43" s="973"/>
      <c r="T43" s="1097"/>
      <c r="U43" s="1097"/>
      <c r="V43" s="1097"/>
      <c r="W43" s="1097"/>
      <c r="X43" s="1097"/>
      <c r="Y43" s="1097"/>
      <c r="Z43" s="1097"/>
      <c r="AA43" s="1097"/>
      <c r="AB43" s="1097"/>
      <c r="AC43" s="1097"/>
      <c r="AD43" s="1097"/>
      <c r="AE43" s="1097"/>
      <c r="AF43" s="1097"/>
      <c r="AG43" s="1097"/>
      <c r="AH43" s="1097"/>
    </row>
    <row r="44" spans="1:36" s="58" customFormat="1">
      <c r="A44" s="29"/>
      <c r="B44" s="74"/>
      <c r="C44" s="33"/>
      <c r="D44" s="33"/>
      <c r="E44" s="33"/>
      <c r="F44" s="33"/>
      <c r="G44" s="33"/>
      <c r="R44" s="202"/>
      <c r="S44" s="973"/>
      <c r="T44" s="1097"/>
      <c r="U44" s="1097"/>
      <c r="V44" s="1097"/>
      <c r="W44" s="1097"/>
      <c r="X44" s="1097"/>
      <c r="Y44" s="1097"/>
      <c r="Z44" s="1097"/>
      <c r="AA44" s="1097"/>
      <c r="AB44" s="1097"/>
      <c r="AC44" s="1097"/>
      <c r="AD44" s="1097"/>
      <c r="AE44" s="1097"/>
      <c r="AF44" s="1097"/>
      <c r="AG44" s="1097"/>
      <c r="AH44" s="1097"/>
    </row>
    <row r="45" spans="1:36" s="58" customFormat="1">
      <c r="A45" s="29"/>
      <c r="B45" s="74"/>
      <c r="C45" s="33"/>
      <c r="D45" s="33"/>
      <c r="E45" s="33"/>
      <c r="F45" s="33"/>
      <c r="G45" s="33"/>
      <c r="R45" s="202"/>
      <c r="S45" s="973"/>
      <c r="T45" s="1097"/>
      <c r="U45" s="1097"/>
      <c r="V45" s="1097"/>
      <c r="W45" s="1097"/>
      <c r="X45" s="1097"/>
      <c r="Y45" s="1097"/>
      <c r="Z45" s="1097"/>
      <c r="AA45" s="1097"/>
      <c r="AB45" s="1097"/>
      <c r="AC45" s="1097"/>
      <c r="AD45" s="1097"/>
      <c r="AE45" s="1097"/>
      <c r="AF45" s="1097"/>
      <c r="AG45" s="1097"/>
      <c r="AH45" s="1097"/>
    </row>
    <row r="46" spans="1:36" s="58" customFormat="1">
      <c r="A46" s="29"/>
      <c r="B46" s="74"/>
      <c r="C46" s="33"/>
      <c r="D46" s="33"/>
      <c r="E46" s="33"/>
      <c r="F46" s="33"/>
      <c r="G46" s="33"/>
      <c r="R46" s="202"/>
      <c r="S46" s="973"/>
      <c r="T46" s="1097"/>
      <c r="U46" s="1097"/>
      <c r="V46" s="1097"/>
      <c r="W46" s="1097"/>
      <c r="X46" s="1097"/>
      <c r="Y46" s="1097"/>
      <c r="Z46" s="1097"/>
      <c r="AA46" s="1097"/>
      <c r="AB46" s="1097"/>
      <c r="AC46" s="1097"/>
      <c r="AD46" s="1097"/>
      <c r="AE46" s="1097"/>
      <c r="AF46" s="1097"/>
      <c r="AG46" s="1097"/>
      <c r="AH46" s="1097"/>
    </row>
    <row r="47" spans="1:36" s="58" customFormat="1">
      <c r="A47" s="29"/>
      <c r="B47" s="74"/>
      <c r="C47" s="33"/>
      <c r="D47" s="33"/>
      <c r="E47" s="33"/>
      <c r="F47" s="33"/>
      <c r="G47" s="33"/>
      <c r="R47" s="202"/>
      <c r="S47" s="973"/>
      <c r="T47" s="1097"/>
      <c r="U47" s="1097"/>
      <c r="V47" s="1097"/>
      <c r="W47" s="1097"/>
      <c r="X47" s="1097"/>
      <c r="Y47" s="1097"/>
      <c r="Z47" s="1097"/>
      <c r="AA47" s="1097"/>
      <c r="AB47" s="1097"/>
      <c r="AC47" s="1097"/>
      <c r="AD47" s="1097"/>
      <c r="AE47" s="1097"/>
      <c r="AF47" s="1097"/>
      <c r="AG47" s="1097"/>
      <c r="AH47" s="1097"/>
    </row>
    <row r="48" spans="1:36" s="58" customFormat="1">
      <c r="A48" s="29"/>
      <c r="B48" s="74"/>
      <c r="C48" s="33"/>
      <c r="D48" s="33"/>
      <c r="E48" s="33"/>
      <c r="F48" s="33"/>
      <c r="G48" s="33"/>
      <c r="R48" s="202"/>
      <c r="S48" s="973"/>
      <c r="T48" s="1097"/>
      <c r="U48" s="1097"/>
      <c r="V48" s="1097"/>
      <c r="W48" s="1097"/>
      <c r="X48" s="1097"/>
      <c r="Y48" s="1097"/>
      <c r="Z48" s="1097"/>
      <c r="AA48" s="1097"/>
      <c r="AB48" s="1097"/>
      <c r="AC48" s="1097"/>
      <c r="AD48" s="1097"/>
      <c r="AE48" s="1097"/>
      <c r="AF48" s="1097"/>
      <c r="AG48" s="1097"/>
      <c r="AH48" s="1097"/>
    </row>
    <row r="49" spans="1:34" s="58" customFormat="1">
      <c r="A49" s="29"/>
      <c r="B49" s="74"/>
      <c r="C49" s="33"/>
      <c r="D49" s="33"/>
      <c r="E49" s="33"/>
      <c r="F49" s="33"/>
      <c r="G49" s="33"/>
      <c r="R49" s="202"/>
      <c r="S49" s="973"/>
      <c r="T49" s="1097"/>
      <c r="U49" s="1097"/>
      <c r="V49" s="1097"/>
      <c r="W49" s="1097"/>
      <c r="X49" s="1097"/>
      <c r="Y49" s="1097"/>
      <c r="Z49" s="1097"/>
      <c r="AA49" s="1097"/>
      <c r="AB49" s="1097"/>
      <c r="AC49" s="1097"/>
      <c r="AD49" s="1097"/>
      <c r="AE49" s="1097"/>
      <c r="AF49" s="1097"/>
      <c r="AG49" s="1097"/>
      <c r="AH49" s="1097"/>
    </row>
    <row r="50" spans="1:34" s="58" customFormat="1">
      <c r="A50" s="29"/>
      <c r="B50" s="74"/>
      <c r="C50" s="33"/>
      <c r="D50" s="33"/>
      <c r="E50" s="33"/>
      <c r="F50" s="33"/>
      <c r="G50" s="33"/>
      <c r="R50" s="202"/>
      <c r="S50" s="973"/>
      <c r="T50" s="1097"/>
      <c r="U50" s="1097"/>
      <c r="V50" s="1097"/>
      <c r="W50" s="1097"/>
      <c r="X50" s="1097"/>
      <c r="Y50" s="1097"/>
      <c r="Z50" s="1097"/>
      <c r="AA50" s="1097"/>
      <c r="AB50" s="1097"/>
      <c r="AC50" s="1097"/>
      <c r="AD50" s="1097"/>
      <c r="AE50" s="1097"/>
      <c r="AF50" s="1097"/>
      <c r="AG50" s="1097"/>
      <c r="AH50" s="1097"/>
    </row>
    <row r="51" spans="1:34" s="58" customFormat="1">
      <c r="A51" s="29"/>
      <c r="B51" s="74"/>
      <c r="C51" s="33"/>
      <c r="D51" s="33"/>
      <c r="E51" s="33"/>
      <c r="F51" s="33"/>
      <c r="G51" s="33"/>
      <c r="R51" s="202"/>
      <c r="S51" s="973"/>
      <c r="T51" s="1097"/>
      <c r="U51" s="1097"/>
      <c r="V51" s="1097"/>
      <c r="W51" s="1097"/>
      <c r="X51" s="1097"/>
      <c r="Y51" s="1097"/>
      <c r="Z51" s="1097"/>
      <c r="AA51" s="1097"/>
      <c r="AB51" s="1097"/>
      <c r="AC51" s="1097"/>
      <c r="AD51" s="1097"/>
      <c r="AE51" s="1097"/>
      <c r="AF51" s="1097"/>
      <c r="AG51" s="1097"/>
      <c r="AH51" s="1097"/>
    </row>
    <row r="52" spans="1:34" s="58" customFormat="1">
      <c r="A52" s="29"/>
      <c r="B52" s="74"/>
      <c r="C52" s="33"/>
      <c r="D52" s="33"/>
      <c r="E52" s="33"/>
      <c r="F52" s="33"/>
      <c r="G52" s="33"/>
      <c r="R52" s="202"/>
      <c r="S52" s="973"/>
      <c r="T52" s="1097"/>
      <c r="U52" s="1097"/>
      <c r="V52" s="1097"/>
      <c r="W52" s="1097"/>
      <c r="X52" s="1097"/>
      <c r="Y52" s="1097"/>
      <c r="Z52" s="1097"/>
      <c r="AA52" s="1097"/>
      <c r="AB52" s="1097"/>
      <c r="AC52" s="1097"/>
      <c r="AD52" s="1097"/>
      <c r="AE52" s="1097"/>
      <c r="AF52" s="1097"/>
      <c r="AG52" s="1097"/>
      <c r="AH52" s="1097"/>
    </row>
    <row r="53" spans="1:34" s="58" customFormat="1">
      <c r="A53" s="29"/>
      <c r="B53" s="74"/>
      <c r="C53" s="33"/>
      <c r="D53" s="33"/>
      <c r="E53" s="33"/>
      <c r="F53" s="33"/>
      <c r="G53" s="33"/>
      <c r="R53" s="202"/>
      <c r="S53" s="973"/>
      <c r="T53" s="1097"/>
      <c r="U53" s="1097"/>
      <c r="V53" s="1097"/>
      <c r="W53" s="1097"/>
      <c r="X53" s="1097"/>
      <c r="Y53" s="1097"/>
      <c r="Z53" s="1097"/>
      <c r="AA53" s="1097"/>
      <c r="AB53" s="1097"/>
      <c r="AC53" s="1097"/>
      <c r="AD53" s="1097"/>
      <c r="AE53" s="1097"/>
      <c r="AF53" s="1097"/>
      <c r="AG53" s="1097"/>
      <c r="AH53" s="1097"/>
    </row>
    <row r="56" spans="1:34" s="58" customFormat="1">
      <c r="A56" s="29"/>
      <c r="B56" s="74"/>
      <c r="C56" s="33"/>
      <c r="D56" s="33"/>
      <c r="E56" s="33"/>
      <c r="F56" s="33"/>
      <c r="G56" s="33"/>
      <c r="R56" s="202"/>
      <c r="S56" s="973"/>
      <c r="T56" s="1097"/>
      <c r="U56" s="1097"/>
      <c r="V56" s="1097"/>
      <c r="W56" s="1097"/>
      <c r="X56" s="1097"/>
      <c r="Y56" s="1097"/>
      <c r="Z56" s="1097"/>
      <c r="AA56" s="1097"/>
      <c r="AB56" s="1097"/>
      <c r="AC56" s="1097"/>
      <c r="AD56" s="1097"/>
      <c r="AE56" s="1097"/>
      <c r="AF56" s="1097"/>
      <c r="AG56" s="1097"/>
      <c r="AH56" s="1097"/>
    </row>
    <row r="57" spans="1:34" s="58" customFormat="1">
      <c r="A57" s="29"/>
      <c r="B57" s="74"/>
      <c r="C57" s="33"/>
      <c r="D57" s="33"/>
      <c r="E57" s="33"/>
      <c r="F57" s="33"/>
      <c r="G57" s="33"/>
      <c r="R57" s="202"/>
      <c r="S57" s="973"/>
      <c r="T57" s="1097"/>
      <c r="U57" s="1097"/>
      <c r="V57" s="1097"/>
      <c r="W57" s="1097"/>
      <c r="X57" s="1097"/>
      <c r="Y57" s="1097"/>
      <c r="Z57" s="1097"/>
      <c r="AA57" s="1097"/>
      <c r="AB57" s="1097"/>
      <c r="AC57" s="1097"/>
      <c r="AD57" s="1097"/>
      <c r="AE57" s="1097"/>
      <c r="AF57" s="1097"/>
      <c r="AG57" s="1097"/>
      <c r="AH57" s="1097"/>
    </row>
    <row r="58" spans="1:34" s="58" customFormat="1">
      <c r="A58" s="29"/>
      <c r="B58" s="74"/>
      <c r="C58" s="33"/>
      <c r="D58" s="33"/>
      <c r="E58" s="33"/>
      <c r="F58" s="33"/>
      <c r="G58" s="33"/>
      <c r="R58" s="202"/>
      <c r="S58" s="973"/>
      <c r="T58" s="1097"/>
      <c r="U58" s="1097"/>
      <c r="V58" s="1097"/>
      <c r="W58" s="1097"/>
      <c r="X58" s="1097"/>
      <c r="Y58" s="1097"/>
      <c r="Z58" s="1097"/>
      <c r="AA58" s="1097"/>
      <c r="AB58" s="1097"/>
      <c r="AC58" s="1097"/>
      <c r="AD58" s="1097"/>
      <c r="AE58" s="1097"/>
      <c r="AF58" s="1097"/>
      <c r="AG58" s="1097"/>
      <c r="AH58" s="1097"/>
    </row>
    <row r="59" spans="1:34" s="58" customFormat="1">
      <c r="A59" s="29"/>
      <c r="B59" s="74"/>
      <c r="C59" s="33"/>
      <c r="D59" s="33"/>
      <c r="E59" s="33"/>
      <c r="F59" s="33"/>
      <c r="G59" s="33"/>
      <c r="R59" s="202"/>
      <c r="S59" s="973"/>
      <c r="T59" s="1097"/>
      <c r="U59" s="1097"/>
      <c r="V59" s="1097"/>
      <c r="W59" s="1097"/>
      <c r="X59" s="1097"/>
      <c r="Y59" s="1097"/>
      <c r="Z59" s="1097"/>
      <c r="AA59" s="1097"/>
      <c r="AB59" s="1097"/>
      <c r="AC59" s="1097"/>
      <c r="AD59" s="1097"/>
      <c r="AE59" s="1097"/>
      <c r="AF59" s="1097"/>
      <c r="AG59" s="1097"/>
      <c r="AH59" s="1097"/>
    </row>
    <row r="60" spans="1:34" s="58" customFormat="1">
      <c r="A60" s="29"/>
      <c r="B60" s="74"/>
      <c r="C60" s="33"/>
      <c r="D60" s="33"/>
      <c r="E60" s="33"/>
      <c r="F60" s="33"/>
      <c r="G60" s="33"/>
      <c r="R60" s="202"/>
      <c r="S60" s="973"/>
      <c r="T60" s="1097"/>
      <c r="U60" s="1097"/>
      <c r="V60" s="1097"/>
      <c r="W60" s="1097"/>
      <c r="X60" s="1097"/>
      <c r="Y60" s="1097"/>
      <c r="Z60" s="1097"/>
      <c r="AA60" s="1097"/>
      <c r="AB60" s="1097"/>
      <c r="AC60" s="1097"/>
      <c r="AD60" s="1097"/>
      <c r="AE60" s="1097"/>
      <c r="AF60" s="1097"/>
      <c r="AG60" s="1097"/>
      <c r="AH60" s="1097"/>
    </row>
    <row r="61" spans="1:34" s="58" customFormat="1">
      <c r="A61" s="29"/>
      <c r="B61" s="74"/>
      <c r="C61" s="33"/>
      <c r="D61" s="33"/>
      <c r="E61" s="33"/>
      <c r="F61" s="33"/>
      <c r="G61" s="33"/>
      <c r="R61" s="202"/>
      <c r="S61" s="973"/>
      <c r="T61" s="1097"/>
      <c r="U61" s="1097"/>
      <c r="V61" s="1097"/>
      <c r="W61" s="1097"/>
      <c r="X61" s="1097"/>
      <c r="Y61" s="1097"/>
      <c r="Z61" s="1097"/>
      <c r="AA61" s="1097"/>
      <c r="AB61" s="1097"/>
      <c r="AC61" s="1097"/>
      <c r="AD61" s="1097"/>
      <c r="AE61" s="1097"/>
      <c r="AF61" s="1097"/>
      <c r="AG61" s="1097"/>
      <c r="AH61" s="1097"/>
    </row>
    <row r="62" spans="1:34" s="58" customFormat="1">
      <c r="A62" s="29"/>
      <c r="B62" s="74"/>
      <c r="C62" s="33"/>
      <c r="D62" s="33"/>
      <c r="E62" s="33"/>
      <c r="F62" s="33"/>
      <c r="G62" s="33"/>
      <c r="R62" s="202"/>
      <c r="S62" s="973"/>
      <c r="T62" s="1097"/>
      <c r="U62" s="1097"/>
      <c r="V62" s="1097"/>
      <c r="W62" s="1097"/>
      <c r="X62" s="1097"/>
      <c r="Y62" s="1097"/>
      <c r="Z62" s="1097"/>
      <c r="AA62" s="1097"/>
      <c r="AB62" s="1097"/>
      <c r="AC62" s="1097"/>
      <c r="AD62" s="1097"/>
      <c r="AE62" s="1097"/>
      <c r="AF62" s="1097"/>
      <c r="AG62" s="1097"/>
      <c r="AH62" s="1097"/>
    </row>
    <row r="63" spans="1:34" s="58" customFormat="1">
      <c r="A63" s="29"/>
      <c r="B63" s="74"/>
      <c r="C63" s="33"/>
      <c r="D63" s="33"/>
      <c r="E63" s="33"/>
      <c r="F63" s="33"/>
      <c r="G63" s="33"/>
      <c r="R63" s="202"/>
      <c r="S63" s="973"/>
      <c r="T63" s="1097"/>
      <c r="U63" s="1097"/>
      <c r="V63" s="1097"/>
      <c r="W63" s="1097"/>
      <c r="X63" s="1097"/>
      <c r="Y63" s="1097"/>
      <c r="Z63" s="1097"/>
      <c r="AA63" s="1097"/>
      <c r="AB63" s="1097"/>
      <c r="AC63" s="1097"/>
      <c r="AD63" s="1097"/>
      <c r="AE63" s="1097"/>
      <c r="AF63" s="1097"/>
      <c r="AG63" s="1097"/>
      <c r="AH63" s="1097"/>
    </row>
    <row r="64" spans="1:34" s="58" customFormat="1">
      <c r="A64" s="29"/>
      <c r="B64" s="74"/>
      <c r="C64" s="33"/>
      <c r="D64" s="33"/>
      <c r="E64" s="33"/>
      <c r="F64" s="33"/>
      <c r="G64" s="33"/>
      <c r="R64" s="202"/>
      <c r="S64" s="973"/>
      <c r="T64" s="1097"/>
      <c r="U64" s="1097"/>
      <c r="V64" s="1097"/>
      <c r="W64" s="1097"/>
      <c r="X64" s="1097"/>
      <c r="Y64" s="1097"/>
      <c r="Z64" s="1097"/>
      <c r="AA64" s="1097"/>
      <c r="AB64" s="1097"/>
      <c r="AC64" s="1097"/>
      <c r="AD64" s="1097"/>
      <c r="AE64" s="1097"/>
      <c r="AF64" s="1097"/>
      <c r="AG64" s="1097"/>
      <c r="AH64" s="1097"/>
    </row>
    <row r="65" spans="1:34" s="58" customFormat="1">
      <c r="A65" s="29"/>
      <c r="B65" s="74"/>
      <c r="C65" s="33"/>
      <c r="D65" s="33"/>
      <c r="E65" s="33"/>
      <c r="F65" s="33"/>
      <c r="G65" s="33"/>
      <c r="R65" s="202"/>
      <c r="S65" s="973"/>
      <c r="T65" s="1097"/>
      <c r="U65" s="1097"/>
      <c r="V65" s="1097"/>
      <c r="W65" s="1097"/>
      <c r="X65" s="1097"/>
      <c r="Y65" s="1097"/>
      <c r="Z65" s="1097"/>
      <c r="AA65" s="1097"/>
      <c r="AB65" s="1097"/>
      <c r="AC65" s="1097"/>
      <c r="AD65" s="1097"/>
      <c r="AE65" s="1097"/>
      <c r="AF65" s="1097"/>
      <c r="AG65" s="1097"/>
      <c r="AH65" s="1097"/>
    </row>
    <row r="66" spans="1:34" s="58" customFormat="1">
      <c r="A66" s="29"/>
      <c r="B66" s="74"/>
      <c r="C66" s="33"/>
      <c r="D66" s="33"/>
      <c r="E66" s="33"/>
      <c r="F66" s="33"/>
      <c r="G66" s="33"/>
      <c r="R66" s="202"/>
      <c r="S66" s="973"/>
      <c r="T66" s="1097"/>
      <c r="U66" s="1097"/>
      <c r="V66" s="1097"/>
      <c r="W66" s="1097"/>
      <c r="X66" s="1097"/>
      <c r="Y66" s="1097"/>
      <c r="Z66" s="1097"/>
      <c r="AA66" s="1097"/>
      <c r="AB66" s="1097"/>
      <c r="AC66" s="1097"/>
      <c r="AD66" s="1097"/>
      <c r="AE66" s="1097"/>
      <c r="AF66" s="1097"/>
      <c r="AG66" s="1097"/>
      <c r="AH66" s="1097"/>
    </row>
    <row r="69" spans="1:34" s="58" customFormat="1">
      <c r="A69" s="29"/>
      <c r="B69" s="74"/>
      <c r="C69" s="33"/>
      <c r="D69" s="33"/>
      <c r="E69" s="33"/>
      <c r="F69" s="33"/>
      <c r="G69" s="33"/>
      <c r="R69" s="202"/>
      <c r="S69" s="973"/>
      <c r="T69" s="1097"/>
      <c r="U69" s="1097"/>
      <c r="V69" s="1097"/>
      <c r="W69" s="1097"/>
      <c r="X69" s="1097"/>
      <c r="Y69" s="1097"/>
      <c r="Z69" s="1097"/>
      <c r="AA69" s="1097"/>
      <c r="AB69" s="1097"/>
      <c r="AC69" s="1097"/>
      <c r="AD69" s="1097"/>
      <c r="AE69" s="1097"/>
      <c r="AF69" s="1097"/>
      <c r="AG69" s="1097"/>
      <c r="AH69" s="1097"/>
    </row>
    <row r="70" spans="1:34" s="58" customFormat="1">
      <c r="A70" s="29"/>
      <c r="B70" s="74"/>
      <c r="C70" s="33"/>
      <c r="D70" s="33"/>
      <c r="E70" s="33"/>
      <c r="F70" s="33"/>
      <c r="G70" s="33"/>
      <c r="R70" s="202"/>
      <c r="S70" s="973"/>
      <c r="T70" s="1097"/>
      <c r="U70" s="1097"/>
      <c r="V70" s="1097"/>
      <c r="W70" s="1097"/>
      <c r="X70" s="1097"/>
      <c r="Y70" s="1097"/>
      <c r="Z70" s="1097"/>
      <c r="AA70" s="1097"/>
      <c r="AB70" s="1097"/>
      <c r="AC70" s="1097"/>
      <c r="AD70" s="1097"/>
      <c r="AE70" s="1097"/>
      <c r="AF70" s="1097"/>
      <c r="AG70" s="1097"/>
      <c r="AH70" s="1097"/>
    </row>
    <row r="71" spans="1:34" s="58" customFormat="1">
      <c r="A71" s="29"/>
      <c r="B71" s="74"/>
      <c r="C71" s="33"/>
      <c r="D71" s="33"/>
      <c r="E71" s="33"/>
      <c r="F71" s="33"/>
      <c r="G71" s="33"/>
      <c r="R71" s="202"/>
      <c r="S71" s="973"/>
      <c r="T71" s="1097"/>
      <c r="U71" s="1097"/>
      <c r="V71" s="1097"/>
      <c r="W71" s="1097"/>
      <c r="X71" s="1097"/>
      <c r="Y71" s="1097"/>
      <c r="Z71" s="1097"/>
      <c r="AA71" s="1097"/>
      <c r="AB71" s="1097"/>
      <c r="AC71" s="1097"/>
      <c r="AD71" s="1097"/>
      <c r="AE71" s="1097"/>
      <c r="AF71" s="1097"/>
      <c r="AG71" s="1097"/>
      <c r="AH71" s="1097"/>
    </row>
    <row r="72" spans="1:34" s="58" customFormat="1">
      <c r="A72" s="29"/>
      <c r="B72" s="74"/>
      <c r="C72" s="33"/>
      <c r="D72" s="33"/>
      <c r="E72" s="33"/>
      <c r="F72" s="33"/>
      <c r="G72" s="33"/>
      <c r="R72" s="202"/>
      <c r="S72" s="973"/>
      <c r="T72" s="1097"/>
      <c r="U72" s="1097"/>
      <c r="V72" s="1097"/>
      <c r="W72" s="1097"/>
      <c r="X72" s="1097"/>
      <c r="Y72" s="1097"/>
      <c r="Z72" s="1097"/>
      <c r="AA72" s="1097"/>
      <c r="AB72" s="1097"/>
      <c r="AC72" s="1097"/>
      <c r="AD72" s="1097"/>
      <c r="AE72" s="1097"/>
      <c r="AF72" s="1097"/>
      <c r="AG72" s="1097"/>
      <c r="AH72" s="1097"/>
    </row>
    <row r="73" spans="1:34" s="58" customFormat="1">
      <c r="A73" s="29"/>
      <c r="B73" s="74"/>
      <c r="C73" s="33"/>
      <c r="D73" s="33"/>
      <c r="E73" s="33"/>
      <c r="F73" s="33"/>
      <c r="G73" s="33"/>
      <c r="R73" s="202"/>
      <c r="S73" s="973"/>
      <c r="T73" s="1097"/>
      <c r="U73" s="1097"/>
      <c r="V73" s="1097"/>
      <c r="W73" s="1097"/>
      <c r="X73" s="1097"/>
      <c r="Y73" s="1097"/>
      <c r="Z73" s="1097"/>
      <c r="AA73" s="1097"/>
      <c r="AB73" s="1097"/>
      <c r="AC73" s="1097"/>
      <c r="AD73" s="1097"/>
      <c r="AE73" s="1097"/>
      <c r="AF73" s="1097"/>
      <c r="AG73" s="1097"/>
      <c r="AH73" s="1097"/>
    </row>
    <row r="74" spans="1:34" s="58" customFormat="1">
      <c r="A74" s="29"/>
      <c r="B74" s="74"/>
      <c r="C74" s="33"/>
      <c r="D74" s="33"/>
      <c r="E74" s="33"/>
      <c r="F74" s="33"/>
      <c r="G74" s="33"/>
      <c r="R74" s="202"/>
      <c r="S74" s="973"/>
      <c r="T74" s="1097"/>
      <c r="U74" s="1097"/>
      <c r="V74" s="1097"/>
      <c r="W74" s="1097"/>
      <c r="X74" s="1097"/>
      <c r="Y74" s="1097"/>
      <c r="Z74" s="1097"/>
      <c r="AA74" s="1097"/>
      <c r="AB74" s="1097"/>
      <c r="AC74" s="1097"/>
      <c r="AD74" s="1097"/>
      <c r="AE74" s="1097"/>
      <c r="AF74" s="1097"/>
      <c r="AG74" s="1097"/>
      <c r="AH74" s="1097"/>
    </row>
    <row r="75" spans="1:34" s="58" customFormat="1">
      <c r="A75" s="29"/>
      <c r="B75" s="74"/>
      <c r="C75" s="33"/>
      <c r="D75" s="33"/>
      <c r="E75" s="33"/>
      <c r="F75" s="33"/>
      <c r="G75" s="33"/>
      <c r="R75" s="202"/>
      <c r="S75" s="973"/>
      <c r="T75" s="1097"/>
      <c r="U75" s="1097"/>
      <c r="V75" s="1097"/>
      <c r="W75" s="1097"/>
      <c r="X75" s="1097"/>
      <c r="Y75" s="1097"/>
      <c r="Z75" s="1097"/>
      <c r="AA75" s="1097"/>
      <c r="AB75" s="1097"/>
      <c r="AC75" s="1097"/>
      <c r="AD75" s="1097"/>
      <c r="AE75" s="1097"/>
      <c r="AF75" s="1097"/>
      <c r="AG75" s="1097"/>
      <c r="AH75" s="1097"/>
    </row>
    <row r="76" spans="1:34" s="58" customFormat="1">
      <c r="A76" s="29"/>
      <c r="B76" s="74"/>
      <c r="C76" s="33"/>
      <c r="D76" s="33"/>
      <c r="E76" s="33"/>
      <c r="F76" s="33"/>
      <c r="G76" s="33"/>
      <c r="R76" s="202"/>
      <c r="S76" s="973"/>
      <c r="T76" s="1097"/>
      <c r="U76" s="1097"/>
      <c r="V76" s="1097"/>
      <c r="W76" s="1097"/>
      <c r="X76" s="1097"/>
      <c r="Y76" s="1097"/>
      <c r="Z76" s="1097"/>
      <c r="AA76" s="1097"/>
      <c r="AB76" s="1097"/>
      <c r="AC76" s="1097"/>
      <c r="AD76" s="1097"/>
      <c r="AE76" s="1097"/>
      <c r="AF76" s="1097"/>
      <c r="AG76" s="1097"/>
      <c r="AH76" s="1097"/>
    </row>
    <row r="78" spans="1:34" s="58" customFormat="1">
      <c r="A78" s="29"/>
      <c r="B78" s="74"/>
      <c r="C78" s="33"/>
      <c r="D78" s="33"/>
      <c r="E78" s="33"/>
      <c r="F78" s="33"/>
      <c r="G78" s="33"/>
      <c r="R78" s="202"/>
      <c r="S78" s="973"/>
      <c r="T78" s="1097"/>
      <c r="U78" s="1097"/>
      <c r="V78" s="1097"/>
      <c r="W78" s="1097"/>
      <c r="X78" s="1097"/>
      <c r="Y78" s="1097"/>
      <c r="Z78" s="1097"/>
      <c r="AA78" s="1097"/>
      <c r="AB78" s="1097"/>
      <c r="AC78" s="1097"/>
      <c r="AD78" s="1097"/>
      <c r="AE78" s="1097"/>
      <c r="AF78" s="1097"/>
      <c r="AG78" s="1097"/>
      <c r="AH78" s="1097"/>
    </row>
    <row r="79" spans="1:34" s="58" customFormat="1">
      <c r="A79" s="29"/>
      <c r="B79" s="74"/>
      <c r="C79" s="33"/>
      <c r="D79" s="33"/>
      <c r="E79" s="33"/>
      <c r="F79" s="33"/>
      <c r="G79" s="33"/>
      <c r="R79" s="202"/>
      <c r="S79" s="973"/>
      <c r="T79" s="1097"/>
      <c r="U79" s="1097"/>
      <c r="V79" s="1097"/>
      <c r="W79" s="1097"/>
      <c r="X79" s="1097"/>
      <c r="Y79" s="1097"/>
      <c r="Z79" s="1097"/>
      <c r="AA79" s="1097"/>
      <c r="AB79" s="1097"/>
      <c r="AC79" s="1097"/>
      <c r="AD79" s="1097"/>
      <c r="AE79" s="1097"/>
      <c r="AF79" s="1097"/>
      <c r="AG79" s="1097"/>
      <c r="AH79" s="1097"/>
    </row>
    <row r="82" spans="1:34" s="58" customFormat="1">
      <c r="A82" s="29"/>
      <c r="B82" s="74"/>
      <c r="C82" s="33"/>
      <c r="D82" s="33"/>
      <c r="E82" s="33"/>
      <c r="F82" s="33"/>
      <c r="G82" s="33"/>
      <c r="R82" s="202"/>
      <c r="S82" s="973"/>
      <c r="T82" s="1097"/>
      <c r="U82" s="1097"/>
      <c r="V82" s="1097"/>
      <c r="W82" s="1097"/>
      <c r="X82" s="1097"/>
      <c r="Y82" s="1097"/>
      <c r="Z82" s="1097"/>
      <c r="AA82" s="1097"/>
      <c r="AB82" s="1097"/>
      <c r="AC82" s="1097"/>
      <c r="AD82" s="1097"/>
      <c r="AE82" s="1097"/>
      <c r="AF82" s="1097"/>
      <c r="AG82" s="1097"/>
      <c r="AH82" s="1097"/>
    </row>
    <row r="83" spans="1:34" s="58" customFormat="1">
      <c r="A83" s="29"/>
      <c r="B83" s="74"/>
      <c r="C83" s="33"/>
      <c r="D83" s="33"/>
      <c r="E83" s="33"/>
      <c r="F83" s="33"/>
      <c r="G83" s="33"/>
      <c r="R83" s="202"/>
      <c r="S83" s="973"/>
      <c r="T83" s="1097"/>
      <c r="U83" s="1097"/>
      <c r="V83" s="1097"/>
      <c r="W83" s="1097"/>
      <c r="X83" s="1097"/>
      <c r="Y83" s="1097"/>
      <c r="Z83" s="1097"/>
      <c r="AA83" s="1097"/>
      <c r="AB83" s="1097"/>
      <c r="AC83" s="1097"/>
      <c r="AD83" s="1097"/>
      <c r="AE83" s="1097"/>
      <c r="AF83" s="1097"/>
      <c r="AG83" s="1097"/>
      <c r="AH83" s="1097"/>
    </row>
    <row r="84" spans="1:34" s="58" customFormat="1">
      <c r="A84" s="29"/>
      <c r="B84" s="74"/>
      <c r="C84" s="33"/>
      <c r="D84" s="33"/>
      <c r="E84" s="33"/>
      <c r="F84" s="33"/>
      <c r="G84" s="33"/>
      <c r="R84" s="202"/>
      <c r="S84" s="973"/>
      <c r="T84" s="1097"/>
      <c r="U84" s="1097"/>
      <c r="V84" s="1097"/>
      <c r="W84" s="1097"/>
      <c r="X84" s="1097"/>
      <c r="Y84" s="1097"/>
      <c r="Z84" s="1097"/>
      <c r="AA84" s="1097"/>
      <c r="AB84" s="1097"/>
      <c r="AC84" s="1097"/>
      <c r="AD84" s="1097"/>
      <c r="AE84" s="1097"/>
      <c r="AF84" s="1097"/>
      <c r="AG84" s="1097"/>
      <c r="AH84" s="1097"/>
    </row>
    <row r="85" spans="1:34" s="58" customFormat="1">
      <c r="A85" s="29"/>
      <c r="B85" s="74"/>
      <c r="C85" s="33"/>
      <c r="D85" s="33"/>
      <c r="E85" s="33"/>
      <c r="F85" s="33"/>
      <c r="G85" s="33"/>
      <c r="R85" s="202"/>
      <c r="S85" s="973"/>
      <c r="T85" s="1097"/>
      <c r="U85" s="1097"/>
      <c r="V85" s="1097"/>
      <c r="W85" s="1097"/>
      <c r="X85" s="1097"/>
      <c r="Y85" s="1097"/>
      <c r="Z85" s="1097"/>
      <c r="AA85" s="1097"/>
      <c r="AB85" s="1097"/>
      <c r="AC85" s="1097"/>
      <c r="AD85" s="1097"/>
      <c r="AE85" s="1097"/>
      <c r="AF85" s="1097"/>
      <c r="AG85" s="1097"/>
      <c r="AH85" s="1097"/>
    </row>
    <row r="86" spans="1:34" s="58" customFormat="1">
      <c r="A86" s="29"/>
      <c r="B86" s="74"/>
      <c r="C86" s="33"/>
      <c r="D86" s="33"/>
      <c r="E86" s="33"/>
      <c r="F86" s="33"/>
      <c r="G86" s="33"/>
      <c r="R86" s="202"/>
      <c r="S86" s="973"/>
      <c r="T86" s="1097"/>
      <c r="U86" s="1097"/>
      <c r="V86" s="1097"/>
      <c r="W86" s="1097"/>
      <c r="X86" s="1097"/>
      <c r="Y86" s="1097"/>
      <c r="Z86" s="1097"/>
      <c r="AA86" s="1097"/>
      <c r="AB86" s="1097"/>
      <c r="AC86" s="1097"/>
      <c r="AD86" s="1097"/>
      <c r="AE86" s="1097"/>
      <c r="AF86" s="1097"/>
      <c r="AG86" s="1097"/>
      <c r="AH86" s="1097"/>
    </row>
    <row r="87" spans="1:34" s="58" customFormat="1">
      <c r="A87" s="29"/>
      <c r="B87" s="74"/>
      <c r="C87" s="33"/>
      <c r="D87" s="33"/>
      <c r="E87" s="33"/>
      <c r="F87" s="33"/>
      <c r="G87" s="33"/>
      <c r="R87" s="202"/>
      <c r="S87" s="973"/>
      <c r="T87" s="1097"/>
      <c r="U87" s="1097"/>
      <c r="V87" s="1097"/>
      <c r="W87" s="1097"/>
      <c r="X87" s="1097"/>
      <c r="Y87" s="1097"/>
      <c r="Z87" s="1097"/>
      <c r="AA87" s="1097"/>
      <c r="AB87" s="1097"/>
      <c r="AC87" s="1097"/>
      <c r="AD87" s="1097"/>
      <c r="AE87" s="1097"/>
      <c r="AF87" s="1097"/>
      <c r="AG87" s="1097"/>
      <c r="AH87" s="1097"/>
    </row>
    <row r="88" spans="1:34" s="58" customFormat="1">
      <c r="A88" s="29"/>
      <c r="B88" s="74"/>
      <c r="C88" s="33"/>
      <c r="D88" s="33"/>
      <c r="E88" s="33"/>
      <c r="F88" s="33"/>
      <c r="G88" s="33"/>
      <c r="R88" s="202"/>
      <c r="S88" s="973"/>
      <c r="T88" s="1097"/>
      <c r="U88" s="1097"/>
      <c r="V88" s="1097"/>
      <c r="W88" s="1097"/>
      <c r="X88" s="1097"/>
      <c r="Y88" s="1097"/>
      <c r="Z88" s="1097"/>
      <c r="AA88" s="1097"/>
      <c r="AB88" s="1097"/>
      <c r="AC88" s="1097"/>
      <c r="AD88" s="1097"/>
      <c r="AE88" s="1097"/>
      <c r="AF88" s="1097"/>
      <c r="AG88" s="1097"/>
      <c r="AH88" s="1097"/>
    </row>
    <row r="89" spans="1:34" s="58" customFormat="1">
      <c r="A89" s="29"/>
      <c r="B89" s="74"/>
      <c r="C89" s="33"/>
      <c r="D89" s="33"/>
      <c r="E89" s="33"/>
      <c r="F89" s="33"/>
      <c r="G89" s="33"/>
      <c r="R89" s="202"/>
      <c r="S89" s="973"/>
      <c r="T89" s="1097"/>
      <c r="U89" s="1097"/>
      <c r="V89" s="1097"/>
      <c r="W89" s="1097"/>
      <c r="X89" s="1097"/>
      <c r="Y89" s="1097"/>
      <c r="Z89" s="1097"/>
      <c r="AA89" s="1097"/>
      <c r="AB89" s="1097"/>
      <c r="AC89" s="1097"/>
      <c r="AD89" s="1097"/>
      <c r="AE89" s="1097"/>
      <c r="AF89" s="1097"/>
      <c r="AG89" s="1097"/>
      <c r="AH89" s="1097"/>
    </row>
    <row r="91" spans="1:34" s="58" customFormat="1">
      <c r="A91" s="29"/>
      <c r="B91" s="74"/>
      <c r="C91" s="33"/>
      <c r="D91" s="33"/>
      <c r="E91" s="33"/>
      <c r="F91" s="33"/>
      <c r="G91" s="33"/>
      <c r="R91" s="202"/>
      <c r="S91" s="973"/>
      <c r="T91" s="1097"/>
      <c r="U91" s="1097"/>
      <c r="V91" s="1097"/>
      <c r="W91" s="1097"/>
      <c r="X91" s="1097"/>
      <c r="Y91" s="1097"/>
      <c r="Z91" s="1097"/>
      <c r="AA91" s="1097"/>
      <c r="AB91" s="1097"/>
      <c r="AC91" s="1097"/>
      <c r="AD91" s="1097"/>
      <c r="AE91" s="1097"/>
      <c r="AF91" s="1097"/>
      <c r="AG91" s="1097"/>
      <c r="AH91" s="1097"/>
    </row>
    <row r="92" spans="1:34" s="58" customFormat="1">
      <c r="A92" s="29"/>
      <c r="B92" s="74"/>
      <c r="C92" s="33"/>
      <c r="D92" s="33"/>
      <c r="E92" s="33"/>
      <c r="F92" s="33"/>
      <c r="G92" s="33"/>
      <c r="R92" s="202"/>
      <c r="S92" s="973"/>
      <c r="T92" s="1097"/>
      <c r="U92" s="1097"/>
      <c r="V92" s="1097"/>
      <c r="W92" s="1097"/>
      <c r="X92" s="1097"/>
      <c r="Y92" s="1097"/>
      <c r="Z92" s="1097"/>
      <c r="AA92" s="1097"/>
      <c r="AB92" s="1097"/>
      <c r="AC92" s="1097"/>
      <c r="AD92" s="1097"/>
      <c r="AE92" s="1097"/>
      <c r="AF92" s="1097"/>
      <c r="AG92" s="1097"/>
      <c r="AH92" s="1097"/>
    </row>
    <row r="96" spans="1:34" s="58" customFormat="1">
      <c r="A96" s="29"/>
      <c r="B96" s="74"/>
      <c r="C96" s="33"/>
      <c r="D96" s="33"/>
      <c r="E96" s="33"/>
      <c r="F96" s="33"/>
      <c r="G96" s="33"/>
      <c r="R96" s="202"/>
      <c r="S96" s="973"/>
      <c r="T96" s="1097"/>
      <c r="U96" s="1097"/>
      <c r="V96" s="1097"/>
      <c r="W96" s="1097"/>
      <c r="X96" s="1097"/>
      <c r="Y96" s="1097"/>
      <c r="Z96" s="1097"/>
      <c r="AA96" s="1097"/>
      <c r="AB96" s="1097"/>
      <c r="AC96" s="1097"/>
      <c r="AD96" s="1097"/>
      <c r="AE96" s="1097"/>
      <c r="AF96" s="1097"/>
      <c r="AG96" s="1097"/>
      <c r="AH96" s="1097"/>
    </row>
    <row r="100" spans="1:34" s="58" customFormat="1">
      <c r="A100" s="29"/>
      <c r="B100" s="74"/>
      <c r="C100" s="33"/>
      <c r="D100" s="33"/>
      <c r="E100" s="33"/>
      <c r="F100" s="33"/>
      <c r="G100" s="33"/>
      <c r="I100" s="202"/>
      <c r="J100" s="202"/>
      <c r="K100" s="202"/>
      <c r="L100" s="202"/>
      <c r="M100" s="202"/>
      <c r="N100" s="202"/>
      <c r="O100" s="202"/>
      <c r="P100" s="202"/>
      <c r="Q100" s="202"/>
      <c r="R100" s="202"/>
      <c r="S100" s="973"/>
      <c r="T100" s="1097"/>
      <c r="U100" s="1097"/>
      <c r="V100" s="1097"/>
      <c r="W100" s="1097"/>
      <c r="X100" s="1097"/>
      <c r="Y100" s="1097"/>
      <c r="Z100" s="1097"/>
      <c r="AA100" s="1097"/>
      <c r="AB100" s="1097"/>
      <c r="AC100" s="1097"/>
      <c r="AD100" s="1097"/>
      <c r="AE100" s="1097"/>
      <c r="AF100" s="1097"/>
      <c r="AG100" s="1097"/>
      <c r="AH100" s="1097"/>
    </row>
    <row r="101" spans="1:34" s="58" customFormat="1">
      <c r="A101" s="29"/>
      <c r="B101" s="74"/>
      <c r="C101" s="33"/>
      <c r="D101" s="33"/>
      <c r="E101" s="33"/>
      <c r="F101" s="33"/>
      <c r="G101" s="33"/>
      <c r="I101" s="202"/>
      <c r="J101" s="202"/>
      <c r="K101" s="202"/>
      <c r="L101" s="202"/>
      <c r="M101" s="202"/>
      <c r="N101" s="202"/>
      <c r="O101" s="202"/>
      <c r="P101" s="202"/>
      <c r="Q101" s="202"/>
      <c r="R101" s="202"/>
      <c r="S101" s="973"/>
      <c r="T101" s="1097"/>
      <c r="U101" s="1097"/>
      <c r="V101" s="1097"/>
      <c r="W101" s="1097"/>
      <c r="X101" s="1097"/>
      <c r="Y101" s="1097"/>
      <c r="Z101" s="1097"/>
      <c r="AA101" s="1097"/>
      <c r="AB101" s="1097"/>
      <c r="AC101" s="1097"/>
      <c r="AD101" s="1097"/>
      <c r="AE101" s="1097"/>
      <c r="AF101" s="1097"/>
      <c r="AG101" s="1097"/>
      <c r="AH101" s="1097"/>
    </row>
    <row r="102" spans="1:34" s="58" customFormat="1">
      <c r="A102" s="29"/>
      <c r="B102" s="74"/>
      <c r="C102" s="33"/>
      <c r="D102" s="33"/>
      <c r="E102" s="33"/>
      <c r="F102" s="33"/>
      <c r="G102" s="33"/>
      <c r="I102" s="202"/>
      <c r="J102" s="202"/>
      <c r="K102" s="202"/>
      <c r="L102" s="202"/>
      <c r="M102" s="202"/>
      <c r="N102" s="202"/>
      <c r="O102" s="202"/>
      <c r="P102" s="202"/>
      <c r="Q102" s="202"/>
      <c r="R102" s="202"/>
      <c r="S102" s="973"/>
      <c r="T102" s="1097"/>
      <c r="U102" s="1097"/>
      <c r="V102" s="1097"/>
      <c r="W102" s="1097"/>
      <c r="X102" s="1097"/>
      <c r="Y102" s="1097"/>
      <c r="Z102" s="1097"/>
      <c r="AA102" s="1097"/>
      <c r="AB102" s="1097"/>
      <c r="AC102" s="1097"/>
      <c r="AD102" s="1097"/>
      <c r="AE102" s="1097"/>
      <c r="AF102" s="1097"/>
      <c r="AG102" s="1097"/>
      <c r="AH102" s="1097"/>
    </row>
    <row r="103" spans="1:34" s="58" customFormat="1">
      <c r="A103" s="29"/>
      <c r="B103" s="74"/>
      <c r="C103" s="33"/>
      <c r="D103" s="33"/>
      <c r="E103" s="33"/>
      <c r="F103" s="33"/>
      <c r="G103" s="33"/>
      <c r="I103" s="202"/>
      <c r="J103" s="202"/>
      <c r="K103" s="202"/>
      <c r="L103" s="202"/>
      <c r="M103" s="202"/>
      <c r="N103" s="202"/>
      <c r="O103" s="202"/>
      <c r="P103" s="202"/>
      <c r="Q103" s="202"/>
      <c r="R103" s="202"/>
      <c r="S103" s="973"/>
      <c r="T103" s="1097"/>
      <c r="U103" s="1097"/>
      <c r="V103" s="1097"/>
      <c r="W103" s="1097"/>
      <c r="X103" s="1097"/>
      <c r="Y103" s="1097"/>
      <c r="Z103" s="1097"/>
      <c r="AA103" s="1097"/>
      <c r="AB103" s="1097"/>
      <c r="AC103" s="1097"/>
      <c r="AD103" s="1097"/>
      <c r="AE103" s="1097"/>
      <c r="AF103" s="1097"/>
      <c r="AG103" s="1097"/>
      <c r="AH103" s="1097"/>
    </row>
    <row r="104" spans="1:34" s="58" customFormat="1">
      <c r="A104" s="29"/>
      <c r="B104" s="74"/>
      <c r="C104" s="33"/>
      <c r="D104" s="33"/>
      <c r="E104" s="33"/>
      <c r="F104" s="33"/>
      <c r="G104" s="33"/>
      <c r="I104" s="202"/>
      <c r="J104" s="202"/>
      <c r="K104" s="202"/>
      <c r="L104" s="202"/>
      <c r="M104" s="202"/>
      <c r="N104" s="202"/>
      <c r="O104" s="202"/>
      <c r="P104" s="202"/>
      <c r="Q104" s="202"/>
      <c r="R104" s="202"/>
      <c r="S104" s="973"/>
      <c r="T104" s="1097"/>
      <c r="U104" s="1097"/>
      <c r="V104" s="1097"/>
      <c r="W104" s="1097"/>
      <c r="X104" s="1097"/>
      <c r="Y104" s="1097"/>
      <c r="Z104" s="1097"/>
      <c r="AA104" s="1097"/>
      <c r="AB104" s="1097"/>
      <c r="AC104" s="1097"/>
      <c r="AD104" s="1097"/>
      <c r="AE104" s="1097"/>
      <c r="AF104" s="1097"/>
      <c r="AG104" s="1097"/>
      <c r="AH104" s="1097"/>
    </row>
    <row r="105" spans="1:34" s="58" customFormat="1">
      <c r="A105" s="29"/>
      <c r="B105" s="74"/>
      <c r="C105" s="33"/>
      <c r="D105" s="33"/>
      <c r="E105" s="33"/>
      <c r="F105" s="33"/>
      <c r="G105" s="33"/>
      <c r="I105" s="202"/>
      <c r="J105" s="202"/>
      <c r="K105" s="202"/>
      <c r="L105" s="202"/>
      <c r="M105" s="202"/>
      <c r="N105" s="202"/>
      <c r="O105" s="202"/>
      <c r="P105" s="202"/>
      <c r="Q105" s="202"/>
      <c r="R105" s="202"/>
      <c r="S105" s="973"/>
      <c r="T105" s="1097"/>
      <c r="U105" s="1097"/>
      <c r="V105" s="1097"/>
      <c r="W105" s="1097"/>
      <c r="X105" s="1097"/>
      <c r="Y105" s="1097"/>
      <c r="Z105" s="1097"/>
      <c r="AA105" s="1097"/>
      <c r="AB105" s="1097"/>
      <c r="AC105" s="1097"/>
      <c r="AD105" s="1097"/>
      <c r="AE105" s="1097"/>
      <c r="AF105" s="1097"/>
      <c r="AG105" s="1097"/>
      <c r="AH105" s="1097"/>
    </row>
    <row r="106" spans="1:34" s="58" customFormat="1">
      <c r="A106" s="29"/>
      <c r="B106" s="74"/>
      <c r="C106" s="33"/>
      <c r="D106" s="33"/>
      <c r="E106" s="33"/>
      <c r="F106" s="33"/>
      <c r="G106" s="33"/>
      <c r="I106" s="202"/>
      <c r="J106" s="202"/>
      <c r="K106" s="202"/>
      <c r="L106" s="202"/>
      <c r="M106" s="202"/>
      <c r="N106" s="202"/>
      <c r="O106" s="202"/>
      <c r="P106" s="202"/>
      <c r="Q106" s="202"/>
      <c r="R106" s="202"/>
      <c r="S106" s="973"/>
      <c r="T106" s="1097"/>
      <c r="U106" s="1097"/>
      <c r="V106" s="1097"/>
      <c r="W106" s="1097"/>
      <c r="X106" s="1097"/>
      <c r="Y106" s="1097"/>
      <c r="Z106" s="1097"/>
      <c r="AA106" s="1097"/>
      <c r="AB106" s="1097"/>
      <c r="AC106" s="1097"/>
      <c r="AD106" s="1097"/>
      <c r="AE106" s="1097"/>
      <c r="AF106" s="1097"/>
      <c r="AG106" s="1097"/>
      <c r="AH106" s="1097"/>
    </row>
    <row r="107" spans="1:34" s="58" customFormat="1">
      <c r="A107" s="29"/>
      <c r="B107" s="74"/>
      <c r="C107" s="33"/>
      <c r="D107" s="33"/>
      <c r="E107" s="33"/>
      <c r="F107" s="33"/>
      <c r="G107" s="33"/>
      <c r="I107" s="202"/>
      <c r="J107" s="202"/>
      <c r="K107" s="202"/>
      <c r="L107" s="202"/>
      <c r="M107" s="202"/>
      <c r="N107" s="202"/>
      <c r="O107" s="202"/>
      <c r="P107" s="202"/>
      <c r="Q107" s="202"/>
      <c r="R107" s="202"/>
      <c r="S107" s="973"/>
      <c r="T107" s="1097"/>
      <c r="U107" s="1097"/>
      <c r="V107" s="1097"/>
      <c r="W107" s="1097"/>
      <c r="X107" s="1097"/>
      <c r="Y107" s="1097"/>
      <c r="Z107" s="1097"/>
      <c r="AA107" s="1097"/>
      <c r="AB107" s="1097"/>
      <c r="AC107" s="1097"/>
      <c r="AD107" s="1097"/>
      <c r="AE107" s="1097"/>
      <c r="AF107" s="1097"/>
      <c r="AG107" s="1097"/>
      <c r="AH107" s="1097"/>
    </row>
    <row r="108" spans="1:34" s="58" customFormat="1">
      <c r="A108" s="29"/>
      <c r="B108" s="74"/>
      <c r="C108" s="33"/>
      <c r="D108" s="33"/>
      <c r="E108" s="33"/>
      <c r="F108" s="33"/>
      <c r="G108" s="33"/>
      <c r="I108" s="202"/>
      <c r="J108" s="202"/>
      <c r="K108" s="202"/>
      <c r="L108" s="202"/>
      <c r="M108" s="202"/>
      <c r="N108" s="202"/>
      <c r="O108" s="202"/>
      <c r="P108" s="202"/>
      <c r="Q108" s="202"/>
      <c r="R108" s="202"/>
      <c r="S108" s="973"/>
      <c r="T108" s="1097"/>
      <c r="U108" s="1097"/>
      <c r="V108" s="1097"/>
      <c r="W108" s="1097"/>
      <c r="X108" s="1097"/>
      <c r="Y108" s="1097"/>
      <c r="Z108" s="1097"/>
      <c r="AA108" s="1097"/>
      <c r="AB108" s="1097"/>
      <c r="AC108" s="1097"/>
      <c r="AD108" s="1097"/>
      <c r="AE108" s="1097"/>
      <c r="AF108" s="1097"/>
      <c r="AG108" s="1097"/>
      <c r="AH108" s="1097"/>
    </row>
    <row r="109" spans="1:34" s="58" customFormat="1">
      <c r="A109" s="29"/>
      <c r="B109" s="74"/>
      <c r="C109" s="33"/>
      <c r="D109" s="33"/>
      <c r="E109" s="33"/>
      <c r="F109" s="33"/>
      <c r="G109" s="33"/>
      <c r="I109" s="202"/>
      <c r="J109" s="202"/>
      <c r="K109" s="202"/>
      <c r="L109" s="202"/>
      <c r="M109" s="202"/>
      <c r="N109" s="202"/>
      <c r="O109" s="202"/>
      <c r="P109" s="202"/>
      <c r="Q109" s="202"/>
      <c r="R109" s="202"/>
      <c r="S109" s="973"/>
      <c r="T109" s="1097"/>
      <c r="U109" s="1097"/>
      <c r="V109" s="1097"/>
      <c r="W109" s="1097"/>
      <c r="X109" s="1097"/>
      <c r="Y109" s="1097"/>
      <c r="Z109" s="1097"/>
      <c r="AA109" s="1097"/>
      <c r="AB109" s="1097"/>
      <c r="AC109" s="1097"/>
      <c r="AD109" s="1097"/>
      <c r="AE109" s="1097"/>
      <c r="AF109" s="1097"/>
      <c r="AG109" s="1097"/>
      <c r="AH109" s="1097"/>
    </row>
    <row r="110" spans="1:34" s="58" customFormat="1">
      <c r="A110" s="29"/>
      <c r="B110" s="74"/>
      <c r="C110" s="33"/>
      <c r="D110" s="33"/>
      <c r="E110" s="33"/>
      <c r="F110" s="33"/>
      <c r="G110" s="33"/>
      <c r="I110" s="202"/>
      <c r="J110" s="202"/>
      <c r="K110" s="202"/>
      <c r="L110" s="202"/>
      <c r="M110" s="202"/>
      <c r="N110" s="202"/>
      <c r="O110" s="202"/>
      <c r="P110" s="202"/>
      <c r="Q110" s="202"/>
      <c r="R110" s="202"/>
      <c r="S110" s="973"/>
      <c r="T110" s="1097"/>
      <c r="U110" s="1097"/>
      <c r="V110" s="1097"/>
      <c r="W110" s="1097"/>
      <c r="X110" s="1097"/>
      <c r="Y110" s="1097"/>
      <c r="Z110" s="1097"/>
      <c r="AA110" s="1097"/>
      <c r="AB110" s="1097"/>
      <c r="AC110" s="1097"/>
      <c r="AD110" s="1097"/>
      <c r="AE110" s="1097"/>
      <c r="AF110" s="1097"/>
      <c r="AG110" s="1097"/>
      <c r="AH110" s="1097"/>
    </row>
    <row r="111" spans="1:34" s="58" customFormat="1">
      <c r="A111" s="29"/>
      <c r="B111" s="74"/>
      <c r="C111" s="33"/>
      <c r="D111" s="33"/>
      <c r="E111" s="33"/>
      <c r="F111" s="33"/>
      <c r="G111" s="33"/>
      <c r="I111" s="202"/>
      <c r="J111" s="202"/>
      <c r="K111" s="202"/>
      <c r="L111" s="202"/>
      <c r="M111" s="202"/>
      <c r="N111" s="202"/>
      <c r="O111" s="202"/>
      <c r="P111" s="202"/>
      <c r="Q111" s="202"/>
      <c r="R111" s="202"/>
      <c r="S111" s="973"/>
      <c r="T111" s="1097"/>
      <c r="U111" s="1097"/>
      <c r="V111" s="1097"/>
      <c r="W111" s="1097"/>
      <c r="X111" s="1097"/>
      <c r="Y111" s="1097"/>
      <c r="Z111" s="1097"/>
      <c r="AA111" s="1097"/>
      <c r="AB111" s="1097"/>
      <c r="AC111" s="1097"/>
      <c r="AD111" s="1097"/>
      <c r="AE111" s="1097"/>
      <c r="AF111" s="1097"/>
      <c r="AG111" s="1097"/>
      <c r="AH111" s="1097"/>
    </row>
    <row r="112" spans="1:34" s="58" customFormat="1">
      <c r="A112" s="29"/>
      <c r="B112" s="74"/>
      <c r="C112" s="33"/>
      <c r="D112" s="33"/>
      <c r="E112" s="33"/>
      <c r="F112" s="33"/>
      <c r="G112" s="33"/>
      <c r="I112" s="202"/>
      <c r="J112" s="202"/>
      <c r="K112" s="202"/>
      <c r="L112" s="202"/>
      <c r="M112" s="202"/>
      <c r="N112" s="202"/>
      <c r="O112" s="202"/>
      <c r="P112" s="202"/>
      <c r="Q112" s="202"/>
      <c r="R112" s="202"/>
      <c r="S112" s="973"/>
      <c r="T112" s="1097"/>
      <c r="U112" s="1097"/>
      <c r="V112" s="1097"/>
      <c r="W112" s="1097"/>
      <c r="X112" s="1097"/>
      <c r="Y112" s="1097"/>
      <c r="Z112" s="1097"/>
      <c r="AA112" s="1097"/>
      <c r="AB112" s="1097"/>
      <c r="AC112" s="1097"/>
      <c r="AD112" s="1097"/>
      <c r="AE112" s="1097"/>
      <c r="AF112" s="1097"/>
      <c r="AG112" s="1097"/>
      <c r="AH112" s="1097"/>
    </row>
    <row r="113" spans="1:34" s="58" customFormat="1">
      <c r="A113" s="29"/>
      <c r="B113" s="74"/>
      <c r="C113" s="33"/>
      <c r="D113" s="33"/>
      <c r="E113" s="33"/>
      <c r="F113" s="33"/>
      <c r="G113" s="33"/>
      <c r="I113" s="202"/>
      <c r="J113" s="202"/>
      <c r="K113" s="202"/>
      <c r="L113" s="202"/>
      <c r="M113" s="202"/>
      <c r="N113" s="202"/>
      <c r="O113" s="202"/>
      <c r="P113" s="202"/>
      <c r="Q113" s="202"/>
      <c r="R113" s="202"/>
      <c r="S113" s="973"/>
      <c r="T113" s="1097"/>
      <c r="U113" s="1097"/>
      <c r="V113" s="1097"/>
      <c r="W113" s="1097"/>
      <c r="X113" s="1097"/>
      <c r="Y113" s="1097"/>
      <c r="Z113" s="1097"/>
      <c r="AA113" s="1097"/>
      <c r="AB113" s="1097"/>
      <c r="AC113" s="1097"/>
      <c r="AD113" s="1097"/>
      <c r="AE113" s="1097"/>
      <c r="AF113" s="1097"/>
      <c r="AG113" s="1097"/>
      <c r="AH113" s="1097"/>
    </row>
    <row r="114" spans="1:34" s="58" customFormat="1">
      <c r="A114" s="29"/>
      <c r="B114" s="74"/>
      <c r="C114" s="33"/>
      <c r="D114" s="33"/>
      <c r="E114" s="33"/>
      <c r="F114" s="33"/>
      <c r="G114" s="33"/>
      <c r="I114" s="202"/>
      <c r="J114" s="202"/>
      <c r="K114" s="202"/>
      <c r="L114" s="202"/>
      <c r="M114" s="202"/>
      <c r="N114" s="202"/>
      <c r="O114" s="202"/>
      <c r="P114" s="202"/>
      <c r="Q114" s="202"/>
      <c r="R114" s="202"/>
      <c r="S114" s="973"/>
      <c r="T114" s="1097"/>
      <c r="U114" s="1097"/>
      <c r="V114" s="1097"/>
      <c r="W114" s="1097"/>
      <c r="X114" s="1097"/>
      <c r="Y114" s="1097"/>
      <c r="Z114" s="1097"/>
      <c r="AA114" s="1097"/>
      <c r="AB114" s="1097"/>
      <c r="AC114" s="1097"/>
      <c r="AD114" s="1097"/>
      <c r="AE114" s="1097"/>
      <c r="AF114" s="1097"/>
      <c r="AG114" s="1097"/>
      <c r="AH114" s="1097"/>
    </row>
    <row r="115" spans="1:34" s="58" customFormat="1">
      <c r="A115" s="29"/>
      <c r="B115" s="74"/>
      <c r="C115" s="33"/>
      <c r="D115" s="33"/>
      <c r="E115" s="33"/>
      <c r="F115" s="33"/>
      <c r="G115" s="33"/>
      <c r="I115" s="202"/>
      <c r="J115" s="202"/>
      <c r="K115" s="202"/>
      <c r="L115" s="202"/>
      <c r="M115" s="202"/>
      <c r="N115" s="202"/>
      <c r="O115" s="202"/>
      <c r="P115" s="202"/>
      <c r="Q115" s="202"/>
      <c r="R115" s="202"/>
      <c r="S115" s="973"/>
      <c r="T115" s="1097"/>
      <c r="U115" s="1097"/>
      <c r="V115" s="1097"/>
      <c r="W115" s="1097"/>
      <c r="X115" s="1097"/>
      <c r="Y115" s="1097"/>
      <c r="Z115" s="1097"/>
      <c r="AA115" s="1097"/>
      <c r="AB115" s="1097"/>
      <c r="AC115" s="1097"/>
      <c r="AD115" s="1097"/>
      <c r="AE115" s="1097"/>
      <c r="AF115" s="1097"/>
      <c r="AG115" s="1097"/>
      <c r="AH115" s="1097"/>
    </row>
    <row r="116" spans="1:34" s="58" customFormat="1">
      <c r="A116" s="29"/>
      <c r="B116" s="74"/>
      <c r="C116" s="33"/>
      <c r="D116" s="33"/>
      <c r="E116" s="33"/>
      <c r="F116" s="33"/>
      <c r="G116" s="33"/>
      <c r="I116" s="202"/>
      <c r="J116" s="202"/>
      <c r="K116" s="202"/>
      <c r="L116" s="202"/>
      <c r="M116" s="202"/>
      <c r="N116" s="202"/>
      <c r="O116" s="202"/>
      <c r="P116" s="202"/>
      <c r="Q116" s="202"/>
      <c r="R116" s="202"/>
      <c r="S116" s="973"/>
      <c r="T116" s="1097"/>
      <c r="U116" s="1097"/>
      <c r="V116" s="1097"/>
      <c r="W116" s="1097"/>
      <c r="X116" s="1097"/>
      <c r="Y116" s="1097"/>
      <c r="Z116" s="1097"/>
      <c r="AA116" s="1097"/>
      <c r="AB116" s="1097"/>
      <c r="AC116" s="1097"/>
      <c r="AD116" s="1097"/>
      <c r="AE116" s="1097"/>
      <c r="AF116" s="1097"/>
      <c r="AG116" s="1097"/>
      <c r="AH116" s="1097"/>
    </row>
    <row r="117" spans="1:34" s="58" customFormat="1">
      <c r="A117" s="29"/>
      <c r="B117" s="74"/>
      <c r="C117" s="33"/>
      <c r="D117" s="33"/>
      <c r="E117" s="33"/>
      <c r="F117" s="33"/>
      <c r="G117" s="33"/>
      <c r="I117" s="202"/>
      <c r="J117" s="202"/>
      <c r="K117" s="202"/>
      <c r="L117" s="202"/>
      <c r="M117" s="202"/>
      <c r="N117" s="202"/>
      <c r="O117" s="202"/>
      <c r="P117" s="202"/>
      <c r="Q117" s="202"/>
      <c r="R117" s="202"/>
      <c r="S117" s="973"/>
      <c r="T117" s="1097"/>
      <c r="U117" s="1097"/>
      <c r="V117" s="1097"/>
      <c r="W117" s="1097"/>
      <c r="X117" s="1097"/>
      <c r="Y117" s="1097"/>
      <c r="Z117" s="1097"/>
      <c r="AA117" s="1097"/>
      <c r="AB117" s="1097"/>
      <c r="AC117" s="1097"/>
      <c r="AD117" s="1097"/>
      <c r="AE117" s="1097"/>
      <c r="AF117" s="1097"/>
      <c r="AG117" s="1097"/>
      <c r="AH117" s="1097"/>
    </row>
    <row r="118" spans="1:34" s="58" customFormat="1">
      <c r="A118" s="29"/>
      <c r="B118" s="74"/>
      <c r="C118" s="33"/>
      <c r="D118" s="33"/>
      <c r="E118" s="33"/>
      <c r="F118" s="33"/>
      <c r="G118" s="33"/>
      <c r="I118" s="202"/>
      <c r="J118" s="202"/>
      <c r="K118" s="202"/>
      <c r="L118" s="202"/>
      <c r="M118" s="202"/>
      <c r="N118" s="202"/>
      <c r="O118" s="202"/>
      <c r="P118" s="202"/>
      <c r="Q118" s="202"/>
      <c r="R118" s="202"/>
      <c r="S118" s="973"/>
      <c r="T118" s="1097"/>
      <c r="U118" s="1097"/>
      <c r="V118" s="1097"/>
      <c r="W118" s="1097"/>
      <c r="X118" s="1097"/>
      <c r="Y118" s="1097"/>
      <c r="Z118" s="1097"/>
      <c r="AA118" s="1097"/>
      <c r="AB118" s="1097"/>
      <c r="AC118" s="1097"/>
      <c r="AD118" s="1097"/>
      <c r="AE118" s="1097"/>
      <c r="AF118" s="1097"/>
      <c r="AG118" s="1097"/>
      <c r="AH118" s="1097"/>
    </row>
    <row r="119" spans="1:34" s="58" customFormat="1">
      <c r="A119" s="29"/>
      <c r="B119" s="74"/>
      <c r="C119" s="33"/>
      <c r="D119" s="33"/>
      <c r="E119" s="33"/>
      <c r="F119" s="33"/>
      <c r="G119" s="33"/>
      <c r="I119" s="202"/>
      <c r="J119" s="202"/>
      <c r="K119" s="202"/>
      <c r="L119" s="202"/>
      <c r="M119" s="202"/>
      <c r="N119" s="202"/>
      <c r="O119" s="202"/>
      <c r="P119" s="202"/>
      <c r="Q119" s="202"/>
      <c r="R119" s="202"/>
      <c r="S119" s="973"/>
      <c r="T119" s="1097"/>
      <c r="U119" s="1097"/>
      <c r="V119" s="1097"/>
      <c r="W119" s="1097"/>
      <c r="X119" s="1097"/>
      <c r="Y119" s="1097"/>
      <c r="Z119" s="1097"/>
      <c r="AA119" s="1097"/>
      <c r="AB119" s="1097"/>
      <c r="AC119" s="1097"/>
      <c r="AD119" s="1097"/>
      <c r="AE119" s="1097"/>
      <c r="AF119" s="1097"/>
      <c r="AG119" s="1097"/>
      <c r="AH119" s="1097"/>
    </row>
    <row r="120" spans="1:34" s="58" customFormat="1">
      <c r="A120" s="29"/>
      <c r="B120" s="74"/>
      <c r="C120" s="33"/>
      <c r="D120" s="33"/>
      <c r="E120" s="33"/>
      <c r="F120" s="33"/>
      <c r="G120" s="33"/>
      <c r="I120" s="202"/>
      <c r="J120" s="202"/>
      <c r="K120" s="202"/>
      <c r="L120" s="202"/>
      <c r="M120" s="202"/>
      <c r="N120" s="202"/>
      <c r="O120" s="202"/>
      <c r="P120" s="202"/>
      <c r="Q120" s="202"/>
      <c r="R120" s="202"/>
      <c r="S120" s="973"/>
      <c r="T120" s="1097"/>
      <c r="U120" s="1097"/>
      <c r="V120" s="1097"/>
      <c r="W120" s="1097"/>
      <c r="X120" s="1097"/>
      <c r="Y120" s="1097"/>
      <c r="Z120" s="1097"/>
      <c r="AA120" s="1097"/>
      <c r="AB120" s="1097"/>
      <c r="AC120" s="1097"/>
      <c r="AD120" s="1097"/>
      <c r="AE120" s="1097"/>
      <c r="AF120" s="1097"/>
      <c r="AG120" s="1097"/>
      <c r="AH120" s="1097"/>
    </row>
    <row r="121" spans="1:34" s="58" customFormat="1">
      <c r="A121" s="29"/>
      <c r="B121" s="74"/>
      <c r="C121" s="33"/>
      <c r="D121" s="33"/>
      <c r="E121" s="33"/>
      <c r="F121" s="33"/>
      <c r="G121" s="33"/>
      <c r="I121" s="202"/>
      <c r="J121" s="202"/>
      <c r="K121" s="202"/>
      <c r="L121" s="202"/>
      <c r="M121" s="202"/>
      <c r="N121" s="202"/>
      <c r="O121" s="202"/>
      <c r="P121" s="202"/>
      <c r="Q121" s="202"/>
      <c r="R121" s="202"/>
      <c r="S121" s="973"/>
      <c r="T121" s="1097"/>
      <c r="U121" s="1097"/>
      <c r="V121" s="1097"/>
      <c r="W121" s="1097"/>
      <c r="X121" s="1097"/>
      <c r="Y121" s="1097"/>
      <c r="Z121" s="1097"/>
      <c r="AA121" s="1097"/>
      <c r="AB121" s="1097"/>
      <c r="AC121" s="1097"/>
      <c r="AD121" s="1097"/>
      <c r="AE121" s="1097"/>
      <c r="AF121" s="1097"/>
      <c r="AG121" s="1097"/>
      <c r="AH121" s="1097"/>
    </row>
    <row r="122" spans="1:34" s="58" customFormat="1">
      <c r="A122" s="29"/>
      <c r="B122" s="74"/>
      <c r="C122" s="33"/>
      <c r="D122" s="33"/>
      <c r="E122" s="33"/>
      <c r="F122" s="33"/>
      <c r="G122" s="33"/>
      <c r="I122" s="202"/>
      <c r="J122" s="202"/>
      <c r="K122" s="202"/>
      <c r="L122" s="202"/>
      <c r="M122" s="202"/>
      <c r="N122" s="202"/>
      <c r="O122" s="202"/>
      <c r="P122" s="202"/>
      <c r="Q122" s="202"/>
      <c r="R122" s="202"/>
      <c r="S122" s="973"/>
      <c r="T122" s="1097"/>
      <c r="U122" s="1097"/>
      <c r="V122" s="1097"/>
      <c r="W122" s="1097"/>
      <c r="X122" s="1097"/>
      <c r="Y122" s="1097"/>
      <c r="Z122" s="1097"/>
      <c r="AA122" s="1097"/>
      <c r="AB122" s="1097"/>
      <c r="AC122" s="1097"/>
      <c r="AD122" s="1097"/>
      <c r="AE122" s="1097"/>
      <c r="AF122" s="1097"/>
      <c r="AG122" s="1097"/>
      <c r="AH122" s="1097"/>
    </row>
    <row r="123" spans="1:34" s="58" customFormat="1">
      <c r="A123" s="29"/>
      <c r="B123" s="74"/>
      <c r="C123" s="33"/>
      <c r="D123" s="33"/>
      <c r="E123" s="33"/>
      <c r="F123" s="33"/>
      <c r="G123" s="33"/>
      <c r="I123" s="202"/>
      <c r="J123" s="202"/>
      <c r="K123" s="202"/>
      <c r="L123" s="202"/>
      <c r="M123" s="202"/>
      <c r="N123" s="202"/>
      <c r="O123" s="202"/>
      <c r="P123" s="202"/>
      <c r="Q123" s="202"/>
      <c r="R123" s="202"/>
      <c r="S123" s="973"/>
      <c r="T123" s="1097"/>
      <c r="U123" s="1097"/>
      <c r="V123" s="1097"/>
      <c r="W123" s="1097"/>
      <c r="X123" s="1097"/>
      <c r="Y123" s="1097"/>
      <c r="Z123" s="1097"/>
      <c r="AA123" s="1097"/>
      <c r="AB123" s="1097"/>
      <c r="AC123" s="1097"/>
      <c r="AD123" s="1097"/>
      <c r="AE123" s="1097"/>
      <c r="AF123" s="1097"/>
      <c r="AG123" s="1097"/>
      <c r="AH123" s="1097"/>
    </row>
    <row r="124" spans="1:34" s="58" customFormat="1">
      <c r="A124" s="29"/>
      <c r="B124" s="74"/>
      <c r="C124" s="33"/>
      <c r="D124" s="33"/>
      <c r="E124" s="33"/>
      <c r="F124" s="33"/>
      <c r="G124" s="33"/>
      <c r="I124" s="202"/>
      <c r="J124" s="202"/>
      <c r="K124" s="202"/>
      <c r="L124" s="202"/>
      <c r="M124" s="202"/>
      <c r="N124" s="202"/>
      <c r="O124" s="202"/>
      <c r="P124" s="202"/>
      <c r="Q124" s="202"/>
      <c r="R124" s="202"/>
      <c r="S124" s="973"/>
      <c r="T124" s="1097"/>
      <c r="U124" s="1097"/>
      <c r="V124" s="1097"/>
      <c r="W124" s="1097"/>
      <c r="X124" s="1097"/>
      <c r="Y124" s="1097"/>
      <c r="Z124" s="1097"/>
      <c r="AA124" s="1097"/>
      <c r="AB124" s="1097"/>
      <c r="AC124" s="1097"/>
      <c r="AD124" s="1097"/>
      <c r="AE124" s="1097"/>
      <c r="AF124" s="1097"/>
      <c r="AG124" s="1097"/>
      <c r="AH124" s="1097"/>
    </row>
    <row r="125" spans="1:34" s="58" customFormat="1">
      <c r="A125" s="29"/>
      <c r="B125" s="74"/>
      <c r="C125" s="33"/>
      <c r="D125" s="33"/>
      <c r="E125" s="33"/>
      <c r="F125" s="33"/>
      <c r="G125" s="33"/>
      <c r="I125" s="202"/>
      <c r="J125" s="202"/>
      <c r="K125" s="202"/>
      <c r="L125" s="202"/>
      <c r="M125" s="202"/>
      <c r="N125" s="202"/>
      <c r="O125" s="202"/>
      <c r="P125" s="202"/>
      <c r="Q125" s="202"/>
      <c r="R125" s="202"/>
      <c r="S125" s="973"/>
      <c r="T125" s="1097"/>
      <c r="U125" s="1097"/>
      <c r="V125" s="1097"/>
      <c r="W125" s="1097"/>
      <c r="X125" s="1097"/>
      <c r="Y125" s="1097"/>
      <c r="Z125" s="1097"/>
      <c r="AA125" s="1097"/>
      <c r="AB125" s="1097"/>
      <c r="AC125" s="1097"/>
      <c r="AD125" s="1097"/>
      <c r="AE125" s="1097"/>
      <c r="AF125" s="1097"/>
      <c r="AG125" s="1097"/>
      <c r="AH125" s="1097"/>
    </row>
    <row r="126" spans="1:34" s="58" customFormat="1">
      <c r="A126" s="29"/>
      <c r="B126" s="74"/>
      <c r="C126" s="33"/>
      <c r="D126" s="33"/>
      <c r="E126" s="33"/>
      <c r="F126" s="33"/>
      <c r="G126" s="33"/>
      <c r="I126" s="202"/>
      <c r="J126" s="202"/>
      <c r="K126" s="202"/>
      <c r="L126" s="202"/>
      <c r="M126" s="202"/>
      <c r="N126" s="202"/>
      <c r="O126" s="202"/>
      <c r="P126" s="202"/>
      <c r="Q126" s="202"/>
      <c r="R126" s="202"/>
      <c r="S126" s="973"/>
      <c r="T126" s="1097"/>
      <c r="U126" s="1097"/>
      <c r="V126" s="1097"/>
      <c r="W126" s="1097"/>
      <c r="X126" s="1097"/>
      <c r="Y126" s="1097"/>
      <c r="Z126" s="1097"/>
      <c r="AA126" s="1097"/>
      <c r="AB126" s="1097"/>
      <c r="AC126" s="1097"/>
      <c r="AD126" s="1097"/>
      <c r="AE126" s="1097"/>
      <c r="AF126" s="1097"/>
      <c r="AG126" s="1097"/>
      <c r="AH126" s="1097"/>
    </row>
    <row r="127" spans="1:34" s="58" customFormat="1">
      <c r="A127" s="29"/>
      <c r="B127" s="74"/>
      <c r="C127" s="33"/>
      <c r="D127" s="33"/>
      <c r="E127" s="33"/>
      <c r="F127" s="33"/>
      <c r="G127" s="33"/>
      <c r="I127" s="202"/>
      <c r="J127" s="202"/>
      <c r="K127" s="202"/>
      <c r="L127" s="202"/>
      <c r="M127" s="202"/>
      <c r="N127" s="202"/>
      <c r="O127" s="202"/>
      <c r="P127" s="202"/>
      <c r="Q127" s="202"/>
      <c r="R127" s="202"/>
      <c r="S127" s="973"/>
      <c r="T127" s="1097"/>
      <c r="U127" s="1097"/>
      <c r="V127" s="1097"/>
      <c r="W127" s="1097"/>
      <c r="X127" s="1097"/>
      <c r="Y127" s="1097"/>
      <c r="Z127" s="1097"/>
      <c r="AA127" s="1097"/>
      <c r="AB127" s="1097"/>
      <c r="AC127" s="1097"/>
      <c r="AD127" s="1097"/>
      <c r="AE127" s="1097"/>
      <c r="AF127" s="1097"/>
      <c r="AG127" s="1097"/>
      <c r="AH127" s="1097"/>
    </row>
    <row r="128" spans="1:34" s="58" customFormat="1">
      <c r="A128" s="29"/>
      <c r="B128" s="74"/>
      <c r="C128" s="33"/>
      <c r="D128" s="33"/>
      <c r="E128" s="33"/>
      <c r="F128" s="33"/>
      <c r="G128" s="33"/>
      <c r="I128" s="202"/>
      <c r="J128" s="202"/>
      <c r="K128" s="202"/>
      <c r="L128" s="202"/>
      <c r="M128" s="202"/>
      <c r="N128" s="202"/>
      <c r="O128" s="202"/>
      <c r="P128" s="202"/>
      <c r="Q128" s="202"/>
      <c r="R128" s="202"/>
      <c r="S128" s="973"/>
      <c r="T128" s="1097"/>
      <c r="U128" s="1097"/>
      <c r="V128" s="1097"/>
      <c r="W128" s="1097"/>
      <c r="X128" s="1097"/>
      <c r="Y128" s="1097"/>
      <c r="Z128" s="1097"/>
      <c r="AA128" s="1097"/>
      <c r="AB128" s="1097"/>
      <c r="AC128" s="1097"/>
      <c r="AD128" s="1097"/>
      <c r="AE128" s="1097"/>
      <c r="AF128" s="1097"/>
      <c r="AG128" s="1097"/>
      <c r="AH128" s="1097"/>
    </row>
    <row r="129" spans="1:34" s="58" customFormat="1">
      <c r="A129" s="29"/>
      <c r="B129" s="74"/>
      <c r="C129" s="33"/>
      <c r="D129" s="33"/>
      <c r="E129" s="33"/>
      <c r="F129" s="33"/>
      <c r="G129" s="33"/>
      <c r="I129" s="202"/>
      <c r="J129" s="202"/>
      <c r="K129" s="202"/>
      <c r="L129" s="202"/>
      <c r="M129" s="202"/>
      <c r="N129" s="202"/>
      <c r="O129" s="202"/>
      <c r="P129" s="202"/>
      <c r="Q129" s="202"/>
      <c r="R129" s="202"/>
      <c r="S129" s="973"/>
      <c r="T129" s="1097"/>
      <c r="U129" s="1097"/>
      <c r="V129" s="1097"/>
      <c r="W129" s="1097"/>
      <c r="X129" s="1097"/>
      <c r="Y129" s="1097"/>
      <c r="Z129" s="1097"/>
      <c r="AA129" s="1097"/>
      <c r="AB129" s="1097"/>
      <c r="AC129" s="1097"/>
      <c r="AD129" s="1097"/>
      <c r="AE129" s="1097"/>
      <c r="AF129" s="1097"/>
      <c r="AG129" s="1097"/>
      <c r="AH129" s="1097"/>
    </row>
    <row r="130" spans="1:34" s="58" customFormat="1">
      <c r="A130" s="29"/>
      <c r="B130" s="74"/>
      <c r="C130" s="33"/>
      <c r="D130" s="33"/>
      <c r="E130" s="33"/>
      <c r="F130" s="33"/>
      <c r="G130" s="33"/>
      <c r="I130" s="202"/>
      <c r="J130" s="202"/>
      <c r="K130" s="202"/>
      <c r="L130" s="202"/>
      <c r="M130" s="202"/>
      <c r="N130" s="202"/>
      <c r="O130" s="202"/>
      <c r="P130" s="202"/>
      <c r="Q130" s="202"/>
      <c r="R130" s="202"/>
      <c r="S130" s="973"/>
      <c r="T130" s="1097"/>
      <c r="U130" s="1097"/>
      <c r="V130" s="1097"/>
      <c r="W130" s="1097"/>
      <c r="X130" s="1097"/>
      <c r="Y130" s="1097"/>
      <c r="Z130" s="1097"/>
      <c r="AA130" s="1097"/>
      <c r="AB130" s="1097"/>
      <c r="AC130" s="1097"/>
      <c r="AD130" s="1097"/>
      <c r="AE130" s="1097"/>
      <c r="AF130" s="1097"/>
      <c r="AG130" s="1097"/>
      <c r="AH130" s="1097"/>
    </row>
    <row r="131" spans="1:34" s="58" customFormat="1">
      <c r="A131" s="29"/>
      <c r="B131" s="74"/>
      <c r="C131" s="33"/>
      <c r="D131" s="33"/>
      <c r="E131" s="33"/>
      <c r="F131" s="33"/>
      <c r="G131" s="33"/>
      <c r="I131" s="202"/>
      <c r="J131" s="202"/>
      <c r="K131" s="202"/>
      <c r="L131" s="202"/>
      <c r="M131" s="202"/>
      <c r="N131" s="202"/>
      <c r="O131" s="202"/>
      <c r="P131" s="202"/>
      <c r="Q131" s="202"/>
      <c r="R131" s="202"/>
      <c r="S131" s="973"/>
      <c r="T131" s="1097"/>
      <c r="U131" s="1097"/>
      <c r="V131" s="1097"/>
      <c r="W131" s="1097"/>
      <c r="X131" s="1097"/>
      <c r="Y131" s="1097"/>
      <c r="Z131" s="1097"/>
      <c r="AA131" s="1097"/>
      <c r="AB131" s="1097"/>
      <c r="AC131" s="1097"/>
      <c r="AD131" s="1097"/>
      <c r="AE131" s="1097"/>
      <c r="AF131" s="1097"/>
      <c r="AG131" s="1097"/>
      <c r="AH131" s="1097"/>
    </row>
    <row r="132" spans="1:34" s="58" customFormat="1">
      <c r="A132" s="29"/>
      <c r="B132" s="74"/>
      <c r="C132" s="33"/>
      <c r="D132" s="33"/>
      <c r="E132" s="33"/>
      <c r="F132" s="33"/>
      <c r="G132" s="33"/>
      <c r="I132" s="202"/>
      <c r="J132" s="202"/>
      <c r="K132" s="202"/>
      <c r="L132" s="202"/>
      <c r="M132" s="202"/>
      <c r="N132" s="202"/>
      <c r="O132" s="202"/>
      <c r="P132" s="202"/>
      <c r="Q132" s="202"/>
      <c r="R132" s="202"/>
      <c r="S132" s="973"/>
      <c r="T132" s="1097"/>
      <c r="U132" s="1097"/>
      <c r="V132" s="1097"/>
      <c r="W132" s="1097"/>
      <c r="X132" s="1097"/>
      <c r="Y132" s="1097"/>
      <c r="Z132" s="1097"/>
      <c r="AA132" s="1097"/>
      <c r="AB132" s="1097"/>
      <c r="AC132" s="1097"/>
      <c r="AD132" s="1097"/>
      <c r="AE132" s="1097"/>
      <c r="AF132" s="1097"/>
      <c r="AG132" s="1097"/>
      <c r="AH132" s="1097"/>
    </row>
    <row r="133" spans="1:34" s="58" customFormat="1">
      <c r="A133" s="29"/>
      <c r="B133" s="74"/>
      <c r="C133" s="33"/>
      <c r="D133" s="33"/>
      <c r="E133" s="33"/>
      <c r="F133" s="33"/>
      <c r="G133" s="33"/>
      <c r="I133" s="202"/>
      <c r="J133" s="202"/>
      <c r="K133" s="202"/>
      <c r="L133" s="202"/>
      <c r="M133" s="202"/>
      <c r="N133" s="202"/>
      <c r="O133" s="202"/>
      <c r="P133" s="202"/>
      <c r="Q133" s="202"/>
      <c r="R133" s="202"/>
      <c r="S133" s="973"/>
      <c r="T133" s="1097"/>
      <c r="U133" s="1097"/>
      <c r="V133" s="1097"/>
      <c r="W133" s="1097"/>
      <c r="X133" s="1097"/>
      <c r="Y133" s="1097"/>
      <c r="Z133" s="1097"/>
      <c r="AA133" s="1097"/>
      <c r="AB133" s="1097"/>
      <c r="AC133" s="1097"/>
      <c r="AD133" s="1097"/>
      <c r="AE133" s="1097"/>
      <c r="AF133" s="1097"/>
      <c r="AG133" s="1097"/>
      <c r="AH133" s="1097"/>
    </row>
    <row r="134" spans="1:34" s="58" customFormat="1">
      <c r="A134" s="29"/>
      <c r="B134" s="74"/>
      <c r="C134" s="33"/>
      <c r="D134" s="33"/>
      <c r="E134" s="33"/>
      <c r="F134" s="33"/>
      <c r="G134" s="33"/>
      <c r="I134" s="202"/>
      <c r="J134" s="202"/>
      <c r="K134" s="202"/>
      <c r="L134" s="202"/>
      <c r="M134" s="202"/>
      <c r="N134" s="202"/>
      <c r="O134" s="202"/>
      <c r="P134" s="202"/>
      <c r="Q134" s="202"/>
      <c r="R134" s="202"/>
      <c r="S134" s="973"/>
      <c r="T134" s="1097"/>
      <c r="U134" s="1097"/>
      <c r="V134" s="1097"/>
      <c r="W134" s="1097"/>
      <c r="X134" s="1097"/>
      <c r="Y134" s="1097"/>
      <c r="Z134" s="1097"/>
      <c r="AA134" s="1097"/>
      <c r="AB134" s="1097"/>
      <c r="AC134" s="1097"/>
      <c r="AD134" s="1097"/>
      <c r="AE134" s="1097"/>
      <c r="AF134" s="1097"/>
      <c r="AG134" s="1097"/>
      <c r="AH134" s="1097"/>
    </row>
    <row r="135" spans="1:34" s="58" customFormat="1">
      <c r="A135" s="29"/>
      <c r="B135" s="74"/>
      <c r="C135" s="33"/>
      <c r="D135" s="33"/>
      <c r="E135" s="33"/>
      <c r="F135" s="33"/>
      <c r="G135" s="33"/>
      <c r="I135" s="202"/>
      <c r="J135" s="202"/>
      <c r="K135" s="202"/>
      <c r="L135" s="202"/>
      <c r="M135" s="202"/>
      <c r="N135" s="202"/>
      <c r="O135" s="202"/>
      <c r="P135" s="202"/>
      <c r="Q135" s="202"/>
      <c r="R135" s="202"/>
      <c r="S135" s="973"/>
      <c r="T135" s="1097"/>
      <c r="U135" s="1097"/>
      <c r="V135" s="1097"/>
      <c r="W135" s="1097"/>
      <c r="X135" s="1097"/>
      <c r="Y135" s="1097"/>
      <c r="Z135" s="1097"/>
      <c r="AA135" s="1097"/>
      <c r="AB135" s="1097"/>
      <c r="AC135" s="1097"/>
      <c r="AD135" s="1097"/>
      <c r="AE135" s="1097"/>
      <c r="AF135" s="1097"/>
      <c r="AG135" s="1097"/>
      <c r="AH135" s="1097"/>
    </row>
    <row r="136" spans="1:34" s="58" customFormat="1">
      <c r="A136" s="29"/>
      <c r="B136" s="74"/>
      <c r="C136" s="33"/>
      <c r="D136" s="33"/>
      <c r="E136" s="33"/>
      <c r="F136" s="33"/>
      <c r="G136" s="33"/>
      <c r="I136" s="202"/>
      <c r="J136" s="202"/>
      <c r="K136" s="202"/>
      <c r="L136" s="202"/>
      <c r="M136" s="202"/>
      <c r="N136" s="202"/>
      <c r="O136" s="202"/>
      <c r="P136" s="202"/>
      <c r="Q136" s="202"/>
      <c r="R136" s="202"/>
      <c r="S136" s="973"/>
      <c r="T136" s="1097"/>
      <c r="U136" s="1097"/>
      <c r="V136" s="1097"/>
      <c r="W136" s="1097"/>
      <c r="X136" s="1097"/>
      <c r="Y136" s="1097"/>
      <c r="Z136" s="1097"/>
      <c r="AA136" s="1097"/>
      <c r="AB136" s="1097"/>
      <c r="AC136" s="1097"/>
      <c r="AD136" s="1097"/>
      <c r="AE136" s="1097"/>
      <c r="AF136" s="1097"/>
      <c r="AG136" s="1097"/>
      <c r="AH136" s="1097"/>
    </row>
    <row r="137" spans="1:34" s="58" customFormat="1">
      <c r="A137" s="29"/>
      <c r="B137" s="74"/>
      <c r="C137" s="33"/>
      <c r="D137" s="33"/>
      <c r="E137" s="33"/>
      <c r="F137" s="33"/>
      <c r="G137" s="33"/>
      <c r="I137" s="202"/>
      <c r="J137" s="202"/>
      <c r="K137" s="202"/>
      <c r="L137" s="202"/>
      <c r="M137" s="202"/>
      <c r="N137" s="202"/>
      <c r="O137" s="202"/>
      <c r="P137" s="202"/>
      <c r="Q137" s="202"/>
      <c r="R137" s="202"/>
      <c r="S137" s="973"/>
      <c r="T137" s="1097"/>
      <c r="U137" s="1097"/>
      <c r="V137" s="1097"/>
      <c r="W137" s="1097"/>
      <c r="X137" s="1097"/>
      <c r="Y137" s="1097"/>
      <c r="Z137" s="1097"/>
      <c r="AA137" s="1097"/>
      <c r="AB137" s="1097"/>
      <c r="AC137" s="1097"/>
      <c r="AD137" s="1097"/>
      <c r="AE137" s="1097"/>
      <c r="AF137" s="1097"/>
      <c r="AG137" s="1097"/>
      <c r="AH137" s="1097"/>
    </row>
    <row r="138" spans="1:34" s="58" customFormat="1">
      <c r="A138" s="29"/>
      <c r="B138" s="74"/>
      <c r="C138" s="33"/>
      <c r="D138" s="33"/>
      <c r="E138" s="33"/>
      <c r="F138" s="33"/>
      <c r="G138" s="33"/>
      <c r="I138" s="202"/>
      <c r="J138" s="202"/>
      <c r="K138" s="202"/>
      <c r="L138" s="202"/>
      <c r="M138" s="202"/>
      <c r="N138" s="202"/>
      <c r="O138" s="202"/>
      <c r="P138" s="202"/>
      <c r="Q138" s="202"/>
      <c r="R138" s="202"/>
      <c r="S138" s="973"/>
      <c r="T138" s="1097"/>
      <c r="U138" s="1097"/>
      <c r="V138" s="1097"/>
      <c r="W138" s="1097"/>
      <c r="X138" s="1097"/>
      <c r="Y138" s="1097"/>
      <c r="Z138" s="1097"/>
      <c r="AA138" s="1097"/>
      <c r="AB138" s="1097"/>
      <c r="AC138" s="1097"/>
      <c r="AD138" s="1097"/>
      <c r="AE138" s="1097"/>
      <c r="AF138" s="1097"/>
      <c r="AG138" s="1097"/>
      <c r="AH138" s="1097"/>
    </row>
    <row r="139" spans="1:34" s="58" customFormat="1">
      <c r="A139" s="29"/>
      <c r="B139" s="74"/>
      <c r="C139" s="33"/>
      <c r="D139" s="33"/>
      <c r="E139" s="33"/>
      <c r="F139" s="33"/>
      <c r="G139" s="33"/>
      <c r="I139" s="202"/>
      <c r="J139" s="202"/>
      <c r="K139" s="202"/>
      <c r="L139" s="202"/>
      <c r="M139" s="202"/>
      <c r="N139" s="202"/>
      <c r="O139" s="202"/>
      <c r="P139" s="202"/>
      <c r="Q139" s="202"/>
      <c r="R139" s="202"/>
      <c r="S139" s="973"/>
      <c r="T139" s="1097"/>
      <c r="U139" s="1097"/>
      <c r="V139" s="1097"/>
      <c r="W139" s="1097"/>
      <c r="X139" s="1097"/>
      <c r="Y139" s="1097"/>
      <c r="Z139" s="1097"/>
      <c r="AA139" s="1097"/>
      <c r="AB139" s="1097"/>
      <c r="AC139" s="1097"/>
      <c r="AD139" s="1097"/>
      <c r="AE139" s="1097"/>
      <c r="AF139" s="1097"/>
      <c r="AG139" s="1097"/>
      <c r="AH139" s="1097"/>
    </row>
    <row r="140" spans="1:34" s="58" customFormat="1">
      <c r="A140" s="29"/>
      <c r="B140" s="74"/>
      <c r="C140" s="33"/>
      <c r="D140" s="33"/>
      <c r="E140" s="33"/>
      <c r="F140" s="33"/>
      <c r="G140" s="33"/>
      <c r="I140" s="202"/>
      <c r="J140" s="202"/>
      <c r="K140" s="202"/>
      <c r="L140" s="202"/>
      <c r="M140" s="202"/>
      <c r="N140" s="202"/>
      <c r="O140" s="202"/>
      <c r="P140" s="202"/>
      <c r="Q140" s="202"/>
      <c r="R140" s="202"/>
      <c r="S140" s="973"/>
      <c r="T140" s="1097"/>
      <c r="U140" s="1097"/>
      <c r="V140" s="1097"/>
      <c r="W140" s="1097"/>
      <c r="X140" s="1097"/>
      <c r="Y140" s="1097"/>
      <c r="Z140" s="1097"/>
      <c r="AA140" s="1097"/>
      <c r="AB140" s="1097"/>
      <c r="AC140" s="1097"/>
      <c r="AD140" s="1097"/>
      <c r="AE140" s="1097"/>
      <c r="AF140" s="1097"/>
      <c r="AG140" s="1097"/>
      <c r="AH140" s="1097"/>
    </row>
    <row r="141" spans="1:34" s="58" customFormat="1">
      <c r="A141" s="29"/>
      <c r="B141" s="74"/>
      <c r="C141" s="33"/>
      <c r="D141" s="33"/>
      <c r="E141" s="33"/>
      <c r="F141" s="33"/>
      <c r="G141" s="33"/>
      <c r="I141" s="202"/>
      <c r="J141" s="202"/>
      <c r="K141" s="202"/>
      <c r="L141" s="202"/>
      <c r="M141" s="202"/>
      <c r="N141" s="202"/>
      <c r="O141" s="202"/>
      <c r="P141" s="202"/>
      <c r="Q141" s="202"/>
      <c r="R141" s="202"/>
      <c r="S141" s="973"/>
      <c r="T141" s="1097"/>
      <c r="U141" s="1097"/>
      <c r="V141" s="1097"/>
      <c r="W141" s="1097"/>
      <c r="X141" s="1097"/>
      <c r="Y141" s="1097"/>
      <c r="Z141" s="1097"/>
      <c r="AA141" s="1097"/>
      <c r="AB141" s="1097"/>
      <c r="AC141" s="1097"/>
      <c r="AD141" s="1097"/>
      <c r="AE141" s="1097"/>
      <c r="AF141" s="1097"/>
      <c r="AG141" s="1097"/>
      <c r="AH141" s="1097"/>
    </row>
    <row r="142" spans="1:34" s="58" customFormat="1">
      <c r="A142" s="29"/>
      <c r="B142" s="74"/>
      <c r="C142" s="33"/>
      <c r="D142" s="33"/>
      <c r="E142" s="33"/>
      <c r="F142" s="33"/>
      <c r="G142" s="33"/>
      <c r="I142" s="202"/>
      <c r="J142" s="202"/>
      <c r="K142" s="202"/>
      <c r="L142" s="202"/>
      <c r="M142" s="202"/>
      <c r="N142" s="202"/>
      <c r="O142" s="202"/>
      <c r="P142" s="202"/>
      <c r="Q142" s="202"/>
      <c r="R142" s="202"/>
      <c r="S142" s="973"/>
      <c r="T142" s="1097"/>
      <c r="U142" s="1097"/>
      <c r="V142" s="1097"/>
      <c r="W142" s="1097"/>
      <c r="X142" s="1097"/>
      <c r="Y142" s="1097"/>
      <c r="Z142" s="1097"/>
      <c r="AA142" s="1097"/>
      <c r="AB142" s="1097"/>
      <c r="AC142" s="1097"/>
      <c r="AD142" s="1097"/>
      <c r="AE142" s="1097"/>
      <c r="AF142" s="1097"/>
      <c r="AG142" s="1097"/>
      <c r="AH142" s="1097"/>
    </row>
    <row r="143" spans="1:34" s="58" customFormat="1">
      <c r="A143" s="29"/>
      <c r="B143" s="74"/>
      <c r="C143" s="33"/>
      <c r="D143" s="33"/>
      <c r="E143" s="33"/>
      <c r="F143" s="33"/>
      <c r="G143" s="33"/>
      <c r="I143" s="202"/>
      <c r="J143" s="202"/>
      <c r="K143" s="202"/>
      <c r="L143" s="202"/>
      <c r="M143" s="202"/>
      <c r="N143" s="202"/>
      <c r="O143" s="202"/>
      <c r="P143" s="202"/>
      <c r="Q143" s="202"/>
      <c r="R143" s="202"/>
      <c r="S143" s="973"/>
      <c r="T143" s="1097"/>
      <c r="U143" s="1097"/>
      <c r="V143" s="1097"/>
      <c r="W143" s="1097"/>
      <c r="X143" s="1097"/>
      <c r="Y143" s="1097"/>
      <c r="Z143" s="1097"/>
      <c r="AA143" s="1097"/>
      <c r="AB143" s="1097"/>
      <c r="AC143" s="1097"/>
      <c r="AD143" s="1097"/>
      <c r="AE143" s="1097"/>
      <c r="AF143" s="1097"/>
      <c r="AG143" s="1097"/>
      <c r="AH143" s="1097"/>
    </row>
    <row r="144" spans="1:34" s="58" customFormat="1">
      <c r="A144" s="29"/>
      <c r="B144" s="74"/>
      <c r="C144" s="33"/>
      <c r="D144" s="33"/>
      <c r="E144" s="33"/>
      <c r="F144" s="33"/>
      <c r="G144" s="33"/>
      <c r="I144" s="202"/>
      <c r="J144" s="202"/>
      <c r="K144" s="202"/>
      <c r="L144" s="202"/>
      <c r="M144" s="202"/>
      <c r="N144" s="202"/>
      <c r="O144" s="202"/>
      <c r="P144" s="202"/>
      <c r="Q144" s="202"/>
      <c r="R144" s="202"/>
      <c r="S144" s="973"/>
      <c r="T144" s="1097"/>
      <c r="U144" s="1097"/>
      <c r="V144" s="1097"/>
      <c r="W144" s="1097"/>
      <c r="X144" s="1097"/>
      <c r="Y144" s="1097"/>
      <c r="Z144" s="1097"/>
      <c r="AA144" s="1097"/>
      <c r="AB144" s="1097"/>
      <c r="AC144" s="1097"/>
      <c r="AD144" s="1097"/>
      <c r="AE144" s="1097"/>
      <c r="AF144" s="1097"/>
      <c r="AG144" s="1097"/>
      <c r="AH144" s="1097"/>
    </row>
    <row r="145" spans="1:34" s="58" customFormat="1">
      <c r="A145" s="29"/>
      <c r="B145" s="74"/>
      <c r="C145" s="33"/>
      <c r="D145" s="33"/>
      <c r="E145" s="33"/>
      <c r="F145" s="33"/>
      <c r="G145" s="33"/>
      <c r="I145" s="202"/>
      <c r="J145" s="202"/>
      <c r="K145" s="202"/>
      <c r="L145" s="202"/>
      <c r="M145" s="202"/>
      <c r="N145" s="202"/>
      <c r="O145" s="202"/>
      <c r="P145" s="202"/>
      <c r="Q145" s="202"/>
      <c r="R145" s="202"/>
      <c r="S145" s="973"/>
      <c r="T145" s="1097"/>
      <c r="U145" s="1097"/>
      <c r="V145" s="1097"/>
      <c r="W145" s="1097"/>
      <c r="X145" s="1097"/>
      <c r="Y145" s="1097"/>
      <c r="Z145" s="1097"/>
      <c r="AA145" s="1097"/>
      <c r="AB145" s="1097"/>
      <c r="AC145" s="1097"/>
      <c r="AD145" s="1097"/>
      <c r="AE145" s="1097"/>
      <c r="AF145" s="1097"/>
      <c r="AG145" s="1097"/>
      <c r="AH145" s="1097"/>
    </row>
    <row r="146" spans="1:34" s="58" customFormat="1">
      <c r="A146" s="29"/>
      <c r="B146" s="74"/>
      <c r="C146" s="33"/>
      <c r="D146" s="33"/>
      <c r="E146" s="33"/>
      <c r="F146" s="33"/>
      <c r="G146" s="33"/>
      <c r="I146" s="202"/>
      <c r="J146" s="202"/>
      <c r="K146" s="202"/>
      <c r="L146" s="202"/>
      <c r="M146" s="202"/>
      <c r="N146" s="202"/>
      <c r="O146" s="202"/>
      <c r="P146" s="202"/>
      <c r="Q146" s="202"/>
      <c r="R146" s="202"/>
      <c r="S146" s="973"/>
      <c r="T146" s="1097"/>
      <c r="U146" s="1097"/>
      <c r="V146" s="1097"/>
      <c r="W146" s="1097"/>
      <c r="X146" s="1097"/>
      <c r="Y146" s="1097"/>
      <c r="Z146" s="1097"/>
      <c r="AA146" s="1097"/>
      <c r="AB146" s="1097"/>
      <c r="AC146" s="1097"/>
      <c r="AD146" s="1097"/>
      <c r="AE146" s="1097"/>
      <c r="AF146" s="1097"/>
      <c r="AG146" s="1097"/>
      <c r="AH146" s="1097"/>
    </row>
    <row r="147" spans="1:34" s="58" customFormat="1">
      <c r="A147" s="29"/>
      <c r="B147" s="74"/>
      <c r="C147" s="33"/>
      <c r="D147" s="33"/>
      <c r="E147" s="33"/>
      <c r="F147" s="33"/>
      <c r="G147" s="33"/>
      <c r="I147" s="202"/>
      <c r="J147" s="202"/>
      <c r="K147" s="202"/>
      <c r="L147" s="202"/>
      <c r="M147" s="202"/>
      <c r="N147" s="202"/>
      <c r="O147" s="202"/>
      <c r="P147" s="202"/>
      <c r="Q147" s="202"/>
      <c r="R147" s="202"/>
      <c r="S147" s="973"/>
      <c r="T147" s="1097"/>
      <c r="U147" s="1097"/>
      <c r="V147" s="1097"/>
      <c r="W147" s="1097"/>
      <c r="X147" s="1097"/>
      <c r="Y147" s="1097"/>
      <c r="Z147" s="1097"/>
      <c r="AA147" s="1097"/>
      <c r="AB147" s="1097"/>
      <c r="AC147" s="1097"/>
      <c r="AD147" s="1097"/>
      <c r="AE147" s="1097"/>
      <c r="AF147" s="1097"/>
      <c r="AG147" s="1097"/>
      <c r="AH147" s="1097"/>
    </row>
    <row r="148" spans="1:34" s="58" customFormat="1">
      <c r="A148" s="29"/>
      <c r="B148" s="74"/>
      <c r="C148" s="33"/>
      <c r="D148" s="33"/>
      <c r="E148" s="33"/>
      <c r="F148" s="33"/>
      <c r="G148" s="33"/>
      <c r="I148" s="202"/>
      <c r="J148" s="202"/>
      <c r="K148" s="202"/>
      <c r="L148" s="202"/>
      <c r="M148" s="202"/>
      <c r="N148" s="202"/>
      <c r="O148" s="202"/>
      <c r="P148" s="202"/>
      <c r="Q148" s="202"/>
      <c r="R148" s="202"/>
      <c r="S148" s="973"/>
      <c r="T148" s="1097"/>
      <c r="U148" s="1097"/>
      <c r="V148" s="1097"/>
      <c r="W148" s="1097"/>
      <c r="X148" s="1097"/>
      <c r="Y148" s="1097"/>
      <c r="Z148" s="1097"/>
      <c r="AA148" s="1097"/>
      <c r="AB148" s="1097"/>
      <c r="AC148" s="1097"/>
      <c r="AD148" s="1097"/>
      <c r="AE148" s="1097"/>
      <c r="AF148" s="1097"/>
      <c r="AG148" s="1097"/>
      <c r="AH148" s="1097"/>
    </row>
    <row r="149" spans="1:34" s="58" customFormat="1">
      <c r="A149" s="29"/>
      <c r="B149" s="74"/>
      <c r="C149" s="33"/>
      <c r="D149" s="33"/>
      <c r="E149" s="33"/>
      <c r="F149" s="33"/>
      <c r="G149" s="33"/>
      <c r="I149" s="202"/>
      <c r="J149" s="202"/>
      <c r="K149" s="202"/>
      <c r="L149" s="202"/>
      <c r="M149" s="202"/>
      <c r="N149" s="202"/>
      <c r="O149" s="202"/>
      <c r="P149" s="202"/>
      <c r="Q149" s="202"/>
      <c r="R149" s="202"/>
      <c r="S149" s="973"/>
      <c r="T149" s="1097"/>
      <c r="U149" s="1097"/>
      <c r="V149" s="1097"/>
      <c r="W149" s="1097"/>
      <c r="X149" s="1097"/>
      <c r="Y149" s="1097"/>
      <c r="Z149" s="1097"/>
      <c r="AA149" s="1097"/>
      <c r="AB149" s="1097"/>
      <c r="AC149" s="1097"/>
      <c r="AD149" s="1097"/>
      <c r="AE149" s="1097"/>
      <c r="AF149" s="1097"/>
      <c r="AG149" s="1097"/>
      <c r="AH149" s="1097"/>
    </row>
    <row r="150" spans="1:34" s="58" customFormat="1">
      <c r="A150" s="29"/>
      <c r="B150" s="74"/>
      <c r="C150" s="33"/>
      <c r="D150" s="33"/>
      <c r="E150" s="33"/>
      <c r="F150" s="33"/>
      <c r="G150" s="33"/>
      <c r="I150" s="202"/>
      <c r="J150" s="202"/>
      <c r="K150" s="202"/>
      <c r="L150" s="202"/>
      <c r="M150" s="202"/>
      <c r="N150" s="202"/>
      <c r="O150" s="202"/>
      <c r="P150" s="202"/>
      <c r="Q150" s="202"/>
      <c r="R150" s="202"/>
      <c r="S150" s="973"/>
      <c r="T150" s="1097"/>
      <c r="U150" s="1097"/>
      <c r="V150" s="1097"/>
      <c r="W150" s="1097"/>
      <c r="X150" s="1097"/>
      <c r="Y150" s="1097"/>
      <c r="Z150" s="1097"/>
      <c r="AA150" s="1097"/>
      <c r="AB150" s="1097"/>
      <c r="AC150" s="1097"/>
      <c r="AD150" s="1097"/>
      <c r="AE150" s="1097"/>
      <c r="AF150" s="1097"/>
      <c r="AG150" s="1097"/>
      <c r="AH150" s="1097"/>
    </row>
    <row r="151" spans="1:34" s="58" customFormat="1">
      <c r="A151" s="29"/>
      <c r="B151" s="74"/>
      <c r="C151" s="33"/>
      <c r="D151" s="33"/>
      <c r="E151" s="33"/>
      <c r="F151" s="33"/>
      <c r="G151" s="33"/>
      <c r="I151" s="202"/>
      <c r="J151" s="202"/>
      <c r="K151" s="202"/>
      <c r="L151" s="202"/>
      <c r="M151" s="202"/>
      <c r="N151" s="202"/>
      <c r="O151" s="202"/>
      <c r="P151" s="202"/>
      <c r="Q151" s="202"/>
      <c r="R151" s="202"/>
      <c r="S151" s="973"/>
      <c r="T151" s="1097"/>
      <c r="U151" s="1097"/>
      <c r="V151" s="1097"/>
      <c r="W151" s="1097"/>
      <c r="X151" s="1097"/>
      <c r="Y151" s="1097"/>
      <c r="Z151" s="1097"/>
      <c r="AA151" s="1097"/>
      <c r="AB151" s="1097"/>
      <c r="AC151" s="1097"/>
      <c r="AD151" s="1097"/>
      <c r="AE151" s="1097"/>
      <c r="AF151" s="1097"/>
      <c r="AG151" s="1097"/>
      <c r="AH151" s="1097"/>
    </row>
    <row r="152" spans="1:34" s="58" customFormat="1">
      <c r="A152" s="29"/>
      <c r="B152" s="74"/>
      <c r="C152" s="33"/>
      <c r="D152" s="33"/>
      <c r="E152" s="33"/>
      <c r="F152" s="33"/>
      <c r="G152" s="33"/>
      <c r="I152" s="202"/>
      <c r="J152" s="202"/>
      <c r="K152" s="202"/>
      <c r="L152" s="202"/>
      <c r="M152" s="202"/>
      <c r="N152" s="202"/>
      <c r="O152" s="202"/>
      <c r="P152" s="202"/>
      <c r="Q152" s="202"/>
      <c r="R152" s="202"/>
      <c r="S152" s="973"/>
      <c r="T152" s="1097"/>
      <c r="U152" s="1097"/>
      <c r="V152" s="1097"/>
      <c r="W152" s="1097"/>
      <c r="X152" s="1097"/>
      <c r="Y152" s="1097"/>
      <c r="Z152" s="1097"/>
      <c r="AA152" s="1097"/>
      <c r="AB152" s="1097"/>
      <c r="AC152" s="1097"/>
      <c r="AD152" s="1097"/>
      <c r="AE152" s="1097"/>
      <c r="AF152" s="1097"/>
      <c r="AG152" s="1097"/>
      <c r="AH152" s="1097"/>
    </row>
    <row r="153" spans="1:34" s="58" customFormat="1">
      <c r="A153" s="29"/>
      <c r="B153" s="74"/>
      <c r="C153" s="33"/>
      <c r="D153" s="33"/>
      <c r="E153" s="33"/>
      <c r="F153" s="33"/>
      <c r="G153" s="33"/>
      <c r="I153" s="202"/>
      <c r="J153" s="202"/>
      <c r="K153" s="202"/>
      <c r="L153" s="202"/>
      <c r="M153" s="202"/>
      <c r="N153" s="202"/>
      <c r="O153" s="202"/>
      <c r="P153" s="202"/>
      <c r="Q153" s="202"/>
      <c r="R153" s="202"/>
      <c r="S153" s="973"/>
      <c r="T153" s="1097"/>
      <c r="U153" s="1097"/>
      <c r="V153" s="1097"/>
      <c r="W153" s="1097"/>
      <c r="X153" s="1097"/>
      <c r="Y153" s="1097"/>
      <c r="Z153" s="1097"/>
      <c r="AA153" s="1097"/>
      <c r="AB153" s="1097"/>
      <c r="AC153" s="1097"/>
      <c r="AD153" s="1097"/>
      <c r="AE153" s="1097"/>
      <c r="AF153" s="1097"/>
      <c r="AG153" s="1097"/>
      <c r="AH153" s="1097"/>
    </row>
    <row r="154" spans="1:34" s="58" customFormat="1">
      <c r="A154" s="29"/>
      <c r="B154" s="74"/>
      <c r="C154" s="33"/>
      <c r="D154" s="33"/>
      <c r="E154" s="33"/>
      <c r="F154" s="33"/>
      <c r="G154" s="33"/>
      <c r="I154" s="202"/>
      <c r="J154" s="202"/>
      <c r="K154" s="202"/>
      <c r="L154" s="202"/>
      <c r="M154" s="202"/>
      <c r="N154" s="202"/>
      <c r="O154" s="202"/>
      <c r="P154" s="202"/>
      <c r="Q154" s="202"/>
      <c r="R154" s="202"/>
      <c r="S154" s="973"/>
      <c r="T154" s="1097"/>
      <c r="U154" s="1097"/>
      <c r="V154" s="1097"/>
      <c r="W154" s="1097"/>
      <c r="X154" s="1097"/>
      <c r="Y154" s="1097"/>
      <c r="Z154" s="1097"/>
      <c r="AA154" s="1097"/>
      <c r="AB154" s="1097"/>
      <c r="AC154" s="1097"/>
      <c r="AD154" s="1097"/>
      <c r="AE154" s="1097"/>
      <c r="AF154" s="1097"/>
      <c r="AG154" s="1097"/>
      <c r="AH154" s="1097"/>
    </row>
    <row r="155" spans="1:34" s="58" customFormat="1">
      <c r="A155" s="29"/>
      <c r="B155" s="74"/>
      <c r="C155" s="33"/>
      <c r="D155" s="33"/>
      <c r="E155" s="33"/>
      <c r="F155" s="33"/>
      <c r="G155" s="33"/>
      <c r="I155" s="202"/>
      <c r="J155" s="202"/>
      <c r="K155" s="202"/>
      <c r="L155" s="202"/>
      <c r="M155" s="202"/>
      <c r="N155" s="202"/>
      <c r="O155" s="202"/>
      <c r="P155" s="202"/>
      <c r="Q155" s="202"/>
      <c r="R155" s="202"/>
      <c r="S155" s="973"/>
      <c r="T155" s="1097"/>
      <c r="U155" s="1097"/>
      <c r="V155" s="1097"/>
      <c r="W155" s="1097"/>
      <c r="X155" s="1097"/>
      <c r="Y155" s="1097"/>
      <c r="Z155" s="1097"/>
      <c r="AA155" s="1097"/>
      <c r="AB155" s="1097"/>
      <c r="AC155" s="1097"/>
      <c r="AD155" s="1097"/>
      <c r="AE155" s="1097"/>
      <c r="AF155" s="1097"/>
      <c r="AG155" s="1097"/>
      <c r="AH155" s="1097"/>
    </row>
    <row r="156" spans="1:34" s="58" customFormat="1">
      <c r="A156" s="29"/>
      <c r="B156" s="74"/>
      <c r="C156" s="33"/>
      <c r="D156" s="33"/>
      <c r="E156" s="33"/>
      <c r="F156" s="33"/>
      <c r="G156" s="33"/>
      <c r="I156" s="202"/>
      <c r="J156" s="202"/>
      <c r="K156" s="202"/>
      <c r="L156" s="202"/>
      <c r="M156" s="202"/>
      <c r="N156" s="202"/>
      <c r="O156" s="202"/>
      <c r="P156" s="202"/>
      <c r="Q156" s="202"/>
      <c r="R156" s="202"/>
      <c r="S156" s="973"/>
      <c r="T156" s="1097"/>
      <c r="U156" s="1097"/>
      <c r="V156" s="1097"/>
      <c r="W156" s="1097"/>
      <c r="X156" s="1097"/>
      <c r="Y156" s="1097"/>
      <c r="Z156" s="1097"/>
      <c r="AA156" s="1097"/>
      <c r="AB156" s="1097"/>
      <c r="AC156" s="1097"/>
      <c r="AD156" s="1097"/>
      <c r="AE156" s="1097"/>
      <c r="AF156" s="1097"/>
      <c r="AG156" s="1097"/>
      <c r="AH156" s="1097"/>
    </row>
    <row r="157" spans="1:34" s="58" customFormat="1">
      <c r="A157" s="29"/>
      <c r="B157" s="74"/>
      <c r="C157" s="33"/>
      <c r="D157" s="33"/>
      <c r="E157" s="33"/>
      <c r="F157" s="33"/>
      <c r="G157" s="33"/>
      <c r="I157" s="202"/>
      <c r="J157" s="202"/>
      <c r="K157" s="202"/>
      <c r="L157" s="202"/>
      <c r="M157" s="202"/>
      <c r="N157" s="202"/>
      <c r="O157" s="202"/>
      <c r="P157" s="202"/>
      <c r="Q157" s="202"/>
      <c r="R157" s="202"/>
      <c r="S157" s="973"/>
      <c r="T157" s="1097"/>
      <c r="U157" s="1097"/>
      <c r="V157" s="1097"/>
      <c r="W157" s="1097"/>
      <c r="X157" s="1097"/>
      <c r="Y157" s="1097"/>
      <c r="Z157" s="1097"/>
      <c r="AA157" s="1097"/>
      <c r="AB157" s="1097"/>
      <c r="AC157" s="1097"/>
      <c r="AD157" s="1097"/>
      <c r="AE157" s="1097"/>
      <c r="AF157" s="1097"/>
      <c r="AG157" s="1097"/>
      <c r="AH157" s="1097"/>
    </row>
    <row r="158" spans="1:34" s="58" customFormat="1">
      <c r="A158" s="29"/>
      <c r="B158" s="74"/>
      <c r="C158" s="33"/>
      <c r="D158" s="33"/>
      <c r="E158" s="33"/>
      <c r="F158" s="33"/>
      <c r="G158" s="33"/>
      <c r="I158" s="202"/>
      <c r="J158" s="202"/>
      <c r="K158" s="202"/>
      <c r="L158" s="202"/>
      <c r="M158" s="202"/>
      <c r="N158" s="202"/>
      <c r="O158" s="202"/>
      <c r="P158" s="202"/>
      <c r="Q158" s="202"/>
      <c r="R158" s="202"/>
      <c r="S158" s="973"/>
      <c r="T158" s="1097"/>
      <c r="U158" s="1097"/>
      <c r="V158" s="1097"/>
      <c r="W158" s="1097"/>
      <c r="X158" s="1097"/>
      <c r="Y158" s="1097"/>
      <c r="Z158" s="1097"/>
      <c r="AA158" s="1097"/>
      <c r="AB158" s="1097"/>
      <c r="AC158" s="1097"/>
      <c r="AD158" s="1097"/>
      <c r="AE158" s="1097"/>
      <c r="AF158" s="1097"/>
      <c r="AG158" s="1097"/>
      <c r="AH158" s="1097"/>
    </row>
    <row r="159" spans="1:34" s="58" customFormat="1">
      <c r="A159" s="29"/>
      <c r="B159" s="74"/>
      <c r="C159" s="33"/>
      <c r="D159" s="33"/>
      <c r="E159" s="33"/>
      <c r="F159" s="33"/>
      <c r="G159" s="33"/>
      <c r="I159" s="202"/>
      <c r="J159" s="202"/>
      <c r="K159" s="202"/>
      <c r="L159" s="202"/>
      <c r="M159" s="202"/>
      <c r="N159" s="202"/>
      <c r="O159" s="202"/>
      <c r="P159" s="202"/>
      <c r="Q159" s="202"/>
      <c r="R159" s="202"/>
      <c r="S159" s="973"/>
      <c r="T159" s="1097"/>
      <c r="U159" s="1097"/>
      <c r="V159" s="1097"/>
      <c r="W159" s="1097"/>
      <c r="X159" s="1097"/>
      <c r="Y159" s="1097"/>
      <c r="Z159" s="1097"/>
      <c r="AA159" s="1097"/>
      <c r="AB159" s="1097"/>
      <c r="AC159" s="1097"/>
      <c r="AD159" s="1097"/>
      <c r="AE159" s="1097"/>
      <c r="AF159" s="1097"/>
      <c r="AG159" s="1097"/>
      <c r="AH159" s="1097"/>
    </row>
    <row r="160" spans="1:34" s="58" customFormat="1">
      <c r="A160" s="29"/>
      <c r="B160" s="74"/>
      <c r="C160" s="33"/>
      <c r="D160" s="33"/>
      <c r="E160" s="33"/>
      <c r="F160" s="33"/>
      <c r="G160" s="33"/>
      <c r="I160" s="202"/>
      <c r="J160" s="202"/>
      <c r="K160" s="202"/>
      <c r="L160" s="202"/>
      <c r="M160" s="202"/>
      <c r="N160" s="202"/>
      <c r="O160" s="202"/>
      <c r="P160" s="202"/>
      <c r="Q160" s="202"/>
      <c r="R160" s="202"/>
      <c r="S160" s="973"/>
      <c r="T160" s="1097"/>
      <c r="U160" s="1097"/>
      <c r="V160" s="1097"/>
      <c r="W160" s="1097"/>
      <c r="X160" s="1097"/>
      <c r="Y160" s="1097"/>
      <c r="Z160" s="1097"/>
      <c r="AA160" s="1097"/>
      <c r="AB160" s="1097"/>
      <c r="AC160" s="1097"/>
      <c r="AD160" s="1097"/>
      <c r="AE160" s="1097"/>
      <c r="AF160" s="1097"/>
      <c r="AG160" s="1097"/>
      <c r="AH160" s="1097"/>
    </row>
    <row r="161" spans="1:34" s="58" customFormat="1">
      <c r="A161" s="29"/>
      <c r="B161" s="74"/>
      <c r="C161" s="33"/>
      <c r="D161" s="33"/>
      <c r="E161" s="33"/>
      <c r="F161" s="33"/>
      <c r="G161" s="33"/>
      <c r="I161" s="202"/>
      <c r="J161" s="202"/>
      <c r="K161" s="202"/>
      <c r="L161" s="202"/>
      <c r="M161" s="202"/>
      <c r="N161" s="202"/>
      <c r="O161" s="202"/>
      <c r="P161" s="202"/>
      <c r="Q161" s="202"/>
      <c r="R161" s="202"/>
      <c r="S161" s="973"/>
      <c r="T161" s="1097"/>
      <c r="U161" s="1097"/>
      <c r="V161" s="1097"/>
      <c r="W161" s="1097"/>
      <c r="X161" s="1097"/>
      <c r="Y161" s="1097"/>
      <c r="Z161" s="1097"/>
      <c r="AA161" s="1097"/>
      <c r="AB161" s="1097"/>
      <c r="AC161" s="1097"/>
      <c r="AD161" s="1097"/>
      <c r="AE161" s="1097"/>
      <c r="AF161" s="1097"/>
      <c r="AG161" s="1097"/>
      <c r="AH161" s="1097"/>
    </row>
    <row r="162" spans="1:34" s="58" customFormat="1">
      <c r="A162" s="29"/>
      <c r="B162" s="74"/>
      <c r="C162" s="33"/>
      <c r="D162" s="33"/>
      <c r="E162" s="33"/>
      <c r="F162" s="33"/>
      <c r="G162" s="33"/>
      <c r="I162" s="202"/>
      <c r="J162" s="202"/>
      <c r="K162" s="202"/>
      <c r="L162" s="202"/>
      <c r="M162" s="202"/>
      <c r="N162" s="202"/>
      <c r="O162" s="202"/>
      <c r="P162" s="202"/>
      <c r="Q162" s="202"/>
      <c r="R162" s="202"/>
      <c r="S162" s="973"/>
      <c r="T162" s="1097"/>
      <c r="U162" s="1097"/>
      <c r="V162" s="1097"/>
      <c r="W162" s="1097"/>
      <c r="X162" s="1097"/>
      <c r="Y162" s="1097"/>
      <c r="Z162" s="1097"/>
      <c r="AA162" s="1097"/>
      <c r="AB162" s="1097"/>
      <c r="AC162" s="1097"/>
      <c r="AD162" s="1097"/>
      <c r="AE162" s="1097"/>
      <c r="AF162" s="1097"/>
      <c r="AG162" s="1097"/>
      <c r="AH162" s="1097"/>
    </row>
    <row r="163" spans="1:34" s="58" customFormat="1">
      <c r="A163" s="29"/>
      <c r="B163" s="74"/>
      <c r="C163" s="33"/>
      <c r="D163" s="33"/>
      <c r="E163" s="33"/>
      <c r="F163" s="33"/>
      <c r="G163" s="33"/>
      <c r="I163" s="202"/>
      <c r="J163" s="202"/>
      <c r="K163" s="202"/>
      <c r="L163" s="202"/>
      <c r="M163" s="202"/>
      <c r="N163" s="202"/>
      <c r="O163" s="202"/>
      <c r="P163" s="202"/>
      <c r="Q163" s="202"/>
      <c r="R163" s="202"/>
      <c r="S163" s="973"/>
      <c r="T163" s="1097"/>
      <c r="U163" s="1097"/>
      <c r="V163" s="1097"/>
      <c r="W163" s="1097"/>
      <c r="X163" s="1097"/>
      <c r="Y163" s="1097"/>
      <c r="Z163" s="1097"/>
      <c r="AA163" s="1097"/>
      <c r="AB163" s="1097"/>
      <c r="AC163" s="1097"/>
      <c r="AD163" s="1097"/>
      <c r="AE163" s="1097"/>
      <c r="AF163" s="1097"/>
      <c r="AG163" s="1097"/>
      <c r="AH163" s="1097"/>
    </row>
    <row r="164" spans="1:34" s="58" customFormat="1">
      <c r="A164" s="29"/>
      <c r="B164" s="74"/>
      <c r="C164" s="33"/>
      <c r="D164" s="33"/>
      <c r="E164" s="33"/>
      <c r="F164" s="33"/>
      <c r="G164" s="33"/>
      <c r="I164" s="202"/>
      <c r="J164" s="202"/>
      <c r="K164" s="202"/>
      <c r="L164" s="202"/>
      <c r="M164" s="202"/>
      <c r="N164" s="202"/>
      <c r="O164" s="202"/>
      <c r="P164" s="202"/>
      <c r="Q164" s="202"/>
      <c r="R164" s="202"/>
      <c r="S164" s="973"/>
      <c r="T164" s="1097"/>
      <c r="U164" s="1097"/>
      <c r="V164" s="1097"/>
      <c r="W164" s="1097"/>
      <c r="X164" s="1097"/>
      <c r="Y164" s="1097"/>
      <c r="Z164" s="1097"/>
      <c r="AA164" s="1097"/>
      <c r="AB164" s="1097"/>
      <c r="AC164" s="1097"/>
      <c r="AD164" s="1097"/>
      <c r="AE164" s="1097"/>
      <c r="AF164" s="1097"/>
      <c r="AG164" s="1097"/>
      <c r="AH164" s="1097"/>
    </row>
    <row r="165" spans="1:34" s="58" customFormat="1">
      <c r="A165" s="29"/>
      <c r="B165" s="74"/>
      <c r="C165" s="33"/>
      <c r="D165" s="33"/>
      <c r="E165" s="33"/>
      <c r="F165" s="33"/>
      <c r="G165" s="33"/>
      <c r="I165" s="202"/>
      <c r="J165" s="202"/>
      <c r="K165" s="202"/>
      <c r="L165" s="202"/>
      <c r="M165" s="202"/>
      <c r="N165" s="202"/>
      <c r="O165" s="202"/>
      <c r="P165" s="202"/>
      <c r="Q165" s="202"/>
      <c r="R165" s="202"/>
      <c r="S165" s="973"/>
      <c r="T165" s="1097"/>
      <c r="U165" s="1097"/>
      <c r="V165" s="1097"/>
      <c r="W165" s="1097"/>
      <c r="X165" s="1097"/>
      <c r="Y165" s="1097"/>
      <c r="Z165" s="1097"/>
      <c r="AA165" s="1097"/>
      <c r="AB165" s="1097"/>
      <c r="AC165" s="1097"/>
      <c r="AD165" s="1097"/>
      <c r="AE165" s="1097"/>
      <c r="AF165" s="1097"/>
      <c r="AG165" s="1097"/>
      <c r="AH165" s="1097"/>
    </row>
    <row r="166" spans="1:34" s="58" customFormat="1">
      <c r="A166" s="29"/>
      <c r="B166" s="74"/>
      <c r="C166" s="33"/>
      <c r="D166" s="33"/>
      <c r="E166" s="33"/>
      <c r="F166" s="33"/>
      <c r="G166" s="33"/>
      <c r="I166" s="202"/>
      <c r="J166" s="202"/>
      <c r="K166" s="202"/>
      <c r="L166" s="202"/>
      <c r="M166" s="202"/>
      <c r="N166" s="202"/>
      <c r="O166" s="202"/>
      <c r="P166" s="202"/>
      <c r="Q166" s="202"/>
      <c r="R166" s="202"/>
      <c r="S166" s="973"/>
      <c r="T166" s="1097"/>
      <c r="U166" s="1097"/>
      <c r="V166" s="1097"/>
      <c r="W166" s="1097"/>
      <c r="X166" s="1097"/>
      <c r="Y166" s="1097"/>
      <c r="Z166" s="1097"/>
      <c r="AA166" s="1097"/>
      <c r="AB166" s="1097"/>
      <c r="AC166" s="1097"/>
      <c r="AD166" s="1097"/>
      <c r="AE166" s="1097"/>
      <c r="AF166" s="1097"/>
      <c r="AG166" s="1097"/>
      <c r="AH166" s="1097"/>
    </row>
    <row r="167" spans="1:34" s="58" customFormat="1">
      <c r="A167" s="29"/>
      <c r="B167" s="74"/>
      <c r="C167" s="33"/>
      <c r="D167" s="33"/>
      <c r="E167" s="33"/>
      <c r="F167" s="33"/>
      <c r="G167" s="33"/>
      <c r="I167" s="202"/>
      <c r="J167" s="202"/>
      <c r="K167" s="202"/>
      <c r="L167" s="202"/>
      <c r="M167" s="202"/>
      <c r="N167" s="202"/>
      <c r="O167" s="202"/>
      <c r="P167" s="202"/>
      <c r="Q167" s="202"/>
      <c r="R167" s="202"/>
      <c r="S167" s="973"/>
      <c r="T167" s="1097"/>
      <c r="U167" s="1097"/>
      <c r="V167" s="1097"/>
      <c r="W167" s="1097"/>
      <c r="X167" s="1097"/>
      <c r="Y167" s="1097"/>
      <c r="Z167" s="1097"/>
      <c r="AA167" s="1097"/>
      <c r="AB167" s="1097"/>
      <c r="AC167" s="1097"/>
      <c r="AD167" s="1097"/>
      <c r="AE167" s="1097"/>
      <c r="AF167" s="1097"/>
      <c r="AG167" s="1097"/>
      <c r="AH167" s="1097"/>
    </row>
    <row r="168" spans="1:34" s="58" customFormat="1">
      <c r="A168" s="29"/>
      <c r="B168" s="74"/>
      <c r="C168" s="33"/>
      <c r="D168" s="33"/>
      <c r="E168" s="33"/>
      <c r="F168" s="33"/>
      <c r="G168" s="33"/>
      <c r="I168" s="202"/>
      <c r="J168" s="202"/>
      <c r="K168" s="202"/>
      <c r="L168" s="202"/>
      <c r="M168" s="202"/>
      <c r="N168" s="202"/>
      <c r="O168" s="202"/>
      <c r="P168" s="202"/>
      <c r="Q168" s="202"/>
      <c r="R168" s="202"/>
      <c r="S168" s="973"/>
      <c r="T168" s="1097"/>
      <c r="U168" s="1097"/>
      <c r="V168" s="1097"/>
      <c r="W168" s="1097"/>
      <c r="X168" s="1097"/>
      <c r="Y168" s="1097"/>
      <c r="Z168" s="1097"/>
      <c r="AA168" s="1097"/>
      <c r="AB168" s="1097"/>
      <c r="AC168" s="1097"/>
      <c r="AD168" s="1097"/>
      <c r="AE168" s="1097"/>
      <c r="AF168" s="1097"/>
      <c r="AG168" s="1097"/>
      <c r="AH168" s="1097"/>
    </row>
    <row r="169" spans="1:34" s="58" customFormat="1">
      <c r="A169" s="29"/>
      <c r="B169" s="74"/>
      <c r="C169" s="33"/>
      <c r="D169" s="33"/>
      <c r="E169" s="33"/>
      <c r="F169" s="33"/>
      <c r="G169" s="33"/>
      <c r="I169" s="202"/>
      <c r="J169" s="202"/>
      <c r="K169" s="202"/>
      <c r="L169" s="202"/>
      <c r="M169" s="202"/>
      <c r="N169" s="202"/>
      <c r="O169" s="202"/>
      <c r="P169" s="202"/>
      <c r="Q169" s="202"/>
      <c r="R169" s="202"/>
      <c r="S169" s="973"/>
      <c r="T169" s="1097"/>
      <c r="U169" s="1097"/>
      <c r="V169" s="1097"/>
      <c r="W169" s="1097"/>
      <c r="X169" s="1097"/>
      <c r="Y169" s="1097"/>
      <c r="Z169" s="1097"/>
      <c r="AA169" s="1097"/>
      <c r="AB169" s="1097"/>
      <c r="AC169" s="1097"/>
      <c r="AD169" s="1097"/>
      <c r="AE169" s="1097"/>
      <c r="AF169" s="1097"/>
      <c r="AG169" s="1097"/>
      <c r="AH169" s="1097"/>
    </row>
    <row r="170" spans="1:34" s="58" customFormat="1">
      <c r="A170" s="29"/>
      <c r="B170" s="74"/>
      <c r="C170" s="33"/>
      <c r="D170" s="33"/>
      <c r="E170" s="33"/>
      <c r="F170" s="33"/>
      <c r="G170" s="33"/>
      <c r="I170" s="202"/>
      <c r="J170" s="202"/>
      <c r="K170" s="202"/>
      <c r="L170" s="202"/>
      <c r="M170" s="202"/>
      <c r="N170" s="202"/>
      <c r="O170" s="202"/>
      <c r="P170" s="202"/>
      <c r="Q170" s="202"/>
      <c r="R170" s="202"/>
      <c r="S170" s="973"/>
      <c r="T170" s="1097"/>
      <c r="U170" s="1097"/>
      <c r="V170" s="1097"/>
      <c r="W170" s="1097"/>
      <c r="X170" s="1097"/>
      <c r="Y170" s="1097"/>
      <c r="Z170" s="1097"/>
      <c r="AA170" s="1097"/>
      <c r="AB170" s="1097"/>
      <c r="AC170" s="1097"/>
      <c r="AD170" s="1097"/>
      <c r="AE170" s="1097"/>
      <c r="AF170" s="1097"/>
      <c r="AG170" s="1097"/>
      <c r="AH170" s="1097"/>
    </row>
    <row r="171" spans="1:34" s="58" customFormat="1">
      <c r="A171" s="29"/>
      <c r="B171" s="74"/>
      <c r="C171" s="33"/>
      <c r="D171" s="33"/>
      <c r="E171" s="33"/>
      <c r="F171" s="33"/>
      <c r="G171" s="33"/>
      <c r="I171" s="202"/>
      <c r="J171" s="202"/>
      <c r="K171" s="202"/>
      <c r="L171" s="202"/>
      <c r="M171" s="202"/>
      <c r="N171" s="202"/>
      <c r="O171" s="202"/>
      <c r="P171" s="202"/>
      <c r="Q171" s="202"/>
      <c r="R171" s="202"/>
      <c r="S171" s="973"/>
      <c r="T171" s="1097"/>
      <c r="U171" s="1097"/>
      <c r="V171" s="1097"/>
      <c r="W171" s="1097"/>
      <c r="X171" s="1097"/>
      <c r="Y171" s="1097"/>
      <c r="Z171" s="1097"/>
      <c r="AA171" s="1097"/>
      <c r="AB171" s="1097"/>
      <c r="AC171" s="1097"/>
      <c r="AD171" s="1097"/>
      <c r="AE171" s="1097"/>
      <c r="AF171" s="1097"/>
      <c r="AG171" s="1097"/>
      <c r="AH171" s="1097"/>
    </row>
    <row r="172" spans="1:34" s="58" customFormat="1">
      <c r="A172" s="29"/>
      <c r="B172" s="74"/>
      <c r="C172" s="33"/>
      <c r="D172" s="33"/>
      <c r="E172" s="33"/>
      <c r="F172" s="33"/>
      <c r="G172" s="33"/>
      <c r="I172" s="202"/>
      <c r="J172" s="202"/>
      <c r="K172" s="202"/>
      <c r="L172" s="202"/>
      <c r="M172" s="202"/>
      <c r="N172" s="202"/>
      <c r="O172" s="202"/>
      <c r="P172" s="202"/>
      <c r="Q172" s="202"/>
      <c r="R172" s="202"/>
      <c r="S172" s="973"/>
      <c r="T172" s="1097"/>
      <c r="U172" s="1097"/>
      <c r="V172" s="1097"/>
      <c r="W172" s="1097"/>
      <c r="X172" s="1097"/>
      <c r="Y172" s="1097"/>
      <c r="Z172" s="1097"/>
      <c r="AA172" s="1097"/>
      <c r="AB172" s="1097"/>
      <c r="AC172" s="1097"/>
      <c r="AD172" s="1097"/>
      <c r="AE172" s="1097"/>
      <c r="AF172" s="1097"/>
      <c r="AG172" s="1097"/>
      <c r="AH172" s="1097"/>
    </row>
    <row r="173" spans="1:34" s="58" customFormat="1">
      <c r="A173" s="29"/>
      <c r="B173" s="74"/>
      <c r="C173" s="33"/>
      <c r="D173" s="33"/>
      <c r="E173" s="33"/>
      <c r="F173" s="33"/>
      <c r="G173" s="33"/>
      <c r="I173" s="202"/>
      <c r="J173" s="202"/>
      <c r="K173" s="202"/>
      <c r="L173" s="202"/>
      <c r="M173" s="202"/>
      <c r="N173" s="202"/>
      <c r="O173" s="202"/>
      <c r="P173" s="202"/>
      <c r="Q173" s="202"/>
      <c r="R173" s="202"/>
      <c r="S173" s="973"/>
      <c r="T173" s="1097"/>
      <c r="U173" s="1097"/>
      <c r="V173" s="1097"/>
      <c r="W173" s="1097"/>
      <c r="X173" s="1097"/>
      <c r="Y173" s="1097"/>
      <c r="Z173" s="1097"/>
      <c r="AA173" s="1097"/>
      <c r="AB173" s="1097"/>
      <c r="AC173" s="1097"/>
      <c r="AD173" s="1097"/>
      <c r="AE173" s="1097"/>
      <c r="AF173" s="1097"/>
      <c r="AG173" s="1097"/>
      <c r="AH173" s="1097"/>
    </row>
    <row r="174" spans="1:34" s="58" customFormat="1">
      <c r="A174" s="29"/>
      <c r="B174" s="74"/>
      <c r="C174" s="33"/>
      <c r="D174" s="33"/>
      <c r="E174" s="33"/>
      <c r="F174" s="33"/>
      <c r="G174" s="33"/>
      <c r="I174" s="202"/>
      <c r="J174" s="202"/>
      <c r="K174" s="202"/>
      <c r="L174" s="202"/>
      <c r="M174" s="202"/>
      <c r="N174" s="202"/>
      <c r="O174" s="202"/>
      <c r="P174" s="202"/>
      <c r="Q174" s="202"/>
      <c r="R174" s="202"/>
      <c r="S174" s="973"/>
      <c r="T174" s="1097"/>
      <c r="U174" s="1097"/>
      <c r="V174" s="1097"/>
      <c r="W174" s="1097"/>
      <c r="X174" s="1097"/>
      <c r="Y174" s="1097"/>
      <c r="Z174" s="1097"/>
      <c r="AA174" s="1097"/>
      <c r="AB174" s="1097"/>
      <c r="AC174" s="1097"/>
      <c r="AD174" s="1097"/>
      <c r="AE174" s="1097"/>
      <c r="AF174" s="1097"/>
      <c r="AG174" s="1097"/>
      <c r="AH174" s="1097"/>
    </row>
    <row r="175" spans="1:34" s="58" customFormat="1">
      <c r="A175" s="29"/>
      <c r="B175" s="74"/>
      <c r="C175" s="33"/>
      <c r="D175" s="33"/>
      <c r="E175" s="33"/>
      <c r="F175" s="33"/>
      <c r="G175" s="33"/>
      <c r="I175" s="202"/>
      <c r="J175" s="202"/>
      <c r="K175" s="202"/>
      <c r="L175" s="202"/>
      <c r="M175" s="202"/>
      <c r="N175" s="202"/>
      <c r="O175" s="202"/>
      <c r="P175" s="202"/>
      <c r="Q175" s="202"/>
      <c r="R175" s="202"/>
      <c r="S175" s="973"/>
      <c r="T175" s="1097"/>
      <c r="U175" s="1097"/>
      <c r="V175" s="1097"/>
      <c r="W175" s="1097"/>
      <c r="X175" s="1097"/>
      <c r="Y175" s="1097"/>
      <c r="Z175" s="1097"/>
      <c r="AA175" s="1097"/>
      <c r="AB175" s="1097"/>
      <c r="AC175" s="1097"/>
      <c r="AD175" s="1097"/>
      <c r="AE175" s="1097"/>
      <c r="AF175" s="1097"/>
      <c r="AG175" s="1097"/>
      <c r="AH175" s="1097"/>
    </row>
    <row r="176" spans="1:34" s="58" customFormat="1">
      <c r="A176" s="29"/>
      <c r="B176" s="74"/>
      <c r="C176" s="33"/>
      <c r="D176" s="33"/>
      <c r="E176" s="33"/>
      <c r="F176" s="33"/>
      <c r="G176" s="33"/>
      <c r="I176" s="202"/>
      <c r="J176" s="202"/>
      <c r="K176" s="202"/>
      <c r="L176" s="202"/>
      <c r="M176" s="202"/>
      <c r="N176" s="202"/>
      <c r="O176" s="202"/>
      <c r="P176" s="202"/>
      <c r="Q176" s="202"/>
      <c r="R176" s="202"/>
      <c r="S176" s="973"/>
      <c r="T176" s="1097"/>
      <c r="U176" s="1097"/>
      <c r="V176" s="1097"/>
      <c r="W176" s="1097"/>
      <c r="X176" s="1097"/>
      <c r="Y176" s="1097"/>
      <c r="Z176" s="1097"/>
      <c r="AA176" s="1097"/>
      <c r="AB176" s="1097"/>
      <c r="AC176" s="1097"/>
      <c r="AD176" s="1097"/>
      <c r="AE176" s="1097"/>
      <c r="AF176" s="1097"/>
      <c r="AG176" s="1097"/>
      <c r="AH176" s="1097"/>
    </row>
    <row r="177" spans="1:34" s="58" customFormat="1">
      <c r="A177" s="29"/>
      <c r="B177" s="74"/>
      <c r="C177" s="33"/>
      <c r="D177" s="33"/>
      <c r="E177" s="33"/>
      <c r="F177" s="33"/>
      <c r="G177" s="33"/>
      <c r="I177" s="202"/>
      <c r="J177" s="202"/>
      <c r="K177" s="202"/>
      <c r="L177" s="202"/>
      <c r="M177" s="202"/>
      <c r="N177" s="202"/>
      <c r="O177" s="202"/>
      <c r="P177" s="202"/>
      <c r="Q177" s="202"/>
      <c r="R177" s="202"/>
      <c r="S177" s="973"/>
      <c r="T177" s="1097"/>
      <c r="U177" s="1097"/>
      <c r="V177" s="1097"/>
      <c r="W177" s="1097"/>
      <c r="X177" s="1097"/>
      <c r="Y177" s="1097"/>
      <c r="Z177" s="1097"/>
      <c r="AA177" s="1097"/>
      <c r="AB177" s="1097"/>
      <c r="AC177" s="1097"/>
      <c r="AD177" s="1097"/>
      <c r="AE177" s="1097"/>
      <c r="AF177" s="1097"/>
      <c r="AG177" s="1097"/>
      <c r="AH177" s="1097"/>
    </row>
    <row r="178" spans="1:34" s="58" customFormat="1">
      <c r="A178" s="29"/>
      <c r="B178" s="74"/>
      <c r="C178" s="33"/>
      <c r="D178" s="33"/>
      <c r="E178" s="33"/>
      <c r="F178" s="33"/>
      <c r="G178" s="33"/>
      <c r="I178" s="202"/>
      <c r="J178" s="202"/>
      <c r="K178" s="202"/>
      <c r="L178" s="202"/>
      <c r="M178" s="202"/>
      <c r="N178" s="202"/>
      <c r="O178" s="202"/>
      <c r="P178" s="202"/>
      <c r="Q178" s="202"/>
      <c r="R178" s="202"/>
      <c r="S178" s="973"/>
      <c r="T178" s="1097"/>
      <c r="U178" s="1097"/>
      <c r="V178" s="1097"/>
      <c r="W178" s="1097"/>
      <c r="X178" s="1097"/>
      <c r="Y178" s="1097"/>
      <c r="Z178" s="1097"/>
      <c r="AA178" s="1097"/>
      <c r="AB178" s="1097"/>
      <c r="AC178" s="1097"/>
      <c r="AD178" s="1097"/>
      <c r="AE178" s="1097"/>
      <c r="AF178" s="1097"/>
      <c r="AG178" s="1097"/>
      <c r="AH178" s="1097"/>
    </row>
    <row r="179" spans="1:34" s="58" customFormat="1">
      <c r="A179" s="29"/>
      <c r="B179" s="74"/>
      <c r="C179" s="33"/>
      <c r="D179" s="33"/>
      <c r="E179" s="33"/>
      <c r="F179" s="33"/>
      <c r="G179" s="33"/>
      <c r="I179" s="202"/>
      <c r="J179" s="202"/>
      <c r="K179" s="202"/>
      <c r="L179" s="202"/>
      <c r="M179" s="202"/>
      <c r="N179" s="202"/>
      <c r="O179" s="202"/>
      <c r="P179" s="202"/>
      <c r="Q179" s="202"/>
      <c r="R179" s="202"/>
      <c r="S179" s="973"/>
      <c r="T179" s="1097"/>
      <c r="U179" s="1097"/>
      <c r="V179" s="1097"/>
      <c r="W179" s="1097"/>
      <c r="X179" s="1097"/>
      <c r="Y179" s="1097"/>
      <c r="Z179" s="1097"/>
      <c r="AA179" s="1097"/>
      <c r="AB179" s="1097"/>
      <c r="AC179" s="1097"/>
      <c r="AD179" s="1097"/>
      <c r="AE179" s="1097"/>
      <c r="AF179" s="1097"/>
      <c r="AG179" s="1097"/>
      <c r="AH179" s="1097"/>
    </row>
    <row r="180" spans="1:34" s="58" customFormat="1">
      <c r="A180" s="29"/>
      <c r="B180" s="74"/>
      <c r="C180" s="33"/>
      <c r="D180" s="33"/>
      <c r="E180" s="33"/>
      <c r="F180" s="33"/>
      <c r="G180" s="33"/>
      <c r="I180" s="202"/>
      <c r="J180" s="202"/>
      <c r="K180" s="202"/>
      <c r="L180" s="202"/>
      <c r="M180" s="202"/>
      <c r="N180" s="202"/>
      <c r="O180" s="202"/>
      <c r="P180" s="202"/>
      <c r="Q180" s="202"/>
      <c r="R180" s="202"/>
      <c r="S180" s="973"/>
      <c r="T180" s="1097"/>
      <c r="U180" s="1097"/>
      <c r="V180" s="1097"/>
      <c r="W180" s="1097"/>
      <c r="X180" s="1097"/>
      <c r="Y180" s="1097"/>
      <c r="Z180" s="1097"/>
      <c r="AA180" s="1097"/>
      <c r="AB180" s="1097"/>
      <c r="AC180" s="1097"/>
      <c r="AD180" s="1097"/>
      <c r="AE180" s="1097"/>
      <c r="AF180" s="1097"/>
      <c r="AG180" s="1097"/>
      <c r="AH180" s="1097"/>
    </row>
    <row r="181" spans="1:34" s="58" customFormat="1">
      <c r="A181" s="29"/>
      <c r="B181" s="74"/>
      <c r="C181" s="33"/>
      <c r="D181" s="33"/>
      <c r="E181" s="33"/>
      <c r="F181" s="33"/>
      <c r="G181" s="33"/>
      <c r="I181" s="202"/>
      <c r="J181" s="202"/>
      <c r="K181" s="202"/>
      <c r="L181" s="202"/>
      <c r="M181" s="202"/>
      <c r="N181" s="202"/>
      <c r="O181" s="202"/>
      <c r="P181" s="202"/>
      <c r="Q181" s="202"/>
      <c r="R181" s="202"/>
      <c r="S181" s="973"/>
      <c r="T181" s="1097"/>
      <c r="U181" s="1097"/>
      <c r="V181" s="1097"/>
      <c r="W181" s="1097"/>
      <c r="X181" s="1097"/>
      <c r="Y181" s="1097"/>
      <c r="Z181" s="1097"/>
      <c r="AA181" s="1097"/>
      <c r="AB181" s="1097"/>
      <c r="AC181" s="1097"/>
      <c r="AD181" s="1097"/>
      <c r="AE181" s="1097"/>
      <c r="AF181" s="1097"/>
      <c r="AG181" s="1097"/>
      <c r="AH181" s="1097"/>
    </row>
    <row r="182" spans="1:34" s="58" customFormat="1">
      <c r="A182" s="29"/>
      <c r="B182" s="74"/>
      <c r="C182" s="33"/>
      <c r="D182" s="33"/>
      <c r="E182" s="33"/>
      <c r="F182" s="33"/>
      <c r="G182" s="33"/>
      <c r="I182" s="202"/>
      <c r="J182" s="202"/>
      <c r="K182" s="202"/>
      <c r="L182" s="202"/>
      <c r="M182" s="202"/>
      <c r="N182" s="202"/>
      <c r="O182" s="202"/>
      <c r="P182" s="202"/>
      <c r="Q182" s="202"/>
      <c r="R182" s="202"/>
      <c r="S182" s="973"/>
      <c r="T182" s="1097"/>
      <c r="U182" s="1097"/>
      <c r="V182" s="1097"/>
      <c r="W182" s="1097"/>
      <c r="X182" s="1097"/>
      <c r="Y182" s="1097"/>
      <c r="Z182" s="1097"/>
      <c r="AA182" s="1097"/>
      <c r="AB182" s="1097"/>
      <c r="AC182" s="1097"/>
      <c r="AD182" s="1097"/>
      <c r="AE182" s="1097"/>
      <c r="AF182" s="1097"/>
      <c r="AG182" s="1097"/>
      <c r="AH182" s="1097"/>
    </row>
    <row r="183" spans="1:34" s="58" customFormat="1">
      <c r="A183" s="29"/>
      <c r="B183" s="74"/>
      <c r="C183" s="33"/>
      <c r="D183" s="33"/>
      <c r="E183" s="33"/>
      <c r="F183" s="33"/>
      <c r="G183" s="33"/>
      <c r="I183" s="202"/>
      <c r="J183" s="202"/>
      <c r="K183" s="202"/>
      <c r="L183" s="202"/>
      <c r="M183" s="202"/>
      <c r="N183" s="202"/>
      <c r="O183" s="202"/>
      <c r="P183" s="202"/>
      <c r="Q183" s="202"/>
      <c r="R183" s="202"/>
      <c r="S183" s="973"/>
      <c r="T183" s="1097"/>
      <c r="U183" s="1097"/>
      <c r="V183" s="1097"/>
      <c r="W183" s="1097"/>
      <c r="X183" s="1097"/>
      <c r="Y183" s="1097"/>
      <c r="Z183" s="1097"/>
      <c r="AA183" s="1097"/>
      <c r="AB183" s="1097"/>
      <c r="AC183" s="1097"/>
      <c r="AD183" s="1097"/>
      <c r="AE183" s="1097"/>
      <c r="AF183" s="1097"/>
      <c r="AG183" s="1097"/>
      <c r="AH183" s="1097"/>
    </row>
    <row r="184" spans="1:34" s="58" customFormat="1">
      <c r="A184" s="29"/>
      <c r="B184" s="74"/>
      <c r="C184" s="33"/>
      <c r="D184" s="33"/>
      <c r="E184" s="33"/>
      <c r="F184" s="33"/>
      <c r="G184" s="33"/>
      <c r="I184" s="202"/>
      <c r="J184" s="202"/>
      <c r="K184" s="202"/>
      <c r="L184" s="202"/>
      <c r="M184" s="202"/>
      <c r="N184" s="202"/>
      <c r="O184" s="202"/>
      <c r="P184" s="202"/>
      <c r="Q184" s="202"/>
      <c r="R184" s="202"/>
      <c r="S184" s="973"/>
      <c r="T184" s="1097"/>
      <c r="U184" s="1097"/>
      <c r="V184" s="1097"/>
      <c r="W184" s="1097"/>
      <c r="X184" s="1097"/>
      <c r="Y184" s="1097"/>
      <c r="Z184" s="1097"/>
      <c r="AA184" s="1097"/>
      <c r="AB184" s="1097"/>
      <c r="AC184" s="1097"/>
      <c r="AD184" s="1097"/>
      <c r="AE184" s="1097"/>
      <c r="AF184" s="1097"/>
      <c r="AG184" s="1097"/>
      <c r="AH184" s="1097"/>
    </row>
    <row r="185" spans="1:34" s="58" customFormat="1">
      <c r="A185" s="29"/>
      <c r="B185" s="74"/>
      <c r="C185" s="33"/>
      <c r="D185" s="33"/>
      <c r="E185" s="33"/>
      <c r="F185" s="33"/>
      <c r="G185" s="33"/>
      <c r="I185" s="202"/>
      <c r="J185" s="202"/>
      <c r="K185" s="202"/>
      <c r="L185" s="202"/>
      <c r="M185" s="202"/>
      <c r="N185" s="202"/>
      <c r="O185" s="202"/>
      <c r="P185" s="202"/>
      <c r="Q185" s="202"/>
      <c r="R185" s="202"/>
      <c r="S185" s="973"/>
      <c r="T185" s="1097"/>
      <c r="U185" s="1097"/>
      <c r="V185" s="1097"/>
      <c r="W185" s="1097"/>
      <c r="X185" s="1097"/>
      <c r="Y185" s="1097"/>
      <c r="Z185" s="1097"/>
      <c r="AA185" s="1097"/>
      <c r="AB185" s="1097"/>
      <c r="AC185" s="1097"/>
      <c r="AD185" s="1097"/>
      <c r="AE185" s="1097"/>
      <c r="AF185" s="1097"/>
      <c r="AG185" s="1097"/>
      <c r="AH185" s="1097"/>
    </row>
    <row r="186" spans="1:34" s="58" customFormat="1">
      <c r="A186" s="29"/>
      <c r="B186" s="74"/>
      <c r="C186" s="33"/>
      <c r="D186" s="33"/>
      <c r="E186" s="33"/>
      <c r="F186" s="33"/>
      <c r="G186" s="33"/>
      <c r="I186" s="202"/>
      <c r="J186" s="202"/>
      <c r="K186" s="202"/>
      <c r="L186" s="202"/>
      <c r="M186" s="202"/>
      <c r="N186" s="202"/>
      <c r="O186" s="202"/>
      <c r="P186" s="202"/>
      <c r="Q186" s="202"/>
      <c r="R186" s="202"/>
      <c r="S186" s="973"/>
      <c r="T186" s="1097"/>
      <c r="U186" s="1097"/>
      <c r="V186" s="1097"/>
      <c r="W186" s="1097"/>
      <c r="X186" s="1097"/>
      <c r="Y186" s="1097"/>
      <c r="Z186" s="1097"/>
      <c r="AA186" s="1097"/>
      <c r="AB186" s="1097"/>
      <c r="AC186" s="1097"/>
      <c r="AD186" s="1097"/>
      <c r="AE186" s="1097"/>
      <c r="AF186" s="1097"/>
      <c r="AG186" s="1097"/>
      <c r="AH186" s="1097"/>
    </row>
    <row r="187" spans="1:34" s="58" customFormat="1">
      <c r="A187" s="29"/>
      <c r="B187" s="74"/>
      <c r="C187" s="33"/>
      <c r="D187" s="33"/>
      <c r="E187" s="33"/>
      <c r="F187" s="33"/>
      <c r="G187" s="33"/>
      <c r="I187" s="202"/>
      <c r="J187" s="202"/>
      <c r="K187" s="202"/>
      <c r="L187" s="202"/>
      <c r="M187" s="202"/>
      <c r="N187" s="202"/>
      <c r="O187" s="202"/>
      <c r="P187" s="202"/>
      <c r="Q187" s="202"/>
      <c r="R187" s="202"/>
      <c r="S187" s="973"/>
      <c r="T187" s="1097"/>
      <c r="U187" s="1097"/>
      <c r="V187" s="1097"/>
      <c r="W187" s="1097"/>
      <c r="X187" s="1097"/>
      <c r="Y187" s="1097"/>
      <c r="Z187" s="1097"/>
      <c r="AA187" s="1097"/>
      <c r="AB187" s="1097"/>
      <c r="AC187" s="1097"/>
      <c r="AD187" s="1097"/>
      <c r="AE187" s="1097"/>
      <c r="AF187" s="1097"/>
      <c r="AG187" s="1097"/>
      <c r="AH187" s="1097"/>
    </row>
    <row r="188" spans="1:34" s="58" customFormat="1">
      <c r="A188" s="29"/>
      <c r="B188" s="74"/>
      <c r="C188" s="33"/>
      <c r="D188" s="33"/>
      <c r="E188" s="33"/>
      <c r="F188" s="33"/>
      <c r="G188" s="33"/>
      <c r="I188" s="202"/>
      <c r="J188" s="202"/>
      <c r="K188" s="202"/>
      <c r="L188" s="202"/>
      <c r="M188" s="202"/>
      <c r="N188" s="202"/>
      <c r="O188" s="202"/>
      <c r="P188" s="202"/>
      <c r="Q188" s="202"/>
      <c r="R188" s="202"/>
      <c r="S188" s="973"/>
      <c r="T188" s="1097"/>
      <c r="U188" s="1097"/>
      <c r="V188" s="1097"/>
      <c r="W188" s="1097"/>
      <c r="X188" s="1097"/>
      <c r="Y188" s="1097"/>
      <c r="Z188" s="1097"/>
      <c r="AA188" s="1097"/>
      <c r="AB188" s="1097"/>
      <c r="AC188" s="1097"/>
      <c r="AD188" s="1097"/>
      <c r="AE188" s="1097"/>
      <c r="AF188" s="1097"/>
      <c r="AG188" s="1097"/>
      <c r="AH188" s="1097"/>
    </row>
    <row r="189" spans="1:34" s="58" customFormat="1">
      <c r="A189" s="29"/>
      <c r="B189" s="74"/>
      <c r="C189" s="33"/>
      <c r="D189" s="33"/>
      <c r="E189" s="33"/>
      <c r="F189" s="33"/>
      <c r="G189" s="33"/>
      <c r="I189" s="202"/>
      <c r="J189" s="202"/>
      <c r="K189" s="202"/>
      <c r="L189" s="202"/>
      <c r="M189" s="202"/>
      <c r="N189" s="202"/>
      <c r="O189" s="202"/>
      <c r="P189" s="202"/>
      <c r="Q189" s="202"/>
      <c r="R189" s="202"/>
      <c r="S189" s="973"/>
      <c r="T189" s="1097"/>
      <c r="U189" s="1097"/>
      <c r="V189" s="1097"/>
      <c r="W189" s="1097"/>
      <c r="X189" s="1097"/>
      <c r="Y189" s="1097"/>
      <c r="Z189" s="1097"/>
      <c r="AA189" s="1097"/>
      <c r="AB189" s="1097"/>
      <c r="AC189" s="1097"/>
      <c r="AD189" s="1097"/>
      <c r="AE189" s="1097"/>
      <c r="AF189" s="1097"/>
      <c r="AG189" s="1097"/>
      <c r="AH189" s="1097"/>
    </row>
    <row r="190" spans="1:34" s="58" customFormat="1">
      <c r="A190" s="29"/>
      <c r="B190" s="74"/>
      <c r="C190" s="33"/>
      <c r="D190" s="33"/>
      <c r="E190" s="33"/>
      <c r="F190" s="33"/>
      <c r="G190" s="33"/>
      <c r="I190" s="202"/>
      <c r="J190" s="202"/>
      <c r="K190" s="202"/>
      <c r="L190" s="202"/>
      <c r="M190" s="202"/>
      <c r="N190" s="202"/>
      <c r="O190" s="202"/>
      <c r="P190" s="202"/>
      <c r="Q190" s="202"/>
      <c r="R190" s="202"/>
      <c r="S190" s="973"/>
      <c r="T190" s="1097"/>
      <c r="U190" s="1097"/>
      <c r="V190" s="1097"/>
      <c r="W190" s="1097"/>
      <c r="X190" s="1097"/>
      <c r="Y190" s="1097"/>
      <c r="Z190" s="1097"/>
      <c r="AA190" s="1097"/>
      <c r="AB190" s="1097"/>
      <c r="AC190" s="1097"/>
      <c r="AD190" s="1097"/>
      <c r="AE190" s="1097"/>
      <c r="AF190" s="1097"/>
      <c r="AG190" s="1097"/>
      <c r="AH190" s="1097"/>
    </row>
    <row r="191" spans="1:34" s="58" customFormat="1">
      <c r="A191" s="29"/>
      <c r="B191" s="74"/>
      <c r="C191" s="33"/>
      <c r="D191" s="33"/>
      <c r="E191" s="33"/>
      <c r="F191" s="33"/>
      <c r="G191" s="33"/>
      <c r="I191" s="202"/>
      <c r="J191" s="202"/>
      <c r="K191" s="202"/>
      <c r="L191" s="202"/>
      <c r="M191" s="202"/>
      <c r="N191" s="202"/>
      <c r="O191" s="202"/>
      <c r="P191" s="202"/>
      <c r="Q191" s="202"/>
      <c r="R191" s="202"/>
      <c r="S191" s="973"/>
      <c r="T191" s="1097"/>
      <c r="U191" s="1097"/>
      <c r="V191" s="1097"/>
      <c r="W191" s="1097"/>
      <c r="X191" s="1097"/>
      <c r="Y191" s="1097"/>
      <c r="Z191" s="1097"/>
      <c r="AA191" s="1097"/>
      <c r="AB191" s="1097"/>
      <c r="AC191" s="1097"/>
      <c r="AD191" s="1097"/>
      <c r="AE191" s="1097"/>
      <c r="AF191" s="1097"/>
      <c r="AG191" s="1097"/>
      <c r="AH191" s="1097"/>
    </row>
    <row r="192" spans="1:34" s="58" customFormat="1">
      <c r="A192" s="29"/>
      <c r="B192" s="74"/>
      <c r="C192" s="33"/>
      <c r="D192" s="33"/>
      <c r="E192" s="33"/>
      <c r="F192" s="33"/>
      <c r="G192" s="33"/>
      <c r="I192" s="202"/>
      <c r="J192" s="202"/>
      <c r="K192" s="202"/>
      <c r="L192" s="202"/>
      <c r="M192" s="202"/>
      <c r="N192" s="202"/>
      <c r="O192" s="202"/>
      <c r="P192" s="202"/>
      <c r="Q192" s="202"/>
      <c r="R192" s="202"/>
      <c r="S192" s="973"/>
      <c r="T192" s="1097"/>
      <c r="U192" s="1097"/>
      <c r="V192" s="1097"/>
      <c r="W192" s="1097"/>
      <c r="X192" s="1097"/>
      <c r="Y192" s="1097"/>
      <c r="Z192" s="1097"/>
      <c r="AA192" s="1097"/>
      <c r="AB192" s="1097"/>
      <c r="AC192" s="1097"/>
      <c r="AD192" s="1097"/>
      <c r="AE192" s="1097"/>
      <c r="AF192" s="1097"/>
      <c r="AG192" s="1097"/>
      <c r="AH192" s="1097"/>
    </row>
    <row r="193" spans="1:34" s="58" customFormat="1">
      <c r="A193" s="29"/>
      <c r="B193" s="74"/>
      <c r="C193" s="33"/>
      <c r="D193" s="33"/>
      <c r="E193" s="33"/>
      <c r="F193" s="33"/>
      <c r="G193" s="33"/>
      <c r="I193" s="202"/>
      <c r="J193" s="202"/>
      <c r="K193" s="202"/>
      <c r="L193" s="202"/>
      <c r="M193" s="202"/>
      <c r="N193" s="202"/>
      <c r="O193" s="202"/>
      <c r="P193" s="202"/>
      <c r="Q193" s="202"/>
      <c r="R193" s="202"/>
      <c r="S193" s="973"/>
      <c r="T193" s="1097"/>
      <c r="U193" s="1097"/>
      <c r="V193" s="1097"/>
      <c r="W193" s="1097"/>
      <c r="X193" s="1097"/>
      <c r="Y193" s="1097"/>
      <c r="Z193" s="1097"/>
      <c r="AA193" s="1097"/>
      <c r="AB193" s="1097"/>
      <c r="AC193" s="1097"/>
      <c r="AD193" s="1097"/>
      <c r="AE193" s="1097"/>
      <c r="AF193" s="1097"/>
      <c r="AG193" s="1097"/>
      <c r="AH193" s="1097"/>
    </row>
    <row r="194" spans="1:34" s="58" customFormat="1">
      <c r="A194" s="29"/>
      <c r="B194" s="74"/>
      <c r="C194" s="33"/>
      <c r="D194" s="33"/>
      <c r="E194" s="33"/>
      <c r="F194" s="33"/>
      <c r="G194" s="33"/>
      <c r="I194" s="202"/>
      <c r="J194" s="202"/>
      <c r="K194" s="202"/>
      <c r="L194" s="202"/>
      <c r="M194" s="202"/>
      <c r="N194" s="202"/>
      <c r="O194" s="202"/>
      <c r="P194" s="202"/>
      <c r="Q194" s="202"/>
      <c r="R194" s="202"/>
      <c r="S194" s="973"/>
      <c r="T194" s="1097"/>
      <c r="U194" s="1097"/>
      <c r="V194" s="1097"/>
      <c r="W194" s="1097"/>
      <c r="X194" s="1097"/>
      <c r="Y194" s="1097"/>
      <c r="Z194" s="1097"/>
      <c r="AA194" s="1097"/>
      <c r="AB194" s="1097"/>
      <c r="AC194" s="1097"/>
      <c r="AD194" s="1097"/>
      <c r="AE194" s="1097"/>
      <c r="AF194" s="1097"/>
      <c r="AG194" s="1097"/>
      <c r="AH194" s="1097"/>
    </row>
    <row r="195" spans="1:34" s="58" customFormat="1">
      <c r="A195" s="29"/>
      <c r="B195" s="74"/>
      <c r="C195" s="33"/>
      <c r="D195" s="33"/>
      <c r="E195" s="33"/>
      <c r="F195" s="33"/>
      <c r="G195" s="33"/>
      <c r="I195" s="202"/>
      <c r="J195" s="202"/>
      <c r="K195" s="202"/>
      <c r="L195" s="202"/>
      <c r="M195" s="202"/>
      <c r="N195" s="202"/>
      <c r="O195" s="202"/>
      <c r="P195" s="202"/>
      <c r="Q195" s="202"/>
      <c r="R195" s="202"/>
      <c r="S195" s="973"/>
      <c r="T195" s="1097"/>
      <c r="U195" s="1097"/>
      <c r="V195" s="1097"/>
      <c r="W195" s="1097"/>
      <c r="X195" s="1097"/>
      <c r="Y195" s="1097"/>
      <c r="Z195" s="1097"/>
      <c r="AA195" s="1097"/>
      <c r="AB195" s="1097"/>
      <c r="AC195" s="1097"/>
      <c r="AD195" s="1097"/>
      <c r="AE195" s="1097"/>
      <c r="AF195" s="1097"/>
      <c r="AG195" s="1097"/>
      <c r="AH195" s="1097"/>
    </row>
    <row r="196" spans="1:34" s="58" customFormat="1">
      <c r="A196" s="29"/>
      <c r="B196" s="74"/>
      <c r="C196" s="33"/>
      <c r="D196" s="33"/>
      <c r="E196" s="33"/>
      <c r="F196" s="33"/>
      <c r="G196" s="33"/>
      <c r="I196" s="202"/>
      <c r="J196" s="202"/>
      <c r="K196" s="202"/>
      <c r="L196" s="202"/>
      <c r="M196" s="202"/>
      <c r="N196" s="202"/>
      <c r="O196" s="202"/>
      <c r="P196" s="202"/>
      <c r="Q196" s="202"/>
      <c r="R196" s="202"/>
      <c r="S196" s="973"/>
      <c r="T196" s="1097"/>
      <c r="U196" s="1097"/>
      <c r="V196" s="1097"/>
      <c r="W196" s="1097"/>
      <c r="X196" s="1097"/>
      <c r="Y196" s="1097"/>
      <c r="Z196" s="1097"/>
      <c r="AA196" s="1097"/>
      <c r="AB196" s="1097"/>
      <c r="AC196" s="1097"/>
      <c r="AD196" s="1097"/>
      <c r="AE196" s="1097"/>
      <c r="AF196" s="1097"/>
      <c r="AG196" s="1097"/>
      <c r="AH196" s="1097"/>
    </row>
    <row r="197" spans="1:34" s="58" customFormat="1">
      <c r="A197" s="29"/>
      <c r="B197" s="74"/>
      <c r="C197" s="33"/>
      <c r="D197" s="33"/>
      <c r="E197" s="33"/>
      <c r="F197" s="33"/>
      <c r="G197" s="33"/>
      <c r="I197" s="202"/>
      <c r="J197" s="202"/>
      <c r="K197" s="202"/>
      <c r="L197" s="202"/>
      <c r="M197" s="202"/>
      <c r="N197" s="202"/>
      <c r="O197" s="202"/>
      <c r="P197" s="202"/>
      <c r="Q197" s="202"/>
      <c r="R197" s="202"/>
      <c r="S197" s="973"/>
      <c r="T197" s="1097"/>
      <c r="U197" s="1097"/>
      <c r="V197" s="1097"/>
      <c r="W197" s="1097"/>
      <c r="X197" s="1097"/>
      <c r="Y197" s="1097"/>
      <c r="Z197" s="1097"/>
      <c r="AA197" s="1097"/>
      <c r="AB197" s="1097"/>
      <c r="AC197" s="1097"/>
      <c r="AD197" s="1097"/>
      <c r="AE197" s="1097"/>
      <c r="AF197" s="1097"/>
      <c r="AG197" s="1097"/>
      <c r="AH197" s="1097"/>
    </row>
    <row r="198" spans="1:34" s="58" customFormat="1">
      <c r="A198" s="29"/>
      <c r="B198" s="74"/>
      <c r="C198" s="33"/>
      <c r="D198" s="33"/>
      <c r="E198" s="33"/>
      <c r="F198" s="33"/>
      <c r="G198" s="33"/>
      <c r="I198" s="202"/>
      <c r="J198" s="202"/>
      <c r="K198" s="202"/>
      <c r="L198" s="202"/>
      <c r="M198" s="202"/>
      <c r="N198" s="202"/>
      <c r="O198" s="202"/>
      <c r="P198" s="202"/>
      <c r="Q198" s="202"/>
      <c r="R198" s="202"/>
      <c r="S198" s="973"/>
      <c r="T198" s="1097"/>
      <c r="U198" s="1097"/>
      <c r="V198" s="1097"/>
      <c r="W198" s="1097"/>
      <c r="X198" s="1097"/>
      <c r="Y198" s="1097"/>
      <c r="Z198" s="1097"/>
      <c r="AA198" s="1097"/>
      <c r="AB198" s="1097"/>
      <c r="AC198" s="1097"/>
      <c r="AD198" s="1097"/>
      <c r="AE198" s="1097"/>
      <c r="AF198" s="1097"/>
      <c r="AG198" s="1097"/>
      <c r="AH198" s="1097"/>
    </row>
    <row r="199" spans="1:34" s="58" customFormat="1">
      <c r="A199" s="29"/>
      <c r="B199" s="74"/>
      <c r="C199" s="33"/>
      <c r="D199" s="33"/>
      <c r="E199" s="33"/>
      <c r="F199" s="33"/>
      <c r="G199" s="33"/>
      <c r="I199" s="202"/>
      <c r="J199" s="202"/>
      <c r="K199" s="202"/>
      <c r="L199" s="202"/>
      <c r="M199" s="202"/>
      <c r="N199" s="202"/>
      <c r="O199" s="202"/>
      <c r="P199" s="202"/>
      <c r="Q199" s="202"/>
      <c r="R199" s="202"/>
      <c r="S199" s="973"/>
      <c r="T199" s="1097"/>
      <c r="U199" s="1097"/>
      <c r="V199" s="1097"/>
      <c r="W199" s="1097"/>
      <c r="X199" s="1097"/>
      <c r="Y199" s="1097"/>
      <c r="Z199" s="1097"/>
      <c r="AA199" s="1097"/>
      <c r="AB199" s="1097"/>
      <c r="AC199" s="1097"/>
      <c r="AD199" s="1097"/>
      <c r="AE199" s="1097"/>
      <c r="AF199" s="1097"/>
      <c r="AG199" s="1097"/>
      <c r="AH199" s="1097"/>
    </row>
    <row r="200" spans="1:34" s="58" customFormat="1">
      <c r="A200" s="29"/>
      <c r="B200" s="74"/>
      <c r="C200" s="33"/>
      <c r="D200" s="33"/>
      <c r="E200" s="33"/>
      <c r="F200" s="33"/>
      <c r="G200" s="33"/>
      <c r="I200" s="202"/>
      <c r="J200" s="202"/>
      <c r="K200" s="202"/>
      <c r="L200" s="202"/>
      <c r="M200" s="202"/>
      <c r="N200" s="202"/>
      <c r="O200" s="202"/>
      <c r="P200" s="202"/>
      <c r="Q200" s="202"/>
      <c r="R200" s="202"/>
      <c r="S200" s="973"/>
      <c r="T200" s="1097"/>
      <c r="U200" s="1097"/>
      <c r="V200" s="1097"/>
      <c r="W200" s="1097"/>
      <c r="X200" s="1097"/>
      <c r="Y200" s="1097"/>
      <c r="Z200" s="1097"/>
      <c r="AA200" s="1097"/>
      <c r="AB200" s="1097"/>
      <c r="AC200" s="1097"/>
      <c r="AD200" s="1097"/>
      <c r="AE200" s="1097"/>
      <c r="AF200" s="1097"/>
      <c r="AG200" s="1097"/>
      <c r="AH200" s="1097"/>
    </row>
    <row r="201" spans="1:34" s="58" customFormat="1">
      <c r="A201" s="29"/>
      <c r="B201" s="74"/>
      <c r="C201" s="33"/>
      <c r="D201" s="33"/>
      <c r="E201" s="33"/>
      <c r="F201" s="33"/>
      <c r="G201" s="33"/>
      <c r="I201" s="202"/>
      <c r="J201" s="202"/>
      <c r="K201" s="202"/>
      <c r="L201" s="202"/>
      <c r="M201" s="202"/>
      <c r="N201" s="202"/>
      <c r="O201" s="202"/>
      <c r="P201" s="202"/>
      <c r="Q201" s="202"/>
      <c r="R201" s="202"/>
      <c r="S201" s="973"/>
      <c r="T201" s="1097"/>
      <c r="U201" s="1097"/>
      <c r="V201" s="1097"/>
      <c r="W201" s="1097"/>
      <c r="X201" s="1097"/>
      <c r="Y201" s="1097"/>
      <c r="Z201" s="1097"/>
      <c r="AA201" s="1097"/>
      <c r="AB201" s="1097"/>
      <c r="AC201" s="1097"/>
      <c r="AD201" s="1097"/>
      <c r="AE201" s="1097"/>
      <c r="AF201" s="1097"/>
      <c r="AG201" s="1097"/>
      <c r="AH201" s="1097"/>
    </row>
    <row r="202" spans="1:34" s="58" customFormat="1">
      <c r="A202" s="29"/>
      <c r="B202" s="74"/>
      <c r="C202" s="33"/>
      <c r="D202" s="33"/>
      <c r="E202" s="33"/>
      <c r="F202" s="33"/>
      <c r="G202" s="33"/>
      <c r="I202" s="202"/>
      <c r="J202" s="202"/>
      <c r="K202" s="202"/>
      <c r="L202" s="202"/>
      <c r="M202" s="202"/>
      <c r="N202" s="202"/>
      <c r="O202" s="202"/>
      <c r="P202" s="202"/>
      <c r="Q202" s="202"/>
      <c r="R202" s="202"/>
      <c r="S202" s="973"/>
      <c r="T202" s="1097"/>
      <c r="U202" s="1097"/>
      <c r="V202" s="1097"/>
      <c r="W202" s="1097"/>
      <c r="X202" s="1097"/>
      <c r="Y202" s="1097"/>
      <c r="Z202" s="1097"/>
      <c r="AA202" s="1097"/>
      <c r="AB202" s="1097"/>
      <c r="AC202" s="1097"/>
      <c r="AD202" s="1097"/>
      <c r="AE202" s="1097"/>
      <c r="AF202" s="1097"/>
      <c r="AG202" s="1097"/>
      <c r="AH202" s="1097"/>
    </row>
    <row r="203" spans="1:34" s="58" customFormat="1">
      <c r="A203" s="29"/>
      <c r="B203" s="74"/>
      <c r="C203" s="33"/>
      <c r="D203" s="33"/>
      <c r="E203" s="33"/>
      <c r="F203" s="33"/>
      <c r="G203" s="33"/>
      <c r="I203" s="202"/>
      <c r="J203" s="202"/>
      <c r="K203" s="202"/>
      <c r="L203" s="202"/>
      <c r="M203" s="202"/>
      <c r="N203" s="202"/>
      <c r="O203" s="202"/>
      <c r="P203" s="202"/>
      <c r="Q203" s="202"/>
      <c r="R203" s="202"/>
      <c r="S203" s="973"/>
      <c r="T203" s="1097"/>
      <c r="U203" s="1097"/>
      <c r="V203" s="1097"/>
      <c r="W203" s="1097"/>
      <c r="X203" s="1097"/>
      <c r="Y203" s="1097"/>
      <c r="Z203" s="1097"/>
      <c r="AA203" s="1097"/>
      <c r="AB203" s="1097"/>
      <c r="AC203" s="1097"/>
      <c r="AD203" s="1097"/>
      <c r="AE203" s="1097"/>
      <c r="AF203" s="1097"/>
      <c r="AG203" s="1097"/>
      <c r="AH203" s="1097"/>
    </row>
    <row r="204" spans="1:34" s="58" customFormat="1">
      <c r="A204" s="29"/>
      <c r="B204" s="74"/>
      <c r="C204" s="33"/>
      <c r="D204" s="33"/>
      <c r="E204" s="33"/>
      <c r="F204" s="33"/>
      <c r="G204" s="33"/>
      <c r="I204" s="202"/>
      <c r="J204" s="202"/>
      <c r="K204" s="202"/>
      <c r="L204" s="202"/>
      <c r="M204" s="202"/>
      <c r="N204" s="202"/>
      <c r="O204" s="202"/>
      <c r="P204" s="202"/>
      <c r="Q204" s="202"/>
      <c r="R204" s="202"/>
      <c r="S204" s="973"/>
      <c r="T204" s="1097"/>
      <c r="U204" s="1097"/>
      <c r="V204" s="1097"/>
      <c r="W204" s="1097"/>
      <c r="X204" s="1097"/>
      <c r="Y204" s="1097"/>
      <c r="Z204" s="1097"/>
      <c r="AA204" s="1097"/>
      <c r="AB204" s="1097"/>
      <c r="AC204" s="1097"/>
      <c r="AD204" s="1097"/>
      <c r="AE204" s="1097"/>
      <c r="AF204" s="1097"/>
      <c r="AG204" s="1097"/>
      <c r="AH204" s="1097"/>
    </row>
    <row r="205" spans="1:34" s="58" customFormat="1">
      <c r="A205" s="29"/>
      <c r="B205" s="74"/>
      <c r="C205" s="33"/>
      <c r="D205" s="33"/>
      <c r="E205" s="33"/>
      <c r="F205" s="33"/>
      <c r="G205" s="33"/>
      <c r="I205" s="202"/>
      <c r="J205" s="202"/>
      <c r="K205" s="202"/>
      <c r="L205" s="202"/>
      <c r="M205" s="202"/>
      <c r="N205" s="202"/>
      <c r="O205" s="202"/>
      <c r="P205" s="202"/>
      <c r="Q205" s="202"/>
      <c r="R205" s="202"/>
      <c r="S205" s="973"/>
      <c r="T205" s="1097"/>
      <c r="U205" s="1097"/>
      <c r="V205" s="1097"/>
      <c r="W205" s="1097"/>
      <c r="X205" s="1097"/>
      <c r="Y205" s="1097"/>
      <c r="Z205" s="1097"/>
      <c r="AA205" s="1097"/>
      <c r="AB205" s="1097"/>
      <c r="AC205" s="1097"/>
      <c r="AD205" s="1097"/>
      <c r="AE205" s="1097"/>
      <c r="AF205" s="1097"/>
      <c r="AG205" s="1097"/>
      <c r="AH205" s="1097"/>
    </row>
    <row r="206" spans="1:34" s="58" customFormat="1">
      <c r="A206" s="29"/>
      <c r="B206" s="74"/>
      <c r="C206" s="33"/>
      <c r="D206" s="33"/>
      <c r="E206" s="33"/>
      <c r="F206" s="33"/>
      <c r="G206" s="33"/>
      <c r="I206" s="202"/>
      <c r="J206" s="202"/>
      <c r="K206" s="202"/>
      <c r="L206" s="202"/>
      <c r="M206" s="202"/>
      <c r="N206" s="202"/>
      <c r="O206" s="202"/>
      <c r="P206" s="202"/>
      <c r="Q206" s="202"/>
      <c r="R206" s="202"/>
      <c r="S206" s="973"/>
      <c r="T206" s="1097"/>
      <c r="U206" s="1097"/>
      <c r="V206" s="1097"/>
      <c r="W206" s="1097"/>
      <c r="X206" s="1097"/>
      <c r="Y206" s="1097"/>
      <c r="Z206" s="1097"/>
      <c r="AA206" s="1097"/>
      <c r="AB206" s="1097"/>
      <c r="AC206" s="1097"/>
      <c r="AD206" s="1097"/>
      <c r="AE206" s="1097"/>
      <c r="AF206" s="1097"/>
      <c r="AG206" s="1097"/>
      <c r="AH206" s="1097"/>
    </row>
    <row r="207" spans="1:34" s="58" customFormat="1">
      <c r="A207" s="29"/>
      <c r="B207" s="74"/>
      <c r="C207" s="33"/>
      <c r="D207" s="33"/>
      <c r="E207" s="33"/>
      <c r="F207" s="33"/>
      <c r="G207" s="33"/>
      <c r="I207" s="202"/>
      <c r="J207" s="202"/>
      <c r="K207" s="202"/>
      <c r="L207" s="202"/>
      <c r="M207" s="202"/>
      <c r="N207" s="202"/>
      <c r="O207" s="202"/>
      <c r="P207" s="202"/>
      <c r="Q207" s="202"/>
      <c r="R207" s="202"/>
      <c r="S207" s="973"/>
      <c r="T207" s="1097"/>
      <c r="U207" s="1097"/>
      <c r="V207" s="1097"/>
      <c r="W207" s="1097"/>
      <c r="X207" s="1097"/>
      <c r="Y207" s="1097"/>
      <c r="Z207" s="1097"/>
      <c r="AA207" s="1097"/>
      <c r="AB207" s="1097"/>
      <c r="AC207" s="1097"/>
      <c r="AD207" s="1097"/>
      <c r="AE207" s="1097"/>
      <c r="AF207" s="1097"/>
      <c r="AG207" s="1097"/>
      <c r="AH207" s="1097"/>
    </row>
    <row r="208" spans="1:34" s="58" customFormat="1">
      <c r="A208" s="29"/>
      <c r="B208" s="74"/>
      <c r="C208" s="33"/>
      <c r="D208" s="33"/>
      <c r="E208" s="33"/>
      <c r="F208" s="33"/>
      <c r="G208" s="33"/>
      <c r="I208" s="202"/>
      <c r="J208" s="202"/>
      <c r="K208" s="202"/>
      <c r="L208" s="202"/>
      <c r="M208" s="202"/>
      <c r="N208" s="202"/>
      <c r="O208" s="202"/>
      <c r="P208" s="202"/>
      <c r="Q208" s="202"/>
      <c r="R208" s="202"/>
      <c r="S208" s="973"/>
      <c r="T208" s="1097"/>
      <c r="U208" s="1097"/>
      <c r="V208" s="1097"/>
      <c r="W208" s="1097"/>
      <c r="X208" s="1097"/>
      <c r="Y208" s="1097"/>
      <c r="Z208" s="1097"/>
      <c r="AA208" s="1097"/>
      <c r="AB208" s="1097"/>
      <c r="AC208" s="1097"/>
      <c r="AD208" s="1097"/>
      <c r="AE208" s="1097"/>
      <c r="AF208" s="1097"/>
      <c r="AG208" s="1097"/>
      <c r="AH208" s="1097"/>
    </row>
    <row r="209" spans="1:34" s="58" customFormat="1">
      <c r="A209" s="29"/>
      <c r="B209" s="74"/>
      <c r="C209" s="33"/>
      <c r="D209" s="33"/>
      <c r="E209" s="33"/>
      <c r="F209" s="33"/>
      <c r="G209" s="33"/>
      <c r="I209" s="202"/>
      <c r="J209" s="202"/>
      <c r="K209" s="202"/>
      <c r="L209" s="202"/>
      <c r="M209" s="202"/>
      <c r="N209" s="202"/>
      <c r="O209" s="202"/>
      <c r="P209" s="202"/>
      <c r="Q209" s="202"/>
      <c r="R209" s="202"/>
      <c r="S209" s="973"/>
      <c r="T209" s="1097"/>
      <c r="U209" s="1097"/>
      <c r="V209" s="1097"/>
      <c r="W209" s="1097"/>
      <c r="X209" s="1097"/>
      <c r="Y209" s="1097"/>
      <c r="Z209" s="1097"/>
      <c r="AA209" s="1097"/>
      <c r="AB209" s="1097"/>
      <c r="AC209" s="1097"/>
      <c r="AD209" s="1097"/>
      <c r="AE209" s="1097"/>
      <c r="AF209" s="1097"/>
      <c r="AG209" s="1097"/>
      <c r="AH209" s="1097"/>
    </row>
    <row r="210" spans="1:34" s="58" customFormat="1">
      <c r="A210" s="29"/>
      <c r="B210" s="74"/>
      <c r="C210" s="33"/>
      <c r="D210" s="33"/>
      <c r="E210" s="33"/>
      <c r="F210" s="33"/>
      <c r="G210" s="33"/>
      <c r="I210" s="202"/>
      <c r="J210" s="202"/>
      <c r="K210" s="202"/>
      <c r="L210" s="202"/>
      <c r="M210" s="202"/>
      <c r="N210" s="202"/>
      <c r="O210" s="202"/>
      <c r="P210" s="202"/>
      <c r="Q210" s="202"/>
      <c r="R210" s="202"/>
      <c r="S210" s="973"/>
      <c r="T210" s="1097"/>
      <c r="U210" s="1097"/>
      <c r="V210" s="1097"/>
      <c r="W210" s="1097"/>
      <c r="X210" s="1097"/>
      <c r="Y210" s="1097"/>
      <c r="Z210" s="1097"/>
      <c r="AA210" s="1097"/>
      <c r="AB210" s="1097"/>
      <c r="AC210" s="1097"/>
      <c r="AD210" s="1097"/>
      <c r="AE210" s="1097"/>
      <c r="AF210" s="1097"/>
      <c r="AG210" s="1097"/>
      <c r="AH210" s="1097"/>
    </row>
  </sheetData>
  <phoneticPr fontId="24" type="noConversion"/>
  <hyperlinks>
    <hyperlink ref="A6" location="'Table of Contents'!A1" display="Table of  Contents"/>
    <hyperlink ref="A6:B6" location="'Table of Contents'!A1" display="Table of  Contents"/>
    <hyperlink ref="B9" location="'Financial Highlights'!A1" display="Financial Highlights"/>
    <hyperlink ref="B10" location="IS!A1" display="Income Statements [Group/Bank]"/>
    <hyperlink ref="B11" location="BS!A1" display="Balance Sheets [Group/Bank]"/>
    <hyperlink ref="B12" location="'NIM_Bank + Card'!A1" display="NIM [Bank+Card]"/>
    <hyperlink ref="B13" location="'NIM NIS_Bank'!A1" display="NIM &amp; NIS [Bank]"/>
    <hyperlink ref="B16" location="Loans_Bank!A1" display="Loans [Bank]"/>
    <hyperlink ref="B18" location="'Asset Quality_Group'!A1" display="Asset Quality [Group]"/>
    <hyperlink ref="B19" location="'Asset Quality_Bank'!A1" display="Asset Quality [Bank]"/>
    <hyperlink ref="B20" location="'Provision_Bank '!A1" display="Provision [Bank]"/>
    <hyperlink ref="B21" location="Delinquency_Bank!A1" display="Delinquency [Bank]"/>
    <hyperlink ref="B14" location="'Non-Interest Income'!A1" display="Non-Interest Income [Group/Bank]"/>
    <hyperlink ref="B15" location="'SG&amp;A Expense'!A1" display="SG&amp;A Expense [Group/Bank]"/>
    <hyperlink ref="B17" location="'Funding_Bank '!A1" display="Funding [Bank]"/>
    <hyperlink ref="B22" location="'Capital Adequacy_Group'!A1" display="Capital Adequacy [Group]"/>
    <hyperlink ref="B23" location="'Capital Adequacy_Bank'!A1" display="Capital Adequacy [Bank]"/>
    <hyperlink ref="B24" location="'Woori Card'!A1" display="Woori Card"/>
    <hyperlink ref="B27" location="'Orgarnization Structure'!A1" display="Orgarnization Structure"/>
    <hyperlink ref="B28" location="'Credit Rating'!A1" display="Credit Rating"/>
    <hyperlink ref="B25" location="'Woori Financial Capital'!A1" display="Woori Financial Capital"/>
    <hyperlink ref="B26" location="'Woori Investment Bank '!A1" display="Woori Investment Bank"/>
  </hyperlinks>
  <pageMargins left="0.23622047244094491" right="0.31496062992125984" top="0.74803149606299213" bottom="0.31496062992125984" header="0.31496062992125984" footer="0.31496062992125984"/>
  <pageSetup paperSize="9" scale="36" fitToHeight="0"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theme="3" tint="0.59999389629810485"/>
    <pageSetUpPr fitToPage="1"/>
  </sheetPr>
  <dimension ref="A1:AJ88"/>
  <sheetViews>
    <sheetView view="pageBreakPreview" zoomScaleNormal="130" zoomScaleSheetLayoutView="100" workbookViewId="0">
      <pane xSplit="7" ySplit="4" topLeftCell="Z5" activePane="bottomRight" state="frozen"/>
      <selection activeCell="V43" sqref="V43"/>
      <selection pane="topRight" activeCell="V43" sqref="V43"/>
      <selection pane="bottomLeft" activeCell="V43" sqref="V43"/>
      <selection pane="bottomRight" activeCell="E17" sqref="E17"/>
    </sheetView>
  </sheetViews>
  <sheetFormatPr defaultColWidth="9" defaultRowHeight="12"/>
  <cols>
    <col min="1" max="1" width="0.875" style="104" customWidth="1"/>
    <col min="2" max="2" width="27.25" style="140" bestFit="1" customWidth="1"/>
    <col min="3" max="3" width="2.625" style="108" customWidth="1"/>
    <col min="4" max="5" width="1.625" style="108" customWidth="1"/>
    <col min="6" max="6" width="18.875" style="108" customWidth="1"/>
    <col min="7" max="7" width="2.625" style="139" customWidth="1"/>
    <col min="8" max="17" width="10.625" style="139" hidden="1" customWidth="1"/>
    <col min="18" max="25" width="10.625" style="1005" hidden="1" customWidth="1"/>
    <col min="26" max="33" width="10.625" style="1005" customWidth="1"/>
    <col min="34" max="35" width="10.625" style="139" customWidth="1"/>
    <col min="36" max="16384" width="9" style="108"/>
  </cols>
  <sheetData>
    <row r="1" spans="1:36" s="110" customFormat="1" ht="10.5" customHeight="1">
      <c r="A1" s="101">
        <v>2</v>
      </c>
      <c r="B1" s="105"/>
      <c r="C1" s="106"/>
      <c r="D1" s="106"/>
      <c r="E1" s="106"/>
      <c r="F1" s="106"/>
      <c r="G1" s="107"/>
      <c r="H1" s="107"/>
      <c r="I1" s="107"/>
      <c r="J1" s="107"/>
      <c r="K1" s="107"/>
      <c r="L1" s="107"/>
      <c r="M1" s="107"/>
      <c r="N1" s="107"/>
      <c r="O1" s="107"/>
      <c r="P1" s="107"/>
      <c r="Q1" s="107"/>
      <c r="R1" s="1000"/>
      <c r="S1" s="1000"/>
      <c r="T1" s="1000"/>
      <c r="U1" s="1000"/>
      <c r="V1" s="1000"/>
      <c r="W1" s="1000"/>
      <c r="X1" s="1000"/>
      <c r="Y1" s="1000"/>
      <c r="Z1" s="1000"/>
      <c r="AA1" s="1000"/>
      <c r="AB1" s="1000"/>
      <c r="AC1" s="1000"/>
      <c r="AD1" s="1000"/>
      <c r="AE1" s="1000"/>
      <c r="AF1" s="1000"/>
      <c r="AG1" s="1000"/>
      <c r="AH1" s="107"/>
      <c r="AI1" s="107"/>
    </row>
    <row r="2" spans="1:36" s="110" customFormat="1" ht="15" customHeight="1">
      <c r="A2" s="101"/>
      <c r="B2" s="109"/>
      <c r="D2" s="517" t="s">
        <v>342</v>
      </c>
      <c r="E2" s="477"/>
      <c r="F2" s="477"/>
      <c r="G2" s="111"/>
      <c r="H2" s="112"/>
      <c r="I2" s="112"/>
      <c r="J2" s="112"/>
      <c r="K2" s="112"/>
      <c r="L2" s="112"/>
      <c r="M2" s="112"/>
      <c r="N2" s="112"/>
      <c r="O2" s="112"/>
      <c r="P2" s="112"/>
      <c r="Q2" s="112"/>
      <c r="R2" s="1003"/>
      <c r="S2" s="1003"/>
      <c r="T2" s="1003"/>
      <c r="U2" s="1003"/>
      <c r="V2" s="1003"/>
      <c r="W2" s="1003"/>
      <c r="X2" s="1003"/>
      <c r="Y2" s="1003"/>
      <c r="Z2" s="1003"/>
      <c r="AA2" s="1003"/>
      <c r="AB2" s="1003"/>
      <c r="AC2" s="1003"/>
      <c r="AD2" s="1003"/>
      <c r="AE2" s="1003"/>
      <c r="AF2" s="1003"/>
      <c r="AG2" s="1003"/>
      <c r="AH2" s="112"/>
      <c r="AI2" s="1000"/>
    </row>
    <row r="3" spans="1:36" s="458" customFormat="1" ht="5.0999999999999996" customHeight="1">
      <c r="A3" s="456"/>
      <c r="B3" s="457"/>
      <c r="D3" s="459"/>
      <c r="G3" s="460"/>
      <c r="H3" s="461"/>
      <c r="I3" s="461"/>
      <c r="J3" s="461"/>
      <c r="K3" s="461"/>
      <c r="L3" s="461"/>
      <c r="M3" s="461"/>
      <c r="N3" s="461"/>
      <c r="O3" s="461"/>
      <c r="P3" s="461"/>
      <c r="Q3" s="461"/>
      <c r="R3" s="1017"/>
      <c r="S3" s="1017"/>
      <c r="T3" s="1017"/>
      <c r="U3" s="1017"/>
      <c r="V3" s="1017"/>
      <c r="W3" s="1017"/>
      <c r="X3" s="1017"/>
      <c r="Y3" s="1017"/>
      <c r="Z3" s="1017"/>
      <c r="AA3" s="1017"/>
      <c r="AB3" s="1017"/>
      <c r="AC3" s="1017"/>
      <c r="AD3" s="1017"/>
      <c r="AE3" s="1017"/>
      <c r="AF3" s="1017"/>
      <c r="AG3" s="1017"/>
      <c r="AH3" s="461"/>
      <c r="AI3" s="461"/>
    </row>
    <row r="4" spans="1:36" s="462" customFormat="1" ht="20.100000000000001" customHeight="1">
      <c r="A4" s="501"/>
      <c r="B4" s="502"/>
      <c r="D4" s="463"/>
      <c r="G4" s="464"/>
      <c r="H4" s="447" t="s">
        <v>297</v>
      </c>
      <c r="I4" s="447" t="s">
        <v>298</v>
      </c>
      <c r="J4" s="447" t="s">
        <v>299</v>
      </c>
      <c r="K4" s="447" t="s">
        <v>300</v>
      </c>
      <c r="L4" s="447" t="s">
        <v>301</v>
      </c>
      <c r="M4" s="447" t="s">
        <v>302</v>
      </c>
      <c r="N4" s="447" t="s">
        <v>303</v>
      </c>
      <c r="O4" s="447" t="s">
        <v>371</v>
      </c>
      <c r="P4" s="447" t="s">
        <v>330</v>
      </c>
      <c r="Q4" s="447" t="s">
        <v>455</v>
      </c>
      <c r="R4" s="986" t="s">
        <v>539</v>
      </c>
      <c r="S4" s="1122" t="s">
        <v>594</v>
      </c>
      <c r="T4" s="1122" t="s">
        <v>615</v>
      </c>
      <c r="U4" s="1122" t="s">
        <v>626</v>
      </c>
      <c r="V4" s="1122" t="s">
        <v>633</v>
      </c>
      <c r="W4" s="1122" t="s">
        <v>659</v>
      </c>
      <c r="X4" s="1122" t="s">
        <v>705</v>
      </c>
      <c r="Y4" s="1122" t="s">
        <v>764</v>
      </c>
      <c r="Z4" s="1122" t="s">
        <v>778</v>
      </c>
      <c r="AA4" s="1122" t="s">
        <v>784</v>
      </c>
      <c r="AB4" s="1122" t="s">
        <v>793</v>
      </c>
      <c r="AC4" s="1122" t="s">
        <v>805</v>
      </c>
      <c r="AD4" s="1122" t="s">
        <v>817</v>
      </c>
      <c r="AE4" s="1122" t="s">
        <v>828</v>
      </c>
      <c r="AF4" s="1122" t="s">
        <v>854</v>
      </c>
      <c r="AG4" s="1122" t="s">
        <v>860</v>
      </c>
      <c r="AH4" s="856" t="s">
        <v>1</v>
      </c>
      <c r="AI4" s="448" t="s">
        <v>435</v>
      </c>
    </row>
    <row r="5" spans="1:36" s="110" customFormat="1" ht="9" customHeight="1">
      <c r="A5" s="103"/>
      <c r="B5" s="131"/>
      <c r="G5" s="113"/>
      <c r="H5" s="113"/>
      <c r="I5" s="113"/>
      <c r="J5" s="113"/>
      <c r="K5" s="113"/>
      <c r="L5" s="113"/>
      <c r="M5" s="113"/>
      <c r="N5" s="113"/>
      <c r="O5" s="113"/>
      <c r="P5" s="113"/>
      <c r="Q5" s="114"/>
      <c r="R5" s="1004"/>
      <c r="S5" s="1004"/>
      <c r="T5" s="1004"/>
      <c r="U5" s="1004"/>
      <c r="V5" s="1004"/>
      <c r="W5" s="1004"/>
      <c r="X5" s="1004"/>
      <c r="Y5" s="1004"/>
      <c r="Z5" s="1004"/>
      <c r="AA5" s="1004"/>
      <c r="AB5" s="1004"/>
      <c r="AC5" s="1004"/>
      <c r="AD5" s="1004"/>
      <c r="AE5" s="1004"/>
      <c r="AF5" s="1004"/>
      <c r="AG5" s="1004"/>
      <c r="AH5" s="113"/>
      <c r="AI5" s="204"/>
    </row>
    <row r="6" spans="1:36" s="110" customFormat="1" ht="15" customHeight="1">
      <c r="A6" s="76" t="s">
        <v>36</v>
      </c>
      <c r="B6" s="77"/>
      <c r="C6" s="157"/>
      <c r="D6" s="469" t="s">
        <v>296</v>
      </c>
      <c r="E6" s="319"/>
      <c r="F6" s="319"/>
      <c r="G6" s="244"/>
      <c r="H6" s="360"/>
      <c r="I6" s="360"/>
      <c r="J6" s="360"/>
      <c r="K6" s="360"/>
      <c r="L6" s="360"/>
      <c r="M6" s="360"/>
      <c r="N6" s="360"/>
      <c r="O6" s="360"/>
      <c r="P6" s="360"/>
      <c r="Q6" s="360"/>
      <c r="R6" s="1013"/>
      <c r="S6" s="1013"/>
      <c r="T6" s="1013"/>
      <c r="U6" s="1013"/>
      <c r="V6" s="1013"/>
      <c r="W6" s="1013"/>
      <c r="X6" s="1013"/>
      <c r="Y6" s="1013"/>
      <c r="Z6" s="1013"/>
      <c r="AA6" s="1013"/>
      <c r="AB6" s="1013"/>
      <c r="AC6" s="1013"/>
      <c r="AD6" s="1013"/>
      <c r="AE6" s="1013"/>
      <c r="AF6" s="1013"/>
      <c r="AG6" s="1013"/>
      <c r="AH6" s="360"/>
      <c r="AI6" s="454" t="s">
        <v>57</v>
      </c>
    </row>
    <row r="7" spans="1:36" ht="15" customHeight="1" thickBot="1">
      <c r="A7" s="78"/>
      <c r="B7" s="79"/>
      <c r="C7" s="158"/>
      <c r="D7" s="365"/>
      <c r="E7" s="326" t="s">
        <v>203</v>
      </c>
      <c r="F7" s="326"/>
      <c r="G7" s="326"/>
      <c r="H7" s="147"/>
      <c r="I7" s="147"/>
      <c r="J7" s="147"/>
      <c r="K7" s="147"/>
      <c r="L7" s="748"/>
      <c r="M7" s="748"/>
      <c r="N7" s="748"/>
      <c r="O7" s="748"/>
      <c r="P7" s="656">
        <v>256898.3177082538</v>
      </c>
      <c r="Q7" s="1006">
        <v>263089.97971936018</v>
      </c>
      <c r="R7" s="1107">
        <v>271487.09999999998</v>
      </c>
      <c r="S7" s="1287">
        <v>266432.40000000002</v>
      </c>
      <c r="T7" s="1107">
        <v>273153.40000000002</v>
      </c>
      <c r="U7" s="1107">
        <v>278661.09999999998</v>
      </c>
      <c r="V7" s="1107">
        <v>285247.59999999998</v>
      </c>
      <c r="W7" s="1287">
        <v>299075</v>
      </c>
      <c r="X7" s="1107">
        <v>307529.90000000002</v>
      </c>
      <c r="Y7" s="1107">
        <v>314679.19999999995</v>
      </c>
      <c r="Z7" s="1107">
        <v>326689</v>
      </c>
      <c r="AA7" s="1287">
        <v>332797.2</v>
      </c>
      <c r="AB7" s="1107">
        <v>339478.6</v>
      </c>
      <c r="AC7" s="1107">
        <v>347157</v>
      </c>
      <c r="AD7" s="1107">
        <v>353161.4</v>
      </c>
      <c r="AE7" s="1287">
        <v>343820.79999999999</v>
      </c>
      <c r="AF7" s="1107">
        <v>344286.9</v>
      </c>
      <c r="AG7" s="1134">
        <v>347173.80000000005</v>
      </c>
      <c r="AH7" s="784">
        <v>8.3854458634802231E-3</v>
      </c>
      <c r="AI7" s="908">
        <v>4.8393090158249663E-5</v>
      </c>
    </row>
    <row r="8" spans="1:36" ht="15" customHeight="1" thickTop="1">
      <c r="A8" s="519" t="s">
        <v>345</v>
      </c>
      <c r="B8" s="521"/>
      <c r="C8" s="159"/>
      <c r="D8" s="317"/>
      <c r="E8" s="319"/>
      <c r="F8" s="319" t="s">
        <v>9</v>
      </c>
      <c r="G8" s="70"/>
      <c r="H8" s="150"/>
      <c r="I8" s="150"/>
      <c r="J8" s="150"/>
      <c r="K8" s="150"/>
      <c r="L8" s="749"/>
      <c r="M8" s="749"/>
      <c r="N8" s="749"/>
      <c r="O8" s="749"/>
      <c r="P8" s="657">
        <v>253290.20387249682</v>
      </c>
      <c r="Q8" s="1007">
        <v>259687.56785041731</v>
      </c>
      <c r="R8" s="1108">
        <v>267988.7</v>
      </c>
      <c r="S8" s="1280">
        <v>262970.90000000002</v>
      </c>
      <c r="T8" s="1108">
        <v>269693.59999999998</v>
      </c>
      <c r="U8" s="1108">
        <v>275072.8</v>
      </c>
      <c r="V8" s="1108">
        <v>281918.3</v>
      </c>
      <c r="W8" s="1280">
        <v>295707.90000000002</v>
      </c>
      <c r="X8" s="1108">
        <v>304232.5</v>
      </c>
      <c r="Y8" s="1108">
        <v>311121.2</v>
      </c>
      <c r="Z8" s="1108">
        <v>323203.20000000001</v>
      </c>
      <c r="AA8" s="1280">
        <v>329338.8</v>
      </c>
      <c r="AB8" s="1108">
        <v>335796.8</v>
      </c>
      <c r="AC8" s="1108">
        <v>343061</v>
      </c>
      <c r="AD8" s="1108">
        <v>348861.8</v>
      </c>
      <c r="AE8" s="1280">
        <v>339717.5</v>
      </c>
      <c r="AF8" s="1108">
        <v>339987.4</v>
      </c>
      <c r="AG8" s="1136">
        <v>342425.5</v>
      </c>
      <c r="AH8" s="1817">
        <v>7.1738037042592406E-3</v>
      </c>
      <c r="AI8" s="1817">
        <v>-1.8509827698280912E-3</v>
      </c>
    </row>
    <row r="9" spans="1:36" ht="15" customHeight="1">
      <c r="A9" s="80"/>
      <c r="B9" s="522" t="s">
        <v>346</v>
      </c>
      <c r="C9" s="159"/>
      <c r="D9" s="317"/>
      <c r="E9" s="319"/>
      <c r="F9" s="319" t="s">
        <v>10</v>
      </c>
      <c r="G9" s="70"/>
      <c r="H9" s="150"/>
      <c r="I9" s="150"/>
      <c r="J9" s="150"/>
      <c r="K9" s="150"/>
      <c r="L9" s="749"/>
      <c r="M9" s="749"/>
      <c r="N9" s="749"/>
      <c r="O9" s="749"/>
      <c r="P9" s="657">
        <v>2284.2729966139996</v>
      </c>
      <c r="Q9" s="1007">
        <v>2162.1932030629114</v>
      </c>
      <c r="R9" s="1108">
        <v>2258.6</v>
      </c>
      <c r="S9" s="1280">
        <v>2263.6999999999998</v>
      </c>
      <c r="T9" s="1108">
        <v>2219.8000000000002</v>
      </c>
      <c r="U9" s="1108">
        <v>2383.1</v>
      </c>
      <c r="V9" s="1108">
        <v>2191.5</v>
      </c>
      <c r="W9" s="1280">
        <v>2111.1999999999998</v>
      </c>
      <c r="X9" s="1108">
        <v>2095.3000000000002</v>
      </c>
      <c r="Y9" s="1108">
        <v>2401</v>
      </c>
      <c r="Z9" s="1108">
        <v>2458.4</v>
      </c>
      <c r="AA9" s="1280">
        <v>2468.1999999999998</v>
      </c>
      <c r="AB9" s="1108">
        <v>2702.8</v>
      </c>
      <c r="AC9" s="1108">
        <v>3044</v>
      </c>
      <c r="AD9" s="1108">
        <v>3285.9</v>
      </c>
      <c r="AE9" s="1280">
        <v>3021</v>
      </c>
      <c r="AF9" s="1108">
        <v>3102.5</v>
      </c>
      <c r="AG9" s="1136">
        <v>3356</v>
      </c>
      <c r="AH9" s="1817">
        <v>8.1533999355462461E-2</v>
      </c>
      <c r="AI9" s="1817">
        <v>0.10249671484888312</v>
      </c>
      <c r="AJ9" s="1921"/>
    </row>
    <row r="10" spans="1:36" ht="15" customHeight="1">
      <c r="A10" s="80"/>
      <c r="B10" s="522" t="s">
        <v>347</v>
      </c>
      <c r="C10" s="205"/>
      <c r="D10" s="317"/>
      <c r="E10" s="319"/>
      <c r="F10" s="319" t="s">
        <v>11</v>
      </c>
      <c r="G10" s="70"/>
      <c r="H10" s="150"/>
      <c r="I10" s="150"/>
      <c r="J10" s="150"/>
      <c r="K10" s="150"/>
      <c r="L10" s="749"/>
      <c r="M10" s="749"/>
      <c r="N10" s="749"/>
      <c r="O10" s="749"/>
      <c r="P10" s="657">
        <v>559.92413149200001</v>
      </c>
      <c r="Q10" s="1007">
        <v>552.23719778586496</v>
      </c>
      <c r="R10" s="1108">
        <v>539.1</v>
      </c>
      <c r="S10" s="1280">
        <v>542.70000000000005</v>
      </c>
      <c r="T10" s="1108">
        <v>585.70000000000005</v>
      </c>
      <c r="U10" s="1108">
        <v>589.4</v>
      </c>
      <c r="V10" s="1108">
        <v>523.79999999999995</v>
      </c>
      <c r="W10" s="1280">
        <v>580.29999999999995</v>
      </c>
      <c r="X10" s="1108">
        <v>538.70000000000005</v>
      </c>
      <c r="Y10" s="1108">
        <v>526.79999999999995</v>
      </c>
      <c r="Z10" s="1108">
        <v>521.4</v>
      </c>
      <c r="AA10" s="1280">
        <v>512.29999999999995</v>
      </c>
      <c r="AB10" s="1108">
        <v>509.8</v>
      </c>
      <c r="AC10" s="1108">
        <v>533</v>
      </c>
      <c r="AD10" s="1108">
        <v>480.9</v>
      </c>
      <c r="AE10" s="1280">
        <v>510.5</v>
      </c>
      <c r="AF10" s="1108">
        <v>558.79999999999995</v>
      </c>
      <c r="AG10" s="1136">
        <v>645.5</v>
      </c>
      <c r="AH10" s="1817">
        <v>0.15563506261180682</v>
      </c>
      <c r="AI10" s="1817">
        <v>0.2120075046904315</v>
      </c>
    </row>
    <row r="11" spans="1:36" ht="15" customHeight="1">
      <c r="A11" s="520"/>
      <c r="B11" s="522" t="s">
        <v>348</v>
      </c>
      <c r="C11" s="159"/>
      <c r="D11" s="317"/>
      <c r="E11" s="319"/>
      <c r="F11" s="319" t="s">
        <v>12</v>
      </c>
      <c r="G11" s="70"/>
      <c r="H11" s="150"/>
      <c r="I11" s="150"/>
      <c r="J11" s="150"/>
      <c r="K11" s="150"/>
      <c r="L11" s="749"/>
      <c r="M11" s="749"/>
      <c r="N11" s="749"/>
      <c r="O11" s="749"/>
      <c r="P11" s="657">
        <v>521.88322682900002</v>
      </c>
      <c r="Q11" s="1007">
        <v>452.47195485464289</v>
      </c>
      <c r="R11" s="1108">
        <v>409.8</v>
      </c>
      <c r="S11" s="1280">
        <v>376.8</v>
      </c>
      <c r="T11" s="1108">
        <v>383.2</v>
      </c>
      <c r="U11" s="1108">
        <v>298.8</v>
      </c>
      <c r="V11" s="1108">
        <v>287.60000000000002</v>
      </c>
      <c r="W11" s="1280">
        <v>359.4</v>
      </c>
      <c r="X11" s="1108">
        <v>338.2</v>
      </c>
      <c r="Y11" s="1108">
        <v>312.60000000000002</v>
      </c>
      <c r="Z11" s="1108">
        <v>234.2</v>
      </c>
      <c r="AA11" s="1280">
        <v>218.5</v>
      </c>
      <c r="AB11" s="1108">
        <v>219.5</v>
      </c>
      <c r="AC11" s="1108">
        <v>251</v>
      </c>
      <c r="AD11" s="1108">
        <v>233.4</v>
      </c>
      <c r="AE11" s="1280">
        <v>273</v>
      </c>
      <c r="AF11" s="1108">
        <v>314.39999999999998</v>
      </c>
      <c r="AG11" s="1136">
        <v>370.9</v>
      </c>
      <c r="AH11" s="1817">
        <v>0.18152866242038224</v>
      </c>
      <c r="AI11" s="1817">
        <v>0.47808764940239046</v>
      </c>
    </row>
    <row r="12" spans="1:36" ht="15" customHeight="1">
      <c r="A12" s="520"/>
      <c r="B12" s="1586" t="s">
        <v>846</v>
      </c>
      <c r="C12" s="159"/>
      <c r="D12" s="150"/>
      <c r="E12" s="361"/>
      <c r="F12" s="553" t="s">
        <v>524</v>
      </c>
      <c r="G12" s="361"/>
      <c r="H12" s="361"/>
      <c r="I12" s="361"/>
      <c r="J12" s="361"/>
      <c r="K12" s="361"/>
      <c r="L12" s="750"/>
      <c r="M12" s="750"/>
      <c r="N12" s="750"/>
      <c r="O12" s="750"/>
      <c r="P12" s="658">
        <v>242.03348082199994</v>
      </c>
      <c r="Q12" s="1011">
        <v>235.50951323945037</v>
      </c>
      <c r="R12" s="1011">
        <v>290.89999999999998</v>
      </c>
      <c r="S12" s="1284">
        <v>278.3</v>
      </c>
      <c r="T12" s="1011">
        <v>271.10000000000002</v>
      </c>
      <c r="U12" s="1108">
        <v>317</v>
      </c>
      <c r="V12" s="1108">
        <v>326.39999999999998</v>
      </c>
      <c r="W12" s="1280">
        <v>316.5</v>
      </c>
      <c r="X12" s="1108">
        <v>325.2</v>
      </c>
      <c r="Y12" s="1108">
        <v>317.60000000000002</v>
      </c>
      <c r="Z12" s="1108">
        <v>271.8</v>
      </c>
      <c r="AA12" s="1280">
        <v>259.39999999999998</v>
      </c>
      <c r="AB12" s="1108">
        <v>249.7</v>
      </c>
      <c r="AC12" s="1108">
        <v>269</v>
      </c>
      <c r="AD12" s="1108">
        <v>299.39999999999998</v>
      </c>
      <c r="AE12" s="1280">
        <v>298.3</v>
      </c>
      <c r="AF12" s="1108">
        <v>323.8</v>
      </c>
      <c r="AG12" s="1136">
        <v>375.9</v>
      </c>
      <c r="AH12" s="1817">
        <v>0.18152866242038224</v>
      </c>
      <c r="AI12" s="1817">
        <v>0.39776951672862459</v>
      </c>
    </row>
    <row r="13" spans="1:36" ht="15" customHeight="1">
      <c r="A13" s="520"/>
      <c r="B13" s="522" t="s">
        <v>350</v>
      </c>
      <c r="C13" s="205"/>
      <c r="D13" s="317"/>
      <c r="E13" s="366" t="s">
        <v>945</v>
      </c>
      <c r="F13" s="366"/>
      <c r="G13" s="366"/>
      <c r="H13" s="197"/>
      <c r="I13" s="197"/>
      <c r="J13" s="197"/>
      <c r="K13" s="197"/>
      <c r="L13" s="733"/>
      <c r="M13" s="733"/>
      <c r="N13" s="733"/>
      <c r="O13" s="733"/>
      <c r="P13" s="657">
        <v>1323.840839143</v>
      </c>
      <c r="Q13" s="1108">
        <v>1240.2186658799583</v>
      </c>
      <c r="R13" s="1108">
        <v>1239.8000000000002</v>
      </c>
      <c r="S13" s="1280">
        <v>1197.8</v>
      </c>
      <c r="T13" s="1108">
        <v>1240</v>
      </c>
      <c r="U13" s="1476">
        <v>1205.2</v>
      </c>
      <c r="V13" s="1476">
        <v>1137.8</v>
      </c>
      <c r="W13" s="1448">
        <v>1256.1999999999998</v>
      </c>
      <c r="X13" s="1476">
        <v>1202.1000000000001</v>
      </c>
      <c r="Y13" s="1476">
        <v>1157</v>
      </c>
      <c r="Z13" s="1476">
        <v>1027.4000000000001</v>
      </c>
      <c r="AA13" s="1448">
        <v>990.2</v>
      </c>
      <c r="AB13" s="1476">
        <v>979</v>
      </c>
      <c r="AC13" s="1476">
        <v>1051.9000000000001</v>
      </c>
      <c r="AD13" s="1476">
        <v>1013.7</v>
      </c>
      <c r="AE13" s="1448">
        <v>1081.8</v>
      </c>
      <c r="AF13" s="1476">
        <v>1197</v>
      </c>
      <c r="AG13" s="1597">
        <v>1392.3</v>
      </c>
      <c r="AH13" s="785">
        <v>0.162907268170426</v>
      </c>
      <c r="AI13" s="785">
        <v>0.32319391634980987</v>
      </c>
    </row>
    <row r="14" spans="1:36" ht="15" customHeight="1">
      <c r="A14" s="520"/>
      <c r="B14" s="522" t="s">
        <v>351</v>
      </c>
      <c r="C14" s="159"/>
      <c r="D14" s="317"/>
      <c r="E14" s="367" t="s">
        <v>3</v>
      </c>
      <c r="F14" s="367"/>
      <c r="G14" s="367"/>
      <c r="H14" s="362"/>
      <c r="I14" s="362"/>
      <c r="J14" s="362"/>
      <c r="K14" s="362"/>
      <c r="L14" s="761"/>
      <c r="M14" s="761"/>
      <c r="N14" s="761"/>
      <c r="O14" s="761"/>
      <c r="P14" s="786">
        <v>5.1531705265832764E-3</v>
      </c>
      <c r="Q14" s="1014">
        <v>4.7140475178982788E-3</v>
      </c>
      <c r="R14" s="1014">
        <v>4.5666994859055931E-3</v>
      </c>
      <c r="S14" s="1375">
        <v>4.4956994719861391E-3</v>
      </c>
      <c r="T14" s="1014">
        <v>4.5395737340263743E-3</v>
      </c>
      <c r="U14" s="1014">
        <v>4.3249667786425883E-3</v>
      </c>
      <c r="V14" s="1014">
        <v>3.9897902326933464E-3</v>
      </c>
      <c r="W14" s="1375">
        <v>4.2225794096149563E-3</v>
      </c>
      <c r="X14" s="1014">
        <v>3.9088882089188728E-3</v>
      </c>
      <c r="Y14" s="1014">
        <v>3.6767603324274378E-3</v>
      </c>
      <c r="Z14" s="1014">
        <v>3.1448870332334423E-3</v>
      </c>
      <c r="AA14" s="1375">
        <v>2.9753856102154707E-3</v>
      </c>
      <c r="AB14" s="1014">
        <v>2.8838342092844735E-3</v>
      </c>
      <c r="AC14" s="1014">
        <v>3.0300446541992902E-3</v>
      </c>
      <c r="AD14" s="1014">
        <v>2.8703589916678324E-3</v>
      </c>
      <c r="AE14" s="1375">
        <v>3.1464065001303005E-3</v>
      </c>
      <c r="AF14" s="1014">
        <v>3.4767515116026796E-3</v>
      </c>
      <c r="AG14" s="1912">
        <v>4.0103832720095808E-3</v>
      </c>
      <c r="AH14" s="1821" t="s">
        <v>903</v>
      </c>
      <c r="AI14" s="1821" t="s">
        <v>896</v>
      </c>
    </row>
    <row r="15" spans="1:36" ht="15" customHeight="1">
      <c r="A15" s="520"/>
      <c r="B15" s="522" t="s">
        <v>352</v>
      </c>
      <c r="C15" s="159"/>
      <c r="D15" s="317"/>
      <c r="E15" s="366" t="s">
        <v>512</v>
      </c>
      <c r="F15" s="366"/>
      <c r="G15" s="366"/>
      <c r="H15" s="197"/>
      <c r="I15" s="197"/>
      <c r="J15" s="197"/>
      <c r="K15" s="197"/>
      <c r="L15" s="733"/>
      <c r="M15" s="733"/>
      <c r="N15" s="733"/>
      <c r="O15" s="733"/>
      <c r="P15" s="657">
        <v>3608.1138357569994</v>
      </c>
      <c r="Q15" s="1108">
        <v>3402.4118689428692</v>
      </c>
      <c r="R15" s="1108">
        <v>3498.4</v>
      </c>
      <c r="S15" s="1280">
        <v>3461.5</v>
      </c>
      <c r="T15" s="1108">
        <v>3459.7999999999997</v>
      </c>
      <c r="U15" s="1108">
        <v>3588.3</v>
      </c>
      <c r="V15" s="1108">
        <v>3329.3</v>
      </c>
      <c r="W15" s="1280">
        <v>3367.4</v>
      </c>
      <c r="X15" s="1108">
        <v>3297.3999999999996</v>
      </c>
      <c r="Y15" s="1108">
        <v>3558</v>
      </c>
      <c r="Z15" s="1108">
        <v>3485.8</v>
      </c>
      <c r="AA15" s="1280">
        <v>3458.4</v>
      </c>
      <c r="AB15" s="1108">
        <v>3681.8</v>
      </c>
      <c r="AC15" s="1108">
        <v>4096</v>
      </c>
      <c r="AD15" s="1108">
        <v>4299.6000000000004</v>
      </c>
      <c r="AE15" s="1280">
        <v>4103.3</v>
      </c>
      <c r="AF15" s="1108">
        <v>4300</v>
      </c>
      <c r="AG15" s="1136">
        <v>4748.2999999999993</v>
      </c>
      <c r="AH15" s="787">
        <v>0.10418604651162799</v>
      </c>
      <c r="AI15" s="787">
        <v>0.1591796875</v>
      </c>
    </row>
    <row r="16" spans="1:36" ht="15" customHeight="1">
      <c r="A16" s="520"/>
      <c r="B16" s="522" t="s">
        <v>353</v>
      </c>
      <c r="C16" s="205"/>
      <c r="D16" s="317"/>
      <c r="E16" s="367" t="s">
        <v>478</v>
      </c>
      <c r="F16" s="367"/>
      <c r="G16" s="367"/>
      <c r="H16" s="362"/>
      <c r="I16" s="362"/>
      <c r="J16" s="362"/>
      <c r="K16" s="362"/>
      <c r="L16" s="761"/>
      <c r="M16" s="761"/>
      <c r="N16" s="761"/>
      <c r="O16" s="761"/>
      <c r="P16" s="786">
        <v>1.4044910328508062E-2</v>
      </c>
      <c r="Q16" s="1014">
        <v>1.2932502684337292E-2</v>
      </c>
      <c r="R16" s="1014">
        <v>1.2886063463052206E-2</v>
      </c>
      <c r="S16" s="1375">
        <v>1.2992038505827369E-2</v>
      </c>
      <c r="T16" s="1014">
        <v>1.2666142907245524E-2</v>
      </c>
      <c r="U16" s="1014">
        <v>1.287693187172519E-2</v>
      </c>
      <c r="V16" s="1014">
        <v>1.1674467060736474E-2</v>
      </c>
      <c r="W16" s="1375">
        <v>1.1264448945525949E-2</v>
      </c>
      <c r="X16" s="1014">
        <v>1.0722209450203052E-2</v>
      </c>
      <c r="Y16" s="1014">
        <v>1.1306753036107885E-2</v>
      </c>
      <c r="Z16" s="1014">
        <v>1.0670086841001687E-2</v>
      </c>
      <c r="AA16" s="1375">
        <v>1.0391914355048661E-2</v>
      </c>
      <c r="AB16" s="1014">
        <v>1.0845455354181384E-2</v>
      </c>
      <c r="AC16" s="1014">
        <v>1.18099439849336E-2</v>
      </c>
      <c r="AD16" s="1014">
        <v>1.2174603453265275E-2</v>
      </c>
      <c r="AE16" s="1375">
        <v>1.1934414671829046E-2</v>
      </c>
      <c r="AF16" s="1014">
        <v>1.2488131264942116E-2</v>
      </c>
      <c r="AG16" s="1598">
        <v>1.3677011341293607E-2</v>
      </c>
      <c r="AH16" s="1821" t="s">
        <v>904</v>
      </c>
      <c r="AI16" s="1821" t="s">
        <v>905</v>
      </c>
    </row>
    <row r="17" spans="1:35" ht="15" customHeight="1" thickBot="1">
      <c r="A17" s="520"/>
      <c r="B17" s="522" t="s">
        <v>354</v>
      </c>
      <c r="C17" s="159"/>
      <c r="D17" s="317"/>
      <c r="E17" s="807" t="s">
        <v>412</v>
      </c>
      <c r="F17" s="808"/>
      <c r="G17" s="809"/>
      <c r="H17" s="810"/>
      <c r="I17" s="810"/>
      <c r="J17" s="810"/>
      <c r="K17" s="810"/>
      <c r="L17" s="811"/>
      <c r="M17" s="811"/>
      <c r="N17" s="811"/>
      <c r="O17" s="811"/>
      <c r="P17" s="810">
        <v>1719</v>
      </c>
      <c r="Q17" s="1019">
        <v>1632.4</v>
      </c>
      <c r="R17" s="1019">
        <v>1692.1</v>
      </c>
      <c r="S17" s="1446">
        <v>1600</v>
      </c>
      <c r="T17" s="1019">
        <v>1595.5</v>
      </c>
      <c r="U17" s="1019">
        <v>1715.6</v>
      </c>
      <c r="V17" s="1019">
        <v>1728.4</v>
      </c>
      <c r="W17" s="1446">
        <v>1931.6</v>
      </c>
      <c r="X17" s="1019">
        <v>1969.5</v>
      </c>
      <c r="Y17" s="1019">
        <v>1901</v>
      </c>
      <c r="Z17" s="1019">
        <v>1824</v>
      </c>
      <c r="AA17" s="1446">
        <v>1903</v>
      </c>
      <c r="AB17" s="1019">
        <v>1978.1</v>
      </c>
      <c r="AC17" s="1019">
        <v>2211.9</v>
      </c>
      <c r="AD17" s="1019">
        <v>2257</v>
      </c>
      <c r="AE17" s="1446">
        <v>2354</v>
      </c>
      <c r="AF17" s="1019">
        <v>2415.6999999999998</v>
      </c>
      <c r="AG17" s="1605">
        <v>2620.8100000000004</v>
      </c>
      <c r="AH17" s="964">
        <v>8.4850993377483475E-2</v>
      </c>
      <c r="AI17" s="964">
        <v>0.18490054249547927</v>
      </c>
    </row>
    <row r="18" spans="1:35" ht="15" customHeight="1">
      <c r="A18" s="520"/>
      <c r="B18" s="717" t="s">
        <v>355</v>
      </c>
      <c r="C18" s="159"/>
      <c r="D18" s="317"/>
      <c r="E18" s="384" t="s">
        <v>206</v>
      </c>
      <c r="F18" s="319"/>
      <c r="G18" s="33"/>
      <c r="H18" s="33"/>
      <c r="I18" s="33"/>
      <c r="J18" s="33"/>
      <c r="K18" s="33"/>
      <c r="L18" s="33"/>
      <c r="M18" s="33"/>
      <c r="N18" s="33"/>
      <c r="O18" s="35"/>
      <c r="P18" s="33"/>
      <c r="Q18" s="997"/>
      <c r="R18" s="1089"/>
      <c r="S18" s="1088"/>
      <c r="T18" s="1088"/>
      <c r="U18" s="1089"/>
      <c r="V18" s="1088"/>
      <c r="W18" s="1088"/>
      <c r="X18" s="1088"/>
      <c r="Y18" s="1089"/>
      <c r="Z18" s="1089"/>
      <c r="AA18" s="1088"/>
      <c r="AB18" s="1089"/>
      <c r="AC18" s="1106"/>
      <c r="AD18" s="1088"/>
      <c r="AE18" s="1088"/>
      <c r="AF18" s="1088"/>
      <c r="AG18" s="1088"/>
      <c r="AH18" s="33"/>
      <c r="AI18" s="33"/>
    </row>
    <row r="19" spans="1:35" ht="15" customHeight="1">
      <c r="A19" s="80"/>
      <c r="B19" s="522" t="s">
        <v>356</v>
      </c>
      <c r="C19" s="205"/>
      <c r="D19" s="317"/>
      <c r="E19" s="616" t="s">
        <v>946</v>
      </c>
      <c r="F19" s="319"/>
      <c r="G19" s="33"/>
      <c r="H19" s="33"/>
      <c r="I19" s="33"/>
      <c r="J19" s="33"/>
      <c r="K19" s="33"/>
      <c r="L19" s="33"/>
      <c r="M19" s="33"/>
      <c r="N19" s="33"/>
      <c r="O19" s="35"/>
      <c r="P19" s="33"/>
      <c r="Q19" s="997"/>
      <c r="R19" s="1089"/>
      <c r="S19" s="1088"/>
      <c r="T19" s="1088"/>
      <c r="U19" s="1089"/>
      <c r="V19" s="1088"/>
      <c r="W19" s="1088"/>
      <c r="X19" s="1088"/>
      <c r="Y19" s="1089"/>
      <c r="Z19" s="1089"/>
      <c r="AA19" s="1088"/>
      <c r="AB19" s="1089"/>
      <c r="AC19" s="1106"/>
      <c r="AD19" s="1088"/>
      <c r="AE19" s="1088"/>
      <c r="AF19" s="1088"/>
      <c r="AG19" s="1088"/>
      <c r="AH19" s="33"/>
      <c r="AI19" s="33"/>
    </row>
    <row r="20" spans="1:35" ht="15" customHeight="1">
      <c r="A20" s="520"/>
      <c r="B20" s="522" t="s">
        <v>357</v>
      </c>
      <c r="C20" s="159"/>
      <c r="D20" s="70"/>
      <c r="E20" s="345"/>
      <c r="F20" s="319"/>
      <c r="G20" s="33"/>
      <c r="H20" s="33"/>
      <c r="I20" s="33"/>
      <c r="J20" s="33"/>
      <c r="K20" s="33"/>
      <c r="L20" s="33"/>
      <c r="M20" s="33"/>
      <c r="N20" s="33"/>
      <c r="O20" s="35"/>
      <c r="P20" s="33"/>
      <c r="Q20" s="997"/>
      <c r="R20" s="1089"/>
      <c r="S20" s="1088"/>
      <c r="T20" s="1088"/>
      <c r="U20" s="1089"/>
      <c r="V20" s="1088"/>
      <c r="W20" s="1088"/>
      <c r="X20" s="1088"/>
      <c r="Y20" s="1089"/>
      <c r="Z20" s="1089"/>
      <c r="AA20" s="1920"/>
      <c r="AB20" s="1089"/>
      <c r="AC20" s="1106"/>
      <c r="AD20" s="1088"/>
      <c r="AE20" s="1920"/>
      <c r="AF20" s="1088"/>
      <c r="AG20" s="1920"/>
      <c r="AH20" s="33"/>
      <c r="AI20" s="33"/>
    </row>
    <row r="21" spans="1:35" ht="15" customHeight="1">
      <c r="A21" s="520"/>
      <c r="B21" s="522" t="s">
        <v>358</v>
      </c>
      <c r="C21" s="159"/>
      <c r="D21" s="70"/>
      <c r="E21" s="345"/>
      <c r="F21" s="319"/>
      <c r="G21" s="33"/>
      <c r="H21" s="33"/>
      <c r="I21" s="33"/>
      <c r="J21" s="33"/>
      <c r="K21" s="33"/>
      <c r="L21" s="33"/>
      <c r="M21" s="33"/>
      <c r="N21" s="33"/>
      <c r="O21" s="35"/>
      <c r="P21" s="33"/>
      <c r="Q21" s="997"/>
      <c r="R21" s="1089"/>
      <c r="S21" s="1088"/>
      <c r="T21" s="1088"/>
      <c r="U21" s="1089"/>
      <c r="V21" s="1088"/>
      <c r="W21" s="1088"/>
      <c r="X21" s="1088"/>
      <c r="Y21" s="1089"/>
      <c r="Z21" s="1089"/>
      <c r="AA21" s="1088"/>
      <c r="AB21" s="1089"/>
      <c r="AC21" s="1106"/>
      <c r="AD21" s="1088"/>
      <c r="AE21" s="1088"/>
      <c r="AF21" s="1088"/>
      <c r="AG21" s="1088"/>
      <c r="AH21" s="33"/>
      <c r="AI21" s="33"/>
    </row>
    <row r="22" spans="1:35" ht="15" customHeight="1">
      <c r="A22" s="520"/>
      <c r="B22" s="522" t="s">
        <v>359</v>
      </c>
      <c r="C22" s="205"/>
      <c r="D22" s="51"/>
      <c r="E22" s="33"/>
      <c r="F22" s="33"/>
      <c r="G22" s="33"/>
      <c r="H22" s="33"/>
      <c r="I22" s="33"/>
      <c r="J22" s="33"/>
      <c r="K22" s="33"/>
      <c r="L22" s="33"/>
      <c r="M22" s="33"/>
      <c r="N22" s="33"/>
      <c r="O22" s="35"/>
      <c r="P22" s="33"/>
      <c r="Q22" s="997"/>
      <c r="R22" s="1089"/>
      <c r="S22" s="1088"/>
      <c r="T22" s="1088"/>
      <c r="U22" s="1089"/>
      <c r="V22" s="1088"/>
      <c r="W22" s="1088"/>
      <c r="X22" s="1088"/>
      <c r="Y22" s="1089"/>
      <c r="Z22" s="1089"/>
      <c r="AA22" s="1088"/>
      <c r="AB22" s="1089"/>
      <c r="AC22" s="1106"/>
      <c r="AD22" s="1088"/>
      <c r="AE22" s="1088"/>
      <c r="AF22" s="1088"/>
      <c r="AG22" s="1088"/>
      <c r="AH22" s="33"/>
      <c r="AI22" s="33"/>
    </row>
    <row r="23" spans="1:35" ht="15" customHeight="1" thickBot="1">
      <c r="A23" s="520"/>
      <c r="B23" s="522" t="s">
        <v>360</v>
      </c>
      <c r="C23" s="206"/>
      <c r="D23" s="51"/>
      <c r="E23" s="363" t="s">
        <v>207</v>
      </c>
      <c r="F23" s="363"/>
      <c r="G23" s="363"/>
      <c r="H23" s="363"/>
      <c r="I23" s="363"/>
      <c r="J23" s="363"/>
      <c r="K23" s="363"/>
      <c r="L23" s="363"/>
      <c r="M23" s="364"/>
      <c r="N23" s="364"/>
      <c r="O23" s="363"/>
      <c r="P23" s="363"/>
      <c r="Q23" s="1012"/>
      <c r="R23" s="1114"/>
      <c r="S23" s="1114"/>
      <c r="T23" s="1114"/>
      <c r="U23" s="1114"/>
      <c r="V23" s="1114"/>
      <c r="W23" s="1114"/>
      <c r="X23" s="1114"/>
      <c r="Y23" s="1114"/>
      <c r="Z23" s="1114"/>
      <c r="AA23" s="1114"/>
      <c r="AB23" s="1114"/>
      <c r="AC23" s="1114"/>
      <c r="AD23" s="1114"/>
      <c r="AE23" s="1114"/>
      <c r="AF23" s="1114"/>
      <c r="AG23" s="1114"/>
      <c r="AH23" s="363"/>
      <c r="AI23" s="363"/>
    </row>
    <row r="24" spans="1:35" ht="15" customHeight="1" thickTop="1">
      <c r="A24" s="520"/>
      <c r="B24" s="522" t="s">
        <v>361</v>
      </c>
      <c r="C24" s="206"/>
      <c r="D24" s="51"/>
      <c r="E24" s="319"/>
      <c r="F24" s="319" t="s">
        <v>208</v>
      </c>
      <c r="G24" s="33"/>
      <c r="H24" s="33"/>
      <c r="I24" s="33"/>
      <c r="J24" s="33"/>
      <c r="K24" s="33"/>
      <c r="L24" s="724"/>
      <c r="M24" s="724"/>
      <c r="N24" s="724"/>
      <c r="O24" s="763"/>
      <c r="P24" s="527">
        <v>1.2984944633622344</v>
      </c>
      <c r="Q24" s="1018">
        <v>1.3162195062124644</v>
      </c>
      <c r="R24" s="1018">
        <v>1.3648169059525728</v>
      </c>
      <c r="S24" s="1372">
        <v>1.3357822674903992</v>
      </c>
      <c r="T24" s="1018">
        <v>1.2866935483870967</v>
      </c>
      <c r="U24" s="1018">
        <v>1.4234981745768336</v>
      </c>
      <c r="V24" s="1018">
        <v>1.5190718931270875</v>
      </c>
      <c r="W24" s="1372">
        <v>1.5376532399299476</v>
      </c>
      <c r="X24" s="1018">
        <v>1.6383828300474168</v>
      </c>
      <c r="Y24" s="1018">
        <v>1.6430423509075194</v>
      </c>
      <c r="Z24" s="1018">
        <v>1.7753552657192913</v>
      </c>
      <c r="AA24" s="1372">
        <v>1.9218339729347607</v>
      </c>
      <c r="AB24" s="1018">
        <v>2.0205311542390194</v>
      </c>
      <c r="AC24" s="1018">
        <v>2.1027664226637501</v>
      </c>
      <c r="AD24" s="1018">
        <v>2.2266942882509619</v>
      </c>
      <c r="AE24" s="1372">
        <v>2.1760000000000002</v>
      </c>
      <c r="AF24" s="1018">
        <v>2.0181286549707602</v>
      </c>
      <c r="AG24" s="1913">
        <v>1.8823601235365945</v>
      </c>
      <c r="AH24" s="1485" t="s">
        <v>906</v>
      </c>
      <c r="AI24" s="1485" t="s">
        <v>907</v>
      </c>
    </row>
    <row r="25" spans="1:35" ht="15" customHeight="1" thickBot="1">
      <c r="A25" s="520"/>
      <c r="B25" s="1586" t="s">
        <v>701</v>
      </c>
      <c r="C25" s="206"/>
      <c r="D25" s="257"/>
      <c r="E25" s="199"/>
      <c r="F25" s="800" t="s">
        <v>515</v>
      </c>
      <c r="G25" s="199"/>
      <c r="H25" s="199"/>
      <c r="I25" s="199"/>
      <c r="J25" s="199"/>
      <c r="K25" s="199"/>
      <c r="L25" s="762"/>
      <c r="M25" s="762"/>
      <c r="N25" s="762"/>
      <c r="O25" s="762"/>
      <c r="P25" s="963">
        <v>0.47642620999493651</v>
      </c>
      <c r="Q25" s="963">
        <v>0.47977730588718742</v>
      </c>
      <c r="R25" s="963">
        <v>0.48367825291561856</v>
      </c>
      <c r="S25" s="1447">
        <v>0.46222735808175647</v>
      </c>
      <c r="T25" s="963">
        <v>0.46115382392045784</v>
      </c>
      <c r="U25" s="963">
        <v>0.47810941114176625</v>
      </c>
      <c r="V25" s="963">
        <v>0.51914816928483465</v>
      </c>
      <c r="W25" s="1447">
        <v>0.57361762784343995</v>
      </c>
      <c r="X25" s="963">
        <v>0.59728877297264515</v>
      </c>
      <c r="Y25" s="963">
        <v>0.5342889263631253</v>
      </c>
      <c r="Z25" s="963">
        <v>0.52326582133226229</v>
      </c>
      <c r="AA25" s="1447">
        <v>0.55025445292620867</v>
      </c>
      <c r="AB25" s="963">
        <v>0.53726438155250145</v>
      </c>
      <c r="AC25" s="963">
        <v>0.54004101762781398</v>
      </c>
      <c r="AD25" s="963">
        <v>0.52497906782026238</v>
      </c>
      <c r="AE25" s="1447">
        <v>0.57399999999999995</v>
      </c>
      <c r="AF25" s="963">
        <v>0.56185602977090354</v>
      </c>
      <c r="AG25" s="1607">
        <v>0.55194701261504131</v>
      </c>
      <c r="AH25" s="1882" t="s">
        <v>933</v>
      </c>
      <c r="AI25" s="1882" t="s">
        <v>914</v>
      </c>
    </row>
    <row r="26" spans="1:35" ht="15" customHeight="1">
      <c r="A26" s="520"/>
      <c r="B26" s="1586" t="s">
        <v>702</v>
      </c>
      <c r="C26" s="206"/>
      <c r="D26" s="70"/>
      <c r="E26" s="619"/>
      <c r="F26" s="317"/>
      <c r="G26" s="70"/>
      <c r="H26" s="64"/>
      <c r="I26" s="64"/>
      <c r="J26" s="64"/>
      <c r="K26" s="64"/>
      <c r="L26" s="64"/>
      <c r="M26" s="64"/>
      <c r="N26" s="64"/>
      <c r="O26" s="64"/>
      <c r="P26" s="64"/>
      <c r="Q26" s="677"/>
      <c r="R26" s="1100"/>
      <c r="S26" s="1100"/>
      <c r="T26" s="1100"/>
      <c r="U26" s="1100"/>
      <c r="V26" s="1100"/>
      <c r="W26" s="1100"/>
      <c r="X26" s="1100"/>
      <c r="Y26" s="1100"/>
      <c r="Z26" s="1100"/>
      <c r="AA26" s="1100"/>
      <c r="AB26" s="1100"/>
      <c r="AC26" s="1100"/>
      <c r="AD26" s="1100"/>
      <c r="AE26" s="1100"/>
      <c r="AF26" s="1100"/>
      <c r="AG26" s="1100"/>
      <c r="AH26" s="342"/>
      <c r="AI26" s="342"/>
    </row>
    <row r="27" spans="1:35" ht="15" customHeight="1">
      <c r="A27" s="78"/>
      <c r="B27" s="522" t="s">
        <v>507</v>
      </c>
      <c r="C27" s="206"/>
      <c r="D27" s="70"/>
      <c r="E27" s="70"/>
      <c r="F27" s="70"/>
      <c r="G27" s="70"/>
      <c r="H27" s="64"/>
      <c r="I27" s="64"/>
      <c r="J27" s="64"/>
      <c r="K27" s="64"/>
      <c r="L27" s="64"/>
      <c r="M27" s="64"/>
      <c r="N27" s="64"/>
      <c r="O27" s="64"/>
      <c r="P27" s="64"/>
      <c r="Q27" s="677"/>
      <c r="R27" s="998"/>
      <c r="S27" s="1100"/>
      <c r="T27" s="1100"/>
      <c r="U27" s="1100"/>
      <c r="V27" s="1100"/>
      <c r="W27" s="1100"/>
      <c r="X27" s="1100"/>
      <c r="Y27" s="1100"/>
      <c r="Z27" s="1100"/>
      <c r="AA27" s="1100"/>
      <c r="AB27" s="1100"/>
      <c r="AC27" s="1100"/>
      <c r="AD27" s="1100"/>
      <c r="AE27" s="1100"/>
      <c r="AF27" s="1100"/>
      <c r="AG27" s="1100"/>
      <c r="AH27" s="342"/>
      <c r="AI27" s="342"/>
    </row>
    <row r="28" spans="1:35" ht="15" customHeight="1">
      <c r="A28" s="78"/>
      <c r="B28" s="522" t="s">
        <v>362</v>
      </c>
      <c r="C28" s="160"/>
      <c r="D28" s="207"/>
      <c r="E28" s="160"/>
      <c r="F28" s="160"/>
      <c r="G28" s="208"/>
      <c r="H28" s="110"/>
      <c r="I28" s="110"/>
      <c r="J28" s="110"/>
      <c r="K28" s="110"/>
      <c r="L28" s="110"/>
      <c r="M28" s="110"/>
      <c r="N28" s="110"/>
      <c r="O28" s="110"/>
      <c r="P28" s="110"/>
      <c r="Q28" s="110"/>
      <c r="R28" s="1002"/>
      <c r="S28" s="1002"/>
      <c r="T28" s="1002"/>
      <c r="U28" s="1002"/>
      <c r="V28" s="1002"/>
      <c r="W28" s="1002"/>
      <c r="X28" s="1002"/>
      <c r="Y28" s="1002"/>
      <c r="Z28" s="1002"/>
      <c r="AA28" s="1002"/>
      <c r="AB28" s="1002"/>
      <c r="AC28" s="1002"/>
      <c r="AD28" s="1002"/>
      <c r="AE28" s="1002"/>
      <c r="AF28" s="1002"/>
      <c r="AG28" s="1002"/>
      <c r="AH28" s="108"/>
      <c r="AI28" s="108"/>
    </row>
    <row r="29" spans="1:35" ht="15" customHeight="1">
      <c r="A29" s="78"/>
      <c r="B29" s="50"/>
      <c r="C29" s="160"/>
      <c r="D29" s="160"/>
      <c r="E29" s="160"/>
      <c r="F29" s="160"/>
      <c r="G29" s="136"/>
      <c r="H29" s="209"/>
      <c r="I29" s="209"/>
      <c r="J29" s="209"/>
      <c r="K29" s="209"/>
      <c r="L29" s="209"/>
      <c r="M29" s="209"/>
      <c r="N29" s="209"/>
      <c r="O29" s="209"/>
      <c r="P29" s="209"/>
      <c r="Q29" s="209"/>
      <c r="R29" s="1008"/>
      <c r="S29" s="1008"/>
      <c r="T29" s="1008"/>
      <c r="U29" s="1008"/>
      <c r="V29" s="1008"/>
      <c r="W29" s="1008"/>
      <c r="X29" s="1008"/>
      <c r="Y29" s="1008"/>
      <c r="Z29" s="1008"/>
      <c r="AA29" s="1008"/>
      <c r="AB29" s="1008"/>
      <c r="AC29" s="1008"/>
      <c r="AD29" s="1008"/>
      <c r="AE29" s="1008"/>
      <c r="AF29" s="1008"/>
      <c r="AG29" s="1008"/>
      <c r="AH29" s="209"/>
      <c r="AI29" s="209"/>
    </row>
    <row r="30" spans="1:35" ht="15" customHeight="1">
      <c r="A30" s="130"/>
      <c r="B30" s="50"/>
      <c r="C30" s="160"/>
      <c r="D30" s="203"/>
      <c r="E30" s="160"/>
      <c r="F30" s="160"/>
      <c r="G30" s="136"/>
      <c r="H30" s="209"/>
      <c r="I30" s="209"/>
      <c r="J30" s="209"/>
      <c r="K30" s="209"/>
      <c r="L30" s="209"/>
      <c r="M30" s="209"/>
      <c r="N30" s="209"/>
      <c r="O30" s="209"/>
      <c r="P30" s="209"/>
      <c r="Q30" s="209"/>
      <c r="R30" s="1008"/>
      <c r="S30" s="1008"/>
      <c r="T30" s="1008"/>
      <c r="U30" s="1008"/>
      <c r="V30" s="1008"/>
      <c r="W30" s="1008"/>
      <c r="X30" s="1008"/>
      <c r="Y30" s="1008"/>
      <c r="Z30" s="1008"/>
      <c r="AA30" s="1008"/>
      <c r="AB30" s="1008"/>
      <c r="AC30" s="1008"/>
      <c r="AD30" s="1008"/>
      <c r="AE30" s="1008"/>
      <c r="AF30" s="1008"/>
      <c r="AG30" s="1008"/>
      <c r="AH30" s="209"/>
      <c r="AI30" s="209"/>
    </row>
    <row r="31" spans="1:35" ht="15" customHeight="1">
      <c r="A31" s="103"/>
      <c r="B31" s="50"/>
      <c r="C31" s="160"/>
      <c r="D31" s="160"/>
      <c r="E31" s="160"/>
      <c r="F31" s="160"/>
      <c r="G31" s="136"/>
      <c r="H31" s="210"/>
      <c r="I31" s="210"/>
      <c r="J31" s="210"/>
      <c r="K31" s="210"/>
      <c r="L31" s="210"/>
      <c r="M31" s="210"/>
      <c r="N31" s="210"/>
      <c r="O31" s="210"/>
      <c r="P31" s="210"/>
      <c r="Q31" s="211"/>
      <c r="R31" s="1010"/>
      <c r="S31" s="1010"/>
      <c r="T31" s="1010"/>
      <c r="U31" s="1010"/>
      <c r="V31" s="1010"/>
      <c r="W31" s="1010"/>
      <c r="X31" s="1010"/>
      <c r="Y31" s="1010"/>
      <c r="Z31" s="1010"/>
      <c r="AA31" s="1010"/>
      <c r="AB31" s="1010"/>
      <c r="AC31" s="1010"/>
      <c r="AD31" s="1010"/>
      <c r="AE31" s="1010"/>
      <c r="AF31" s="1010"/>
      <c r="AG31" s="1010"/>
      <c r="AH31" s="209"/>
      <c r="AI31" s="211"/>
    </row>
    <row r="32" spans="1:35" ht="15" customHeight="1">
      <c r="A32" s="125"/>
      <c r="B32" s="50"/>
      <c r="C32" s="160"/>
      <c r="D32" s="160"/>
      <c r="E32" s="160"/>
      <c r="F32" s="160"/>
      <c r="G32" s="136"/>
      <c r="H32" s="209"/>
      <c r="I32" s="209"/>
      <c r="J32" s="209"/>
      <c r="K32" s="209"/>
      <c r="L32" s="209"/>
      <c r="M32" s="209"/>
      <c r="N32" s="209"/>
      <c r="O32" s="209"/>
      <c r="P32" s="209"/>
      <c r="Q32" s="209"/>
      <c r="R32" s="1008"/>
      <c r="S32" s="1008"/>
      <c r="T32" s="1008"/>
      <c r="U32" s="1008"/>
      <c r="V32" s="1008"/>
      <c r="W32" s="1008"/>
      <c r="X32" s="1008"/>
      <c r="Y32" s="1008"/>
      <c r="Z32" s="1008"/>
      <c r="AA32" s="1008"/>
      <c r="AB32" s="1008"/>
      <c r="AC32" s="1008"/>
      <c r="AD32" s="1008"/>
      <c r="AE32" s="1008"/>
      <c r="AF32" s="1008"/>
      <c r="AG32" s="1008"/>
      <c r="AH32" s="209"/>
      <c r="AI32" s="211"/>
    </row>
    <row r="33" spans="1:35" ht="15" customHeight="1">
      <c r="A33" s="103"/>
      <c r="B33" s="126"/>
      <c r="C33" s="160"/>
      <c r="D33" s="160"/>
      <c r="E33" s="160"/>
      <c r="F33" s="160"/>
      <c r="G33" s="136"/>
      <c r="H33" s="210"/>
      <c r="I33" s="210"/>
      <c r="J33" s="210"/>
      <c r="K33" s="210"/>
      <c r="L33" s="210"/>
      <c r="M33" s="210"/>
      <c r="N33" s="210"/>
      <c r="O33" s="210"/>
      <c r="P33" s="210"/>
      <c r="Q33" s="211"/>
      <c r="R33" s="1010"/>
      <c r="S33" s="1010"/>
      <c r="T33" s="1010"/>
      <c r="U33" s="1010"/>
      <c r="V33" s="1010"/>
      <c r="W33" s="1010"/>
      <c r="X33" s="1010"/>
      <c r="Y33" s="1010"/>
      <c r="Z33" s="1010"/>
      <c r="AA33" s="1010"/>
      <c r="AB33" s="1010"/>
      <c r="AC33" s="1010"/>
      <c r="AD33" s="1010"/>
      <c r="AE33" s="1010"/>
      <c r="AF33" s="1010"/>
      <c r="AG33" s="1010"/>
      <c r="AH33" s="209"/>
      <c r="AI33" s="719"/>
    </row>
    <row r="34" spans="1:35" ht="15" customHeight="1">
      <c r="A34" s="126"/>
      <c r="B34" s="126"/>
      <c r="C34" s="160"/>
      <c r="D34" s="160"/>
      <c r="G34" s="108"/>
      <c r="H34" s="108"/>
      <c r="I34" s="108"/>
      <c r="J34" s="108"/>
      <c r="K34" s="108"/>
      <c r="L34" s="108"/>
      <c r="M34" s="108"/>
      <c r="N34" s="108"/>
      <c r="O34" s="108"/>
      <c r="P34" s="108"/>
      <c r="Q34" s="120"/>
      <c r="R34" s="1001"/>
      <c r="S34" s="1001"/>
      <c r="T34" s="1001"/>
      <c r="U34" s="1001"/>
      <c r="V34" s="1001"/>
      <c r="W34" s="1001"/>
      <c r="X34" s="1001"/>
      <c r="Y34" s="1001"/>
      <c r="Z34" s="1001"/>
      <c r="AA34" s="1001"/>
      <c r="AB34" s="1001"/>
      <c r="AC34" s="1001"/>
      <c r="AD34" s="1001"/>
      <c r="AE34" s="1001"/>
      <c r="AF34" s="1001"/>
      <c r="AG34" s="1001"/>
    </row>
    <row r="35" spans="1:35" ht="15" customHeight="1">
      <c r="A35" s="126"/>
      <c r="B35" s="126"/>
      <c r="C35" s="160"/>
      <c r="D35" s="160"/>
      <c r="G35" s="108"/>
      <c r="H35" s="108"/>
      <c r="I35" s="108"/>
      <c r="J35" s="108"/>
      <c r="K35" s="108"/>
      <c r="L35" s="108"/>
      <c r="M35" s="108"/>
      <c r="N35" s="108"/>
      <c r="O35" s="108"/>
      <c r="P35" s="108"/>
      <c r="Q35" s="120"/>
      <c r="R35" s="1001"/>
      <c r="S35" s="1001"/>
      <c r="T35" s="1001"/>
      <c r="U35" s="1001"/>
      <c r="V35" s="1001"/>
      <c r="W35" s="1001"/>
      <c r="X35" s="1001"/>
      <c r="Y35" s="1001"/>
      <c r="Z35" s="1001"/>
      <c r="AA35" s="1001"/>
      <c r="AB35" s="1001"/>
      <c r="AC35" s="1001"/>
      <c r="AD35" s="1001"/>
      <c r="AE35" s="1001"/>
      <c r="AF35" s="1001"/>
      <c r="AG35" s="1001"/>
      <c r="AI35" s="855"/>
    </row>
    <row r="36" spans="1:35">
      <c r="A36" s="155"/>
      <c r="B36" s="126"/>
      <c r="G36" s="108"/>
      <c r="H36" s="108"/>
      <c r="I36" s="108"/>
      <c r="J36" s="108"/>
      <c r="K36" s="108"/>
      <c r="L36" s="108"/>
      <c r="M36" s="108"/>
      <c r="N36" s="108"/>
      <c r="O36" s="108"/>
      <c r="P36" s="108"/>
      <c r="Q36" s="120"/>
      <c r="R36" s="1001"/>
      <c r="S36" s="1001"/>
      <c r="T36" s="1001"/>
      <c r="U36" s="1001"/>
      <c r="V36" s="1001"/>
      <c r="W36" s="1001"/>
      <c r="X36" s="1001"/>
      <c r="Y36" s="1001"/>
      <c r="Z36" s="1001"/>
      <c r="AA36" s="1001"/>
      <c r="AB36" s="1001"/>
      <c r="AC36" s="1001"/>
      <c r="AD36" s="1001"/>
      <c r="AE36" s="1001"/>
      <c r="AF36" s="1001"/>
      <c r="AG36" s="1001"/>
    </row>
    <row r="37" spans="1:35" ht="14.1" customHeight="1">
      <c r="A37" s="155"/>
      <c r="B37" s="126"/>
      <c r="G37" s="108"/>
      <c r="H37" s="108"/>
      <c r="I37" s="108"/>
      <c r="J37" s="108"/>
      <c r="K37" s="108"/>
      <c r="L37" s="108"/>
      <c r="M37" s="108"/>
      <c r="N37" s="108"/>
      <c r="O37" s="108"/>
      <c r="P37" s="108"/>
      <c r="Q37" s="120"/>
      <c r="R37" s="1001"/>
      <c r="S37" s="1001"/>
      <c r="T37" s="1001"/>
      <c r="U37" s="1001"/>
      <c r="V37" s="1001"/>
      <c r="W37" s="1001"/>
      <c r="X37" s="1001"/>
      <c r="Y37" s="1001"/>
      <c r="Z37" s="1001"/>
      <c r="AA37" s="1001"/>
      <c r="AB37" s="1001"/>
      <c r="AC37" s="1001"/>
      <c r="AD37" s="1001"/>
      <c r="AE37" s="1001"/>
      <c r="AF37" s="1001"/>
      <c r="AG37" s="1001"/>
      <c r="AI37" s="855">
        <v>18</v>
      </c>
    </row>
    <row r="38" spans="1:35">
      <c r="B38" s="1237"/>
      <c r="G38" s="108"/>
      <c r="H38" s="108"/>
      <c r="I38" s="108"/>
      <c r="J38" s="108"/>
      <c r="K38" s="108"/>
      <c r="L38" s="108"/>
      <c r="M38" s="108"/>
      <c r="N38" s="108"/>
      <c r="O38" s="108"/>
      <c r="P38" s="108"/>
      <c r="Q38" s="120"/>
      <c r="R38" s="1001"/>
      <c r="S38" s="1001"/>
      <c r="T38" s="1001"/>
      <c r="U38" s="1001"/>
      <c r="V38" s="1001"/>
      <c r="W38" s="1001"/>
      <c r="X38" s="1001"/>
      <c r="Y38" s="1001"/>
      <c r="Z38" s="1001"/>
      <c r="AA38" s="1001"/>
      <c r="AB38" s="1001"/>
      <c r="AC38" s="1001"/>
      <c r="AD38" s="1001"/>
      <c r="AE38" s="1001"/>
      <c r="AF38" s="1001"/>
      <c r="AG38" s="1001"/>
    </row>
    <row r="39" spans="1:35">
      <c r="B39" s="1237"/>
      <c r="G39" s="108"/>
      <c r="H39" s="108"/>
      <c r="I39" s="108"/>
      <c r="J39" s="108"/>
      <c r="K39" s="108"/>
      <c r="L39" s="108"/>
      <c r="M39" s="108"/>
      <c r="N39" s="108"/>
      <c r="O39" s="108"/>
      <c r="P39" s="108"/>
      <c r="Q39" s="120"/>
      <c r="R39" s="1001"/>
      <c r="S39" s="1001"/>
      <c r="T39" s="1001"/>
      <c r="U39" s="1001"/>
      <c r="V39" s="1001"/>
      <c r="W39" s="1001"/>
      <c r="X39" s="1001"/>
      <c r="Y39" s="1001"/>
      <c r="Z39" s="1001"/>
      <c r="AA39" s="1001"/>
      <c r="AB39" s="1001"/>
      <c r="AC39" s="1001"/>
      <c r="AD39" s="1001"/>
      <c r="AE39" s="1001"/>
      <c r="AF39" s="1001"/>
      <c r="AG39" s="1001"/>
    </row>
    <row r="40" spans="1:35">
      <c r="B40" s="108"/>
      <c r="G40" s="108"/>
      <c r="H40" s="108"/>
      <c r="I40" s="108"/>
      <c r="J40" s="108"/>
      <c r="K40" s="108"/>
      <c r="L40" s="108"/>
      <c r="M40" s="108"/>
      <c r="N40" s="108"/>
      <c r="O40" s="108"/>
      <c r="P40" s="108"/>
      <c r="Q40" s="120"/>
      <c r="R40" s="1001"/>
      <c r="S40" s="1001"/>
      <c r="T40" s="1001"/>
      <c r="U40" s="1001"/>
      <c r="V40" s="1001"/>
      <c r="W40" s="1001"/>
      <c r="X40" s="1001"/>
      <c r="Y40" s="1001"/>
      <c r="Z40" s="1001"/>
      <c r="AA40" s="1001"/>
      <c r="AB40" s="1001"/>
      <c r="AC40" s="1001"/>
      <c r="AD40" s="1001"/>
      <c r="AE40" s="1001"/>
      <c r="AF40" s="1001"/>
      <c r="AG40" s="1001"/>
    </row>
    <row r="41" spans="1:35">
      <c r="B41" s="108"/>
      <c r="G41" s="108"/>
      <c r="H41" s="108"/>
      <c r="I41" s="108"/>
      <c r="J41" s="108"/>
      <c r="K41" s="108"/>
      <c r="L41" s="108"/>
      <c r="M41" s="108"/>
      <c r="N41" s="108"/>
      <c r="O41" s="108"/>
      <c r="P41" s="108"/>
      <c r="Q41" s="120"/>
      <c r="R41" s="1001"/>
      <c r="S41" s="1001"/>
      <c r="T41" s="1001"/>
      <c r="U41" s="1001"/>
      <c r="V41" s="1001"/>
      <c r="W41" s="1001"/>
      <c r="X41" s="1001"/>
      <c r="Y41" s="1001"/>
      <c r="Z41" s="1001"/>
      <c r="AA41" s="1001"/>
      <c r="AB41" s="1001"/>
      <c r="AC41" s="1001"/>
      <c r="AD41" s="1001"/>
      <c r="AE41" s="1001"/>
      <c r="AF41" s="1001"/>
      <c r="AG41" s="1001"/>
    </row>
    <row r="42" spans="1:35">
      <c r="B42" s="108"/>
      <c r="G42" s="108"/>
      <c r="H42" s="108"/>
      <c r="I42" s="108"/>
      <c r="J42" s="108"/>
      <c r="K42" s="108"/>
      <c r="L42" s="108"/>
      <c r="M42" s="108"/>
      <c r="N42" s="108"/>
      <c r="O42" s="108"/>
      <c r="P42" s="108"/>
      <c r="Q42" s="120"/>
      <c r="R42" s="1001"/>
      <c r="S42" s="1001"/>
      <c r="T42" s="1001"/>
      <c r="U42" s="1001"/>
      <c r="V42" s="1001"/>
      <c r="W42" s="1001"/>
      <c r="X42" s="1001"/>
      <c r="Y42" s="1001"/>
      <c r="Z42" s="1001"/>
      <c r="AA42" s="1001"/>
      <c r="AB42" s="1001"/>
      <c r="AC42" s="1001"/>
      <c r="AD42" s="1001"/>
      <c r="AE42" s="1001"/>
      <c r="AF42" s="1001"/>
      <c r="AG42" s="1001"/>
    </row>
    <row r="43" spans="1:35">
      <c r="B43" s="108"/>
      <c r="G43" s="108"/>
      <c r="H43" s="108"/>
      <c r="I43" s="108"/>
      <c r="J43" s="108"/>
      <c r="K43" s="108"/>
      <c r="L43" s="108"/>
      <c r="M43" s="108"/>
      <c r="N43" s="108"/>
      <c r="O43" s="108"/>
      <c r="P43" s="108"/>
      <c r="Q43" s="120"/>
      <c r="R43" s="1001"/>
      <c r="S43" s="1001"/>
      <c r="T43" s="1001"/>
      <c r="U43" s="1001"/>
      <c r="V43" s="1001"/>
      <c r="W43" s="1001"/>
      <c r="X43" s="1001"/>
      <c r="Y43" s="1001"/>
      <c r="Z43" s="1001"/>
      <c r="AA43" s="1001"/>
      <c r="AB43" s="1001"/>
      <c r="AC43" s="1001"/>
      <c r="AD43" s="1001"/>
      <c r="AE43" s="1001"/>
      <c r="AF43" s="1001"/>
      <c r="AG43" s="1001"/>
    </row>
    <row r="44" spans="1:35">
      <c r="B44" s="108"/>
      <c r="G44" s="108"/>
      <c r="H44" s="108"/>
      <c r="I44" s="108"/>
      <c r="J44" s="108"/>
      <c r="K44" s="108"/>
      <c r="L44" s="108"/>
      <c r="M44" s="108"/>
      <c r="N44" s="108"/>
      <c r="O44" s="108"/>
      <c r="P44" s="108"/>
      <c r="Q44" s="120"/>
      <c r="R44" s="1001"/>
      <c r="S44" s="1001"/>
      <c r="T44" s="1001"/>
      <c r="U44" s="1001"/>
      <c r="V44" s="1001"/>
      <c r="W44" s="1001"/>
      <c r="X44" s="1001"/>
      <c r="Y44" s="1001"/>
      <c r="Z44" s="1001"/>
      <c r="AA44" s="1001"/>
      <c r="AB44" s="1001"/>
      <c r="AC44" s="1001"/>
      <c r="AD44" s="1001"/>
      <c r="AE44" s="1001"/>
      <c r="AF44" s="1001"/>
      <c r="AG44" s="1001"/>
    </row>
    <row r="45" spans="1:35">
      <c r="B45" s="108"/>
      <c r="G45" s="108"/>
      <c r="H45" s="108"/>
      <c r="I45" s="108"/>
      <c r="J45" s="108"/>
      <c r="K45" s="108"/>
      <c r="L45" s="108"/>
      <c r="M45" s="108"/>
      <c r="N45" s="108"/>
      <c r="O45" s="108"/>
      <c r="P45" s="108"/>
      <c r="Q45" s="120"/>
      <c r="R45" s="1001"/>
      <c r="S45" s="1001"/>
      <c r="T45" s="1001"/>
      <c r="U45" s="1001"/>
      <c r="V45" s="1001"/>
      <c r="W45" s="1001"/>
      <c r="X45" s="1001"/>
      <c r="Y45" s="1001"/>
      <c r="Z45" s="1001"/>
      <c r="AA45" s="1001"/>
      <c r="AB45" s="1001"/>
      <c r="AC45" s="1001"/>
      <c r="AD45" s="1001"/>
      <c r="AE45" s="1001"/>
      <c r="AF45" s="1001"/>
      <c r="AG45" s="1001"/>
    </row>
    <row r="46" spans="1:35">
      <c r="B46" s="108"/>
      <c r="G46" s="108"/>
      <c r="H46" s="108"/>
      <c r="I46" s="108"/>
      <c r="J46" s="108"/>
      <c r="K46" s="108"/>
      <c r="L46" s="108"/>
      <c r="M46" s="108"/>
      <c r="N46" s="108"/>
      <c r="O46" s="108"/>
      <c r="P46" s="108"/>
      <c r="Q46" s="120"/>
      <c r="R46" s="1001"/>
      <c r="S46" s="1001"/>
      <c r="T46" s="1001"/>
      <c r="U46" s="1001"/>
      <c r="V46" s="1001"/>
      <c r="W46" s="1001"/>
      <c r="X46" s="1001"/>
      <c r="Y46" s="1001"/>
      <c r="Z46" s="1001"/>
      <c r="AA46" s="1001"/>
      <c r="AB46" s="1001"/>
      <c r="AC46" s="1001"/>
      <c r="AD46" s="1001"/>
      <c r="AE46" s="1001"/>
      <c r="AF46" s="1001"/>
      <c r="AG46" s="1001"/>
    </row>
    <row r="47" spans="1:35">
      <c r="B47" s="108"/>
      <c r="G47" s="108"/>
      <c r="H47" s="108"/>
      <c r="I47" s="108"/>
      <c r="J47" s="108"/>
      <c r="K47" s="108"/>
      <c r="L47" s="108"/>
      <c r="M47" s="108"/>
      <c r="N47" s="108"/>
      <c r="O47" s="108"/>
      <c r="P47" s="108"/>
      <c r="Q47" s="120"/>
      <c r="R47" s="1001"/>
      <c r="S47" s="1001"/>
      <c r="T47" s="1001"/>
      <c r="U47" s="1001"/>
      <c r="V47" s="1001"/>
      <c r="W47" s="1001"/>
      <c r="X47" s="1001"/>
      <c r="Y47" s="1001"/>
      <c r="Z47" s="1001"/>
      <c r="AA47" s="1001"/>
      <c r="AB47" s="1001"/>
      <c r="AC47" s="1001"/>
      <c r="AD47" s="1001"/>
      <c r="AE47" s="1001"/>
      <c r="AF47" s="1001"/>
      <c r="AG47" s="1001"/>
    </row>
    <row r="48" spans="1:35">
      <c r="B48" s="108"/>
      <c r="G48" s="108"/>
      <c r="H48" s="108"/>
      <c r="I48" s="108"/>
      <c r="J48" s="108"/>
      <c r="K48" s="108"/>
      <c r="L48" s="108"/>
      <c r="M48" s="108"/>
      <c r="N48" s="108"/>
      <c r="O48" s="108"/>
      <c r="P48" s="108"/>
      <c r="Q48" s="120"/>
      <c r="R48" s="1001"/>
      <c r="S48" s="1001"/>
      <c r="T48" s="1001"/>
      <c r="U48" s="1001"/>
      <c r="V48" s="1001"/>
      <c r="W48" s="1001"/>
      <c r="X48" s="1001"/>
      <c r="Y48" s="1001"/>
      <c r="Z48" s="1001"/>
      <c r="AA48" s="1001"/>
      <c r="AB48" s="1001"/>
      <c r="AC48" s="1001"/>
      <c r="AD48" s="1001"/>
      <c r="AE48" s="1001"/>
      <c r="AF48" s="1001"/>
      <c r="AG48" s="1001"/>
    </row>
    <row r="49" spans="2:33">
      <c r="B49" s="108"/>
      <c r="G49" s="108"/>
      <c r="H49" s="108"/>
      <c r="I49" s="108"/>
      <c r="J49" s="108"/>
      <c r="K49" s="108"/>
      <c r="L49" s="108"/>
      <c r="M49" s="108"/>
      <c r="N49" s="108"/>
      <c r="O49" s="108"/>
      <c r="P49" s="108"/>
      <c r="Q49" s="120"/>
      <c r="R49" s="1001"/>
      <c r="S49" s="1001"/>
      <c r="T49" s="1001"/>
      <c r="U49" s="1001"/>
      <c r="V49" s="1001"/>
      <c r="W49" s="1001"/>
      <c r="X49" s="1001"/>
      <c r="Y49" s="1001"/>
      <c r="Z49" s="1001"/>
      <c r="AA49" s="1001"/>
      <c r="AB49" s="1001"/>
      <c r="AC49" s="1001"/>
      <c r="AD49" s="1001"/>
      <c r="AE49" s="1001"/>
      <c r="AF49" s="1001"/>
      <c r="AG49" s="1001"/>
    </row>
    <row r="50" spans="2:33">
      <c r="B50" s="108"/>
      <c r="G50" s="108"/>
      <c r="H50" s="108"/>
      <c r="I50" s="108"/>
      <c r="J50" s="108"/>
      <c r="K50" s="108"/>
      <c r="L50" s="108"/>
      <c r="M50" s="108"/>
      <c r="N50" s="108"/>
      <c r="O50" s="108"/>
      <c r="P50" s="108"/>
      <c r="Q50" s="120"/>
      <c r="R50" s="1001"/>
      <c r="S50" s="1001"/>
      <c r="T50" s="1001"/>
      <c r="U50" s="1001"/>
      <c r="V50" s="1001"/>
      <c r="W50" s="1001"/>
      <c r="X50" s="1001"/>
      <c r="Y50" s="1001"/>
      <c r="Z50" s="1001"/>
      <c r="AA50" s="1001"/>
      <c r="AB50" s="1001"/>
      <c r="AC50" s="1001"/>
      <c r="AD50" s="1001"/>
      <c r="AE50" s="1001"/>
      <c r="AF50" s="1001"/>
      <c r="AG50" s="1001"/>
    </row>
    <row r="51" spans="2:33">
      <c r="B51" s="108"/>
      <c r="G51" s="108"/>
      <c r="H51" s="108"/>
      <c r="I51" s="108"/>
      <c r="J51" s="108"/>
      <c r="K51" s="108"/>
      <c r="L51" s="108"/>
      <c r="M51" s="108"/>
      <c r="N51" s="108"/>
      <c r="O51" s="108"/>
      <c r="P51" s="108"/>
      <c r="Q51" s="120"/>
      <c r="R51" s="1001"/>
      <c r="S51" s="1001"/>
      <c r="T51" s="1001"/>
      <c r="U51" s="1001"/>
      <c r="V51" s="1001"/>
      <c r="W51" s="1001"/>
      <c r="X51" s="1001"/>
      <c r="Y51" s="1001"/>
      <c r="Z51" s="1001"/>
      <c r="AA51" s="1001"/>
      <c r="AB51" s="1001"/>
      <c r="AC51" s="1001"/>
      <c r="AD51" s="1001"/>
      <c r="AE51" s="1001"/>
      <c r="AF51" s="1001"/>
      <c r="AG51" s="1001"/>
    </row>
    <row r="52" spans="2:33">
      <c r="B52" s="108"/>
      <c r="G52" s="108"/>
      <c r="H52" s="108"/>
      <c r="I52" s="108"/>
      <c r="J52" s="108"/>
      <c r="K52" s="108"/>
      <c r="L52" s="108"/>
      <c r="M52" s="108"/>
      <c r="N52" s="108"/>
      <c r="O52" s="108"/>
      <c r="P52" s="108"/>
      <c r="Q52" s="120"/>
      <c r="R52" s="1001"/>
      <c r="S52" s="1001"/>
      <c r="T52" s="1001"/>
      <c r="U52" s="1001"/>
      <c r="V52" s="1001"/>
      <c r="W52" s="1001"/>
      <c r="X52" s="1001"/>
      <c r="Y52" s="1001"/>
      <c r="Z52" s="1001"/>
      <c r="AA52" s="1001"/>
      <c r="AB52" s="1001"/>
      <c r="AC52" s="1001"/>
      <c r="AD52" s="1001"/>
      <c r="AE52" s="1001"/>
      <c r="AF52" s="1001"/>
      <c r="AG52" s="1001"/>
    </row>
    <row r="53" spans="2:33">
      <c r="B53" s="108"/>
      <c r="G53" s="108"/>
      <c r="H53" s="108"/>
      <c r="I53" s="108"/>
      <c r="J53" s="108"/>
      <c r="K53" s="108"/>
      <c r="L53" s="108"/>
      <c r="M53" s="108"/>
      <c r="N53" s="108"/>
      <c r="O53" s="108"/>
      <c r="P53" s="108"/>
      <c r="Q53" s="120"/>
      <c r="R53" s="1001"/>
      <c r="S53" s="1001"/>
      <c r="T53" s="1001"/>
      <c r="U53" s="1001"/>
      <c r="V53" s="1001"/>
      <c r="W53" s="1001"/>
      <c r="X53" s="1001"/>
      <c r="Y53" s="1001"/>
      <c r="Z53" s="1001"/>
      <c r="AA53" s="1001"/>
      <c r="AB53" s="1001"/>
      <c r="AC53" s="1001"/>
      <c r="AD53" s="1001"/>
      <c r="AE53" s="1001"/>
      <c r="AF53" s="1001"/>
      <c r="AG53" s="1001"/>
    </row>
    <row r="54" spans="2:33">
      <c r="B54" s="108"/>
      <c r="G54" s="108"/>
      <c r="H54" s="108"/>
      <c r="I54" s="108"/>
      <c r="J54" s="108"/>
      <c r="K54" s="108"/>
      <c r="L54" s="108"/>
      <c r="M54" s="108"/>
      <c r="N54" s="108"/>
      <c r="O54" s="108"/>
      <c r="P54" s="108"/>
      <c r="Q54" s="120"/>
      <c r="R54" s="1001"/>
      <c r="S54" s="1001"/>
      <c r="T54" s="1001"/>
      <c r="U54" s="1001"/>
      <c r="V54" s="1001"/>
      <c r="W54" s="1001"/>
      <c r="X54" s="1001"/>
      <c r="Y54" s="1001"/>
      <c r="Z54" s="1001"/>
      <c r="AA54" s="1001"/>
      <c r="AB54" s="1001"/>
      <c r="AC54" s="1001"/>
      <c r="AD54" s="1001"/>
      <c r="AE54" s="1001"/>
      <c r="AF54" s="1001"/>
      <c r="AG54" s="1001"/>
    </row>
    <row r="55" spans="2:33">
      <c r="B55" s="108"/>
      <c r="G55" s="108"/>
      <c r="H55" s="108"/>
      <c r="I55" s="108"/>
      <c r="J55" s="108"/>
      <c r="K55" s="108"/>
      <c r="L55" s="108"/>
      <c r="M55" s="108"/>
      <c r="N55" s="108"/>
      <c r="O55" s="108"/>
      <c r="P55" s="108"/>
      <c r="Q55" s="120"/>
      <c r="R55" s="1001"/>
      <c r="S55" s="1001"/>
      <c r="T55" s="1001"/>
      <c r="U55" s="1001"/>
      <c r="V55" s="1001"/>
      <c r="W55" s="1001"/>
      <c r="X55" s="1001"/>
      <c r="Y55" s="1001"/>
      <c r="Z55" s="1001"/>
      <c r="AA55" s="1001"/>
      <c r="AB55" s="1001"/>
      <c r="AC55" s="1001"/>
      <c r="AD55" s="1001"/>
      <c r="AE55" s="1001"/>
      <c r="AF55" s="1001"/>
      <c r="AG55" s="1001"/>
    </row>
    <row r="56" spans="2:33">
      <c r="B56" s="108"/>
      <c r="G56" s="108"/>
      <c r="H56" s="108"/>
      <c r="I56" s="108"/>
      <c r="J56" s="108"/>
      <c r="K56" s="108"/>
      <c r="L56" s="108"/>
      <c r="M56" s="108"/>
      <c r="N56" s="108"/>
      <c r="O56" s="108"/>
      <c r="P56" s="108"/>
      <c r="Q56" s="120"/>
      <c r="R56" s="1001"/>
      <c r="S56" s="1001"/>
      <c r="T56" s="1001"/>
      <c r="U56" s="1001"/>
      <c r="V56" s="1001"/>
      <c r="W56" s="1001"/>
      <c r="X56" s="1001"/>
      <c r="Y56" s="1001"/>
      <c r="Z56" s="1001"/>
      <c r="AA56" s="1001"/>
      <c r="AB56" s="1001"/>
      <c r="AC56" s="1001"/>
      <c r="AD56" s="1001"/>
      <c r="AE56" s="1001"/>
      <c r="AF56" s="1001"/>
      <c r="AG56" s="1001"/>
    </row>
    <row r="57" spans="2:33">
      <c r="B57" s="108"/>
      <c r="G57" s="108"/>
      <c r="H57" s="108"/>
      <c r="I57" s="108"/>
      <c r="J57" s="108"/>
      <c r="K57" s="108"/>
      <c r="L57" s="108"/>
      <c r="M57" s="108"/>
      <c r="N57" s="108"/>
      <c r="O57" s="108"/>
      <c r="P57" s="108"/>
      <c r="Q57" s="120"/>
      <c r="R57" s="1001"/>
      <c r="S57" s="1001"/>
      <c r="T57" s="1001"/>
      <c r="U57" s="1001"/>
      <c r="V57" s="1001"/>
      <c r="W57" s="1001"/>
      <c r="X57" s="1001"/>
      <c r="Y57" s="1001"/>
      <c r="Z57" s="1001"/>
      <c r="AA57" s="1001"/>
      <c r="AB57" s="1001"/>
      <c r="AC57" s="1001"/>
      <c r="AD57" s="1001"/>
      <c r="AE57" s="1001"/>
      <c r="AF57" s="1001"/>
      <c r="AG57" s="1001"/>
    </row>
    <row r="58" spans="2:33">
      <c r="B58" s="108"/>
      <c r="G58" s="108"/>
      <c r="H58" s="108"/>
      <c r="I58" s="108"/>
      <c r="J58" s="108"/>
      <c r="K58" s="108"/>
      <c r="L58" s="108"/>
      <c r="M58" s="108"/>
      <c r="N58" s="108"/>
      <c r="O58" s="108"/>
      <c r="P58" s="108"/>
      <c r="Q58" s="120"/>
      <c r="R58" s="1001"/>
      <c r="S58" s="1001"/>
      <c r="T58" s="1001"/>
      <c r="U58" s="1001"/>
      <c r="V58" s="1001"/>
      <c r="W58" s="1001"/>
      <c r="X58" s="1001"/>
      <c r="Y58" s="1001"/>
      <c r="Z58" s="1001"/>
      <c r="AA58" s="1001"/>
      <c r="AB58" s="1001"/>
      <c r="AC58" s="1001"/>
      <c r="AD58" s="1001"/>
      <c r="AE58" s="1001"/>
      <c r="AF58" s="1001"/>
      <c r="AG58" s="1001"/>
    </row>
    <row r="59" spans="2:33">
      <c r="B59" s="108"/>
      <c r="G59" s="108"/>
      <c r="H59" s="108"/>
      <c r="I59" s="108"/>
      <c r="J59" s="108"/>
      <c r="K59" s="108"/>
      <c r="L59" s="108"/>
      <c r="M59" s="108"/>
      <c r="N59" s="108"/>
      <c r="O59" s="108"/>
      <c r="P59" s="108"/>
      <c r="Q59" s="120"/>
      <c r="R59" s="1001"/>
      <c r="S59" s="1001"/>
      <c r="T59" s="1001"/>
      <c r="U59" s="1001"/>
      <c r="V59" s="1001"/>
      <c r="W59" s="1001"/>
      <c r="X59" s="1001"/>
      <c r="Y59" s="1001"/>
      <c r="Z59" s="1001"/>
      <c r="AA59" s="1001"/>
      <c r="AB59" s="1001"/>
      <c r="AC59" s="1001"/>
      <c r="AD59" s="1001"/>
      <c r="AE59" s="1001"/>
      <c r="AF59" s="1001"/>
      <c r="AG59" s="1001"/>
    </row>
    <row r="60" spans="2:33">
      <c r="B60" s="108"/>
      <c r="G60" s="108"/>
      <c r="H60" s="108"/>
      <c r="I60" s="108"/>
      <c r="J60" s="108"/>
      <c r="K60" s="108"/>
      <c r="L60" s="108"/>
      <c r="M60" s="108"/>
      <c r="N60" s="108"/>
      <c r="O60" s="108"/>
      <c r="P60" s="108"/>
      <c r="Q60" s="120"/>
      <c r="R60" s="1001"/>
      <c r="S60" s="1001"/>
      <c r="T60" s="1001"/>
      <c r="U60" s="1001"/>
      <c r="V60" s="1001"/>
      <c r="W60" s="1001"/>
      <c r="X60" s="1001"/>
      <c r="Y60" s="1001"/>
      <c r="Z60" s="1001"/>
      <c r="AA60" s="1001"/>
      <c r="AB60" s="1001"/>
      <c r="AC60" s="1001"/>
      <c r="AD60" s="1001"/>
      <c r="AE60" s="1001"/>
      <c r="AF60" s="1001"/>
      <c r="AG60" s="1001"/>
    </row>
    <row r="61" spans="2:33">
      <c r="B61" s="108"/>
      <c r="G61" s="108"/>
      <c r="H61" s="108"/>
      <c r="I61" s="108"/>
      <c r="J61" s="108"/>
      <c r="K61" s="108"/>
      <c r="L61" s="108"/>
      <c r="M61" s="108"/>
      <c r="N61" s="108"/>
      <c r="O61" s="108"/>
      <c r="P61" s="108"/>
      <c r="Q61" s="120"/>
      <c r="R61" s="1001"/>
      <c r="S61" s="1001"/>
      <c r="T61" s="1001"/>
      <c r="U61" s="1001"/>
      <c r="V61" s="1001"/>
      <c r="W61" s="1001"/>
      <c r="X61" s="1001"/>
      <c r="Y61" s="1001"/>
      <c r="Z61" s="1001"/>
      <c r="AA61" s="1001"/>
      <c r="AB61" s="1001"/>
      <c r="AC61" s="1001"/>
      <c r="AD61" s="1001"/>
      <c r="AE61" s="1001"/>
      <c r="AF61" s="1001"/>
      <c r="AG61" s="1001"/>
    </row>
    <row r="62" spans="2:33">
      <c r="B62" s="108"/>
      <c r="G62" s="108"/>
      <c r="H62" s="108"/>
      <c r="I62" s="108"/>
      <c r="J62" s="108"/>
      <c r="K62" s="108"/>
      <c r="L62" s="108"/>
      <c r="M62" s="108"/>
      <c r="N62" s="108"/>
      <c r="O62" s="108"/>
      <c r="P62" s="108"/>
      <c r="Q62" s="120"/>
      <c r="R62" s="1001"/>
      <c r="S62" s="1001"/>
      <c r="T62" s="1001"/>
      <c r="U62" s="1001"/>
      <c r="V62" s="1001"/>
      <c r="W62" s="1001"/>
      <c r="X62" s="1001"/>
      <c r="Y62" s="1001"/>
      <c r="Z62" s="1001"/>
      <c r="AA62" s="1001"/>
      <c r="AB62" s="1001"/>
      <c r="AC62" s="1001"/>
      <c r="AD62" s="1001"/>
      <c r="AE62" s="1001"/>
      <c r="AF62" s="1001"/>
      <c r="AG62" s="1001"/>
    </row>
    <row r="63" spans="2:33">
      <c r="B63" s="108"/>
      <c r="G63" s="108"/>
      <c r="H63" s="108"/>
      <c r="I63" s="108"/>
      <c r="J63" s="108"/>
      <c r="K63" s="108"/>
      <c r="L63" s="108"/>
      <c r="M63" s="108"/>
      <c r="N63" s="108"/>
      <c r="O63" s="108"/>
      <c r="P63" s="108"/>
      <c r="Q63" s="120"/>
      <c r="R63" s="1001"/>
      <c r="S63" s="1001"/>
      <c r="T63" s="1001"/>
      <c r="U63" s="1001"/>
      <c r="V63" s="1001"/>
      <c r="W63" s="1001"/>
      <c r="X63" s="1001"/>
      <c r="Y63" s="1001"/>
      <c r="Z63" s="1001"/>
      <c r="AA63" s="1001"/>
      <c r="AB63" s="1001"/>
      <c r="AC63" s="1001"/>
      <c r="AD63" s="1001"/>
      <c r="AE63" s="1001"/>
      <c r="AF63" s="1001"/>
      <c r="AG63" s="1001"/>
    </row>
    <row r="64" spans="2:33">
      <c r="B64" s="108"/>
      <c r="G64" s="108"/>
      <c r="H64" s="108"/>
      <c r="I64" s="108"/>
      <c r="J64" s="108"/>
      <c r="K64" s="108"/>
      <c r="L64" s="108"/>
      <c r="M64" s="108"/>
      <c r="N64" s="108"/>
      <c r="O64" s="108"/>
      <c r="P64" s="108"/>
      <c r="Q64" s="120"/>
      <c r="R64" s="1001"/>
      <c r="S64" s="1001"/>
      <c r="T64" s="1001"/>
      <c r="U64" s="1001"/>
      <c r="V64" s="1001"/>
      <c r="W64" s="1001"/>
      <c r="X64" s="1001"/>
      <c r="Y64" s="1001"/>
      <c r="Z64" s="1001"/>
      <c r="AA64" s="1001"/>
      <c r="AB64" s="1001"/>
      <c r="AC64" s="1001"/>
      <c r="AD64" s="1001"/>
      <c r="AE64" s="1001"/>
      <c r="AF64" s="1001"/>
      <c r="AG64" s="1001"/>
    </row>
    <row r="65" spans="2:33">
      <c r="B65" s="108"/>
      <c r="G65" s="108"/>
      <c r="H65" s="108"/>
      <c r="I65" s="108"/>
      <c r="J65" s="108"/>
      <c r="K65" s="108"/>
      <c r="L65" s="108"/>
      <c r="M65" s="108"/>
      <c r="N65" s="108"/>
      <c r="O65" s="108"/>
      <c r="P65" s="108"/>
      <c r="Q65" s="120"/>
      <c r="R65" s="1001"/>
      <c r="S65" s="1001"/>
      <c r="T65" s="1001"/>
      <c r="U65" s="1001"/>
      <c r="V65" s="1001"/>
      <c r="W65" s="1001"/>
      <c r="X65" s="1001"/>
      <c r="Y65" s="1001"/>
      <c r="Z65" s="1001"/>
      <c r="AA65" s="1001"/>
      <c r="AB65" s="1001"/>
      <c r="AC65" s="1001"/>
      <c r="AD65" s="1001"/>
      <c r="AE65" s="1001"/>
      <c r="AF65" s="1001"/>
      <c r="AG65" s="1001"/>
    </row>
    <row r="66" spans="2:33">
      <c r="B66" s="108"/>
      <c r="G66" s="108"/>
      <c r="H66" s="108"/>
      <c r="I66" s="108"/>
      <c r="J66" s="108"/>
      <c r="K66" s="108"/>
      <c r="L66" s="108"/>
      <c r="M66" s="108"/>
      <c r="N66" s="108"/>
      <c r="O66" s="108"/>
      <c r="P66" s="108"/>
      <c r="Q66" s="120"/>
      <c r="R66" s="1001"/>
      <c r="S66" s="1001"/>
      <c r="T66" s="1001"/>
      <c r="U66" s="1001"/>
      <c r="V66" s="1001"/>
      <c r="W66" s="1001"/>
      <c r="X66" s="1001"/>
      <c r="Y66" s="1001"/>
      <c r="Z66" s="1001"/>
      <c r="AA66" s="1001"/>
      <c r="AB66" s="1001"/>
      <c r="AC66" s="1001"/>
      <c r="AD66" s="1001"/>
      <c r="AE66" s="1001"/>
      <c r="AF66" s="1001"/>
      <c r="AG66" s="1001"/>
    </row>
    <row r="67" spans="2:33">
      <c r="B67" s="108"/>
      <c r="G67" s="108"/>
      <c r="H67" s="108"/>
      <c r="I67" s="108"/>
      <c r="J67" s="108"/>
      <c r="K67" s="108"/>
      <c r="L67" s="108"/>
      <c r="M67" s="108"/>
      <c r="N67" s="108"/>
      <c r="O67" s="108"/>
      <c r="P67" s="108"/>
      <c r="Q67" s="120"/>
      <c r="R67" s="1001"/>
      <c r="S67" s="1001"/>
      <c r="T67" s="1001"/>
      <c r="U67" s="1001"/>
      <c r="V67" s="1001"/>
      <c r="W67" s="1001"/>
      <c r="X67" s="1001"/>
      <c r="Y67" s="1001"/>
      <c r="Z67" s="1001"/>
      <c r="AA67" s="1001"/>
      <c r="AB67" s="1001"/>
      <c r="AC67" s="1001"/>
      <c r="AD67" s="1001"/>
      <c r="AE67" s="1001"/>
      <c r="AF67" s="1001"/>
      <c r="AG67" s="1001"/>
    </row>
    <row r="68" spans="2:33">
      <c r="B68" s="108"/>
      <c r="G68" s="108"/>
      <c r="H68" s="108"/>
      <c r="I68" s="108"/>
      <c r="J68" s="108"/>
      <c r="K68" s="108"/>
      <c r="L68" s="108"/>
      <c r="M68" s="108"/>
      <c r="N68" s="108"/>
      <c r="O68" s="108"/>
      <c r="P68" s="108"/>
      <c r="Q68" s="120"/>
      <c r="R68" s="1001"/>
      <c r="S68" s="1001"/>
      <c r="T68" s="1001"/>
      <c r="U68" s="1001"/>
      <c r="V68" s="1001"/>
      <c r="W68" s="1001"/>
      <c r="X68" s="1001"/>
      <c r="Y68" s="1001"/>
      <c r="Z68" s="1001"/>
      <c r="AA68" s="1001"/>
      <c r="AB68" s="1001"/>
      <c r="AC68" s="1001"/>
      <c r="AD68" s="1001"/>
      <c r="AE68" s="1001"/>
      <c r="AF68" s="1001"/>
      <c r="AG68" s="1001"/>
    </row>
    <row r="69" spans="2:33">
      <c r="B69" s="108"/>
      <c r="G69" s="108"/>
      <c r="H69" s="108"/>
      <c r="I69" s="108"/>
      <c r="J69" s="108"/>
      <c r="K69" s="108"/>
      <c r="L69" s="108"/>
      <c r="M69" s="108"/>
      <c r="N69" s="108"/>
      <c r="O69" s="108"/>
      <c r="P69" s="108"/>
      <c r="Q69" s="120"/>
      <c r="R69" s="1001"/>
      <c r="S69" s="1001"/>
      <c r="T69" s="1001"/>
      <c r="U69" s="1001"/>
      <c r="V69" s="1001"/>
      <c r="W69" s="1001"/>
      <c r="X69" s="1001"/>
      <c r="Y69" s="1001"/>
      <c r="Z69" s="1001"/>
      <c r="AA69" s="1001"/>
      <c r="AB69" s="1001"/>
      <c r="AC69" s="1001"/>
      <c r="AD69" s="1001"/>
      <c r="AE69" s="1001"/>
      <c r="AF69" s="1001"/>
      <c r="AG69" s="1001"/>
    </row>
    <row r="70" spans="2:33">
      <c r="B70" s="108"/>
      <c r="G70" s="108"/>
      <c r="H70" s="108"/>
      <c r="I70" s="108"/>
      <c r="J70" s="108"/>
      <c r="K70" s="108"/>
      <c r="L70" s="108"/>
      <c r="M70" s="108"/>
      <c r="N70" s="108"/>
      <c r="O70" s="108"/>
      <c r="P70" s="108"/>
      <c r="Q70" s="120"/>
      <c r="R70" s="1001"/>
      <c r="S70" s="1001"/>
      <c r="T70" s="1001"/>
      <c r="U70" s="1001"/>
      <c r="V70" s="1001"/>
      <c r="W70" s="1001"/>
      <c r="X70" s="1001"/>
      <c r="Y70" s="1001"/>
      <c r="Z70" s="1001"/>
      <c r="AA70" s="1001"/>
      <c r="AB70" s="1001"/>
      <c r="AC70" s="1001"/>
      <c r="AD70" s="1001"/>
      <c r="AE70" s="1001"/>
      <c r="AF70" s="1001"/>
      <c r="AG70" s="1001"/>
    </row>
    <row r="71" spans="2:33">
      <c r="B71" s="108"/>
      <c r="G71" s="108"/>
      <c r="H71" s="108"/>
      <c r="I71" s="108"/>
      <c r="J71" s="108"/>
      <c r="K71" s="108"/>
      <c r="L71" s="108"/>
      <c r="M71" s="108"/>
      <c r="N71" s="108"/>
      <c r="O71" s="108"/>
      <c r="P71" s="108"/>
      <c r="Q71" s="120"/>
      <c r="R71" s="1001"/>
      <c r="S71" s="1001"/>
      <c r="T71" s="1001"/>
      <c r="U71" s="1001"/>
      <c r="V71" s="1001"/>
      <c r="W71" s="1001"/>
      <c r="X71" s="1001"/>
      <c r="Y71" s="1001"/>
      <c r="Z71" s="1001"/>
      <c r="AA71" s="1001"/>
      <c r="AB71" s="1001"/>
      <c r="AC71" s="1001"/>
      <c r="AD71" s="1001"/>
      <c r="AE71" s="1001"/>
      <c r="AF71" s="1001"/>
      <c r="AG71" s="1001"/>
    </row>
    <row r="72" spans="2:33">
      <c r="B72" s="108"/>
      <c r="G72" s="108"/>
      <c r="H72" s="108"/>
      <c r="I72" s="108"/>
      <c r="J72" s="108"/>
      <c r="K72" s="108"/>
      <c r="L72" s="108"/>
      <c r="M72" s="108"/>
      <c r="N72" s="108"/>
      <c r="O72" s="108"/>
      <c r="P72" s="108"/>
      <c r="Q72" s="120"/>
      <c r="R72" s="1001"/>
      <c r="S72" s="1001"/>
      <c r="T72" s="1001"/>
      <c r="U72" s="1001"/>
      <c r="V72" s="1001"/>
      <c r="W72" s="1001"/>
      <c r="X72" s="1001"/>
      <c r="Y72" s="1001"/>
      <c r="Z72" s="1001"/>
      <c r="AA72" s="1001"/>
      <c r="AB72" s="1001"/>
      <c r="AC72" s="1001"/>
      <c r="AD72" s="1001"/>
      <c r="AE72" s="1001"/>
      <c r="AF72" s="1001"/>
      <c r="AG72" s="1001"/>
    </row>
    <row r="73" spans="2:33">
      <c r="B73" s="108"/>
      <c r="G73" s="108"/>
      <c r="H73" s="108"/>
      <c r="I73" s="108"/>
      <c r="J73" s="108"/>
      <c r="K73" s="108"/>
      <c r="L73" s="108"/>
      <c r="M73" s="108"/>
      <c r="N73" s="108"/>
      <c r="O73" s="108"/>
      <c r="P73" s="108"/>
      <c r="Q73" s="120"/>
      <c r="R73" s="1001"/>
      <c r="S73" s="1001"/>
      <c r="T73" s="1001"/>
      <c r="U73" s="1001"/>
      <c r="V73" s="1001"/>
      <c r="W73" s="1001"/>
      <c r="X73" s="1001"/>
      <c r="Y73" s="1001"/>
      <c r="Z73" s="1001"/>
      <c r="AA73" s="1001"/>
      <c r="AB73" s="1001"/>
      <c r="AC73" s="1001"/>
      <c r="AD73" s="1001"/>
      <c r="AE73" s="1001"/>
      <c r="AF73" s="1001"/>
      <c r="AG73" s="1001"/>
    </row>
    <row r="74" spans="2:33">
      <c r="B74" s="108"/>
      <c r="G74" s="108"/>
      <c r="H74" s="108"/>
      <c r="I74" s="108"/>
      <c r="J74" s="108"/>
      <c r="K74" s="108"/>
      <c r="L74" s="108"/>
      <c r="M74" s="108"/>
      <c r="N74" s="108"/>
      <c r="O74" s="108"/>
      <c r="P74" s="108"/>
      <c r="Q74" s="120"/>
      <c r="R74" s="1001"/>
      <c r="S74" s="1001"/>
      <c r="T74" s="1001"/>
      <c r="U74" s="1001"/>
      <c r="V74" s="1001"/>
      <c r="W74" s="1001"/>
      <c r="X74" s="1001"/>
      <c r="Y74" s="1001"/>
      <c r="Z74" s="1001"/>
      <c r="AA74" s="1001"/>
      <c r="AB74" s="1001"/>
      <c r="AC74" s="1001"/>
      <c r="AD74" s="1001"/>
      <c r="AE74" s="1001"/>
      <c r="AF74" s="1001"/>
      <c r="AG74" s="1001"/>
    </row>
    <row r="75" spans="2:33">
      <c r="B75" s="108"/>
      <c r="G75" s="108"/>
      <c r="H75" s="108"/>
      <c r="I75" s="108"/>
      <c r="J75" s="108"/>
      <c r="K75" s="108"/>
      <c r="L75" s="108"/>
      <c r="M75" s="108"/>
      <c r="N75" s="108"/>
      <c r="O75" s="108"/>
      <c r="P75" s="108"/>
      <c r="Q75" s="120"/>
      <c r="R75" s="1001"/>
      <c r="S75" s="1001"/>
      <c r="T75" s="1001"/>
      <c r="U75" s="1001"/>
      <c r="V75" s="1001"/>
      <c r="W75" s="1001"/>
      <c r="X75" s="1001"/>
      <c r="Y75" s="1001"/>
      <c r="Z75" s="1001"/>
      <c r="AA75" s="1001"/>
      <c r="AB75" s="1001"/>
      <c r="AC75" s="1001"/>
      <c r="AD75" s="1001"/>
      <c r="AE75" s="1001"/>
      <c r="AF75" s="1001"/>
      <c r="AG75" s="1001"/>
    </row>
    <row r="76" spans="2:33">
      <c r="B76" s="108"/>
      <c r="G76" s="108"/>
      <c r="H76" s="108"/>
      <c r="I76" s="108"/>
      <c r="J76" s="108"/>
      <c r="K76" s="108"/>
      <c r="L76" s="108"/>
      <c r="M76" s="108"/>
      <c r="N76" s="108"/>
      <c r="O76" s="108"/>
      <c r="P76" s="108"/>
      <c r="Q76" s="120"/>
      <c r="R76" s="1001"/>
      <c r="S76" s="1001"/>
      <c r="T76" s="1001"/>
      <c r="U76" s="1001"/>
      <c r="V76" s="1001"/>
      <c r="W76" s="1001"/>
      <c r="X76" s="1001"/>
      <c r="Y76" s="1001"/>
      <c r="Z76" s="1001"/>
      <c r="AA76" s="1001"/>
      <c r="AB76" s="1001"/>
      <c r="AC76" s="1001"/>
      <c r="AD76" s="1001"/>
      <c r="AE76" s="1001"/>
      <c r="AF76" s="1001"/>
      <c r="AG76" s="1001"/>
    </row>
    <row r="77" spans="2:33">
      <c r="B77" s="108"/>
      <c r="G77" s="108"/>
      <c r="H77" s="108"/>
      <c r="I77" s="108"/>
      <c r="J77" s="108"/>
      <c r="K77" s="108"/>
      <c r="L77" s="108"/>
      <c r="M77" s="108"/>
      <c r="N77" s="108"/>
      <c r="O77" s="108"/>
      <c r="P77" s="108"/>
      <c r="Q77" s="120"/>
      <c r="R77" s="1001"/>
      <c r="S77" s="1001"/>
      <c r="T77" s="1001"/>
      <c r="U77" s="1001"/>
      <c r="V77" s="1001"/>
      <c r="W77" s="1001"/>
      <c r="X77" s="1001"/>
      <c r="Y77" s="1001"/>
      <c r="Z77" s="1001"/>
      <c r="AA77" s="1001"/>
      <c r="AB77" s="1001"/>
      <c r="AC77" s="1001"/>
      <c r="AD77" s="1001"/>
      <c r="AE77" s="1001"/>
      <c r="AF77" s="1001"/>
      <c r="AG77" s="1001"/>
    </row>
    <row r="78" spans="2:33">
      <c r="B78" s="108"/>
      <c r="G78" s="108"/>
      <c r="H78" s="108"/>
      <c r="I78" s="108"/>
      <c r="J78" s="108"/>
      <c r="K78" s="108"/>
      <c r="L78" s="108"/>
      <c r="M78" s="108"/>
      <c r="N78" s="108"/>
      <c r="O78" s="108"/>
      <c r="P78" s="108"/>
      <c r="Q78" s="120"/>
      <c r="R78" s="1001"/>
      <c r="S78" s="1001"/>
      <c r="T78" s="1001"/>
      <c r="U78" s="1001"/>
      <c r="V78" s="1001"/>
      <c r="W78" s="1001"/>
      <c r="X78" s="1001"/>
      <c r="Y78" s="1001"/>
      <c r="Z78" s="1001"/>
      <c r="AA78" s="1001"/>
      <c r="AB78" s="1001"/>
      <c r="AC78" s="1001"/>
      <c r="AD78" s="1001"/>
      <c r="AE78" s="1001"/>
      <c r="AF78" s="1001"/>
      <c r="AG78" s="1001"/>
    </row>
    <row r="79" spans="2:33">
      <c r="B79" s="108"/>
      <c r="G79" s="108"/>
      <c r="H79" s="108"/>
      <c r="I79" s="108"/>
      <c r="J79" s="108"/>
      <c r="K79" s="108"/>
      <c r="L79" s="108"/>
      <c r="M79" s="108"/>
      <c r="N79" s="108"/>
      <c r="O79" s="108"/>
      <c r="P79" s="108"/>
      <c r="Q79" s="120"/>
      <c r="R79" s="1001"/>
      <c r="S79" s="1001"/>
      <c r="T79" s="1001"/>
      <c r="U79" s="1001"/>
      <c r="V79" s="1001"/>
      <c r="W79" s="1001"/>
      <c r="X79" s="1001"/>
      <c r="Y79" s="1001"/>
      <c r="Z79" s="1001"/>
      <c r="AA79" s="1001"/>
      <c r="AB79" s="1001"/>
      <c r="AC79" s="1001"/>
      <c r="AD79" s="1001"/>
      <c r="AE79" s="1001"/>
      <c r="AF79" s="1001"/>
      <c r="AG79" s="1001"/>
    </row>
    <row r="80" spans="2:33">
      <c r="B80" s="108"/>
      <c r="G80" s="108"/>
      <c r="H80" s="108"/>
      <c r="I80" s="108"/>
      <c r="J80" s="108"/>
      <c r="K80" s="108"/>
      <c r="L80" s="108"/>
      <c r="M80" s="108"/>
      <c r="N80" s="108"/>
      <c r="O80" s="108"/>
      <c r="P80" s="108"/>
      <c r="Q80" s="120"/>
      <c r="R80" s="1001"/>
      <c r="S80" s="1001"/>
      <c r="T80" s="1001"/>
      <c r="U80" s="1001"/>
      <c r="V80" s="1001"/>
      <c r="W80" s="1001"/>
      <c r="X80" s="1001"/>
      <c r="Y80" s="1001"/>
      <c r="Z80" s="1001"/>
      <c r="AA80" s="1001"/>
      <c r="AB80" s="1001"/>
      <c r="AC80" s="1001"/>
      <c r="AD80" s="1001"/>
      <c r="AE80" s="1001"/>
      <c r="AF80" s="1001"/>
      <c r="AG80" s="1001"/>
    </row>
    <row r="81" spans="2:33">
      <c r="B81" s="108"/>
      <c r="G81" s="108"/>
      <c r="H81" s="108"/>
      <c r="I81" s="108"/>
      <c r="J81" s="108"/>
      <c r="K81" s="108"/>
      <c r="L81" s="108"/>
      <c r="M81" s="108"/>
      <c r="N81" s="108"/>
      <c r="O81" s="108"/>
      <c r="P81" s="108"/>
      <c r="Q81" s="120"/>
      <c r="R81" s="1001"/>
      <c r="S81" s="1001"/>
      <c r="T81" s="1001"/>
      <c r="U81" s="1001"/>
      <c r="V81" s="1001"/>
      <c r="W81" s="1001"/>
      <c r="X81" s="1001"/>
      <c r="Y81" s="1001"/>
      <c r="Z81" s="1001"/>
      <c r="AA81" s="1001"/>
      <c r="AB81" s="1001"/>
      <c r="AC81" s="1001"/>
      <c r="AD81" s="1001"/>
      <c r="AE81" s="1001"/>
      <c r="AF81" s="1001"/>
      <c r="AG81" s="1001"/>
    </row>
    <row r="82" spans="2:33">
      <c r="B82" s="108"/>
      <c r="G82" s="108"/>
      <c r="H82" s="108"/>
      <c r="I82" s="108"/>
      <c r="J82" s="108"/>
      <c r="K82" s="108"/>
      <c r="L82" s="108"/>
      <c r="M82" s="108"/>
      <c r="N82" s="108"/>
      <c r="O82" s="108"/>
      <c r="P82" s="108"/>
      <c r="Q82" s="120"/>
      <c r="R82" s="1001"/>
      <c r="S82" s="1001"/>
      <c r="T82" s="1001"/>
      <c r="U82" s="1001"/>
      <c r="V82" s="1001"/>
      <c r="W82" s="1001"/>
      <c r="X82" s="1001"/>
      <c r="Y82" s="1001"/>
      <c r="Z82" s="1001"/>
      <c r="AA82" s="1001"/>
      <c r="AB82" s="1001"/>
      <c r="AC82" s="1001"/>
      <c r="AD82" s="1001"/>
      <c r="AE82" s="1001"/>
      <c r="AF82" s="1001"/>
      <c r="AG82" s="1001"/>
    </row>
    <row r="83" spans="2:33">
      <c r="B83" s="108"/>
      <c r="G83" s="108"/>
      <c r="H83" s="108"/>
      <c r="I83" s="108"/>
      <c r="J83" s="108"/>
      <c r="K83" s="108"/>
      <c r="L83" s="108"/>
      <c r="M83" s="108"/>
      <c r="N83" s="108"/>
      <c r="O83" s="108"/>
      <c r="P83" s="108"/>
      <c r="Q83" s="120"/>
      <c r="R83" s="1001"/>
      <c r="S83" s="1001"/>
      <c r="T83" s="1001"/>
      <c r="U83" s="1001"/>
      <c r="V83" s="1001"/>
      <c r="W83" s="1001"/>
      <c r="X83" s="1001"/>
      <c r="Y83" s="1001"/>
      <c r="Z83" s="1001"/>
      <c r="AA83" s="1001"/>
      <c r="AB83" s="1001"/>
      <c r="AC83" s="1001"/>
      <c r="AD83" s="1001"/>
      <c r="AE83" s="1001"/>
      <c r="AF83" s="1001"/>
      <c r="AG83" s="1001"/>
    </row>
    <row r="84" spans="2:33">
      <c r="B84" s="108"/>
    </row>
    <row r="85" spans="2:33">
      <c r="B85" s="108"/>
    </row>
    <row r="86" spans="2:33">
      <c r="B86" s="108"/>
    </row>
    <row r="87" spans="2:33">
      <c r="B87" s="108"/>
    </row>
    <row r="88" spans="2:33">
      <c r="B88" s="108"/>
    </row>
  </sheetData>
  <phoneticPr fontId="5" type="noConversion"/>
  <hyperlinks>
    <hyperlink ref="A6" location="'Table of Contents'!A1" display="Table of  Contents"/>
    <hyperlink ref="A6:B6" location="'Table of Contents'!A1" display="Table of  Contents"/>
    <hyperlink ref="B9" location="'Financial Highlights'!A1" display="Financial Highlights"/>
    <hyperlink ref="B10" location="IS!A1" display="Income Statements [Group/Bank]"/>
    <hyperlink ref="B11" location="BS!A1" display="Balance Sheets [Group/Bank]"/>
    <hyperlink ref="B12" location="'NIM_Bank + Card'!A1" display="NIM [Bank+Card]"/>
    <hyperlink ref="B13" location="'NIM NIS_Bank'!A1" display="NIM &amp; NIS [Bank]"/>
    <hyperlink ref="B16" location="Loans_Bank!A1" display="Loans [Bank]"/>
    <hyperlink ref="B18" location="'Asset Quality_Group'!A1" display="Asset Quality [Group]"/>
    <hyperlink ref="B19" location="'Asset Quality_Bank'!A1" display="Asset Quality [Bank]"/>
    <hyperlink ref="B20" location="'Provision_Bank '!A1" display="Provision [Bank]"/>
    <hyperlink ref="B21" location="Delinquency_Bank!A1" display="Delinquency [Bank]"/>
    <hyperlink ref="B14" location="'Non-Interest Income'!A1" display="Non-Interest Income [Group/Bank]"/>
    <hyperlink ref="B15" location="'SG&amp;A Expense'!A1" display="SG&amp;A Expense [Group/Bank]"/>
    <hyperlink ref="B17" location="'Funding_Bank '!A1" display="Funding [Bank]"/>
    <hyperlink ref="B22" location="'Capital Adequacy_Group'!A1" display="Capital Adequacy [Group]"/>
    <hyperlink ref="B23" location="'Capital Adequacy_Bank'!A1" display="Capital Adequacy [Bank]"/>
    <hyperlink ref="B24" location="'Woori Card'!A1" display="Woori Card"/>
    <hyperlink ref="B27" location="'Orgarnization Structure'!A1" display="Orgarnization Structure"/>
    <hyperlink ref="B28" location="'Credit Rating'!A1" display="Credit Rating"/>
    <hyperlink ref="B25" location="'Woori Financial Capital'!A1" display="Woori Financial Capital"/>
    <hyperlink ref="B26" location="'Woori Investment Bank '!A1" display="Woori Investment Bank"/>
  </hyperlinks>
  <pageMargins left="0.23622047244094491" right="0.31496062992125984" top="0.74803149606299213" bottom="0.31496062992125984" header="0.31496062992125984" footer="0.31496062992125984"/>
  <pageSetup paperSize="9" scale="80" fitToHeight="0"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3" tint="0.59999389629810485"/>
    <pageSetUpPr fitToPage="1"/>
  </sheetPr>
  <dimension ref="A1:AI136"/>
  <sheetViews>
    <sheetView view="pageBreakPreview" zoomScaleNormal="130" zoomScaleSheetLayoutView="100" workbookViewId="0">
      <pane xSplit="7" ySplit="4" topLeftCell="Q8" activePane="bottomRight" state="frozen"/>
      <selection activeCell="V43" sqref="V43"/>
      <selection pane="topRight" activeCell="V43" sqref="V43"/>
      <selection pane="bottomLeft" activeCell="V43" sqref="V43"/>
      <selection pane="bottomRight" activeCell="E26" sqref="E26"/>
    </sheetView>
  </sheetViews>
  <sheetFormatPr defaultColWidth="9" defaultRowHeight="12"/>
  <cols>
    <col min="1" max="1" width="1.125" style="653" customWidth="1"/>
    <col min="2" max="2" width="27.75" style="654" bestFit="1" customWidth="1"/>
    <col min="3" max="3" width="2.625" style="593" customWidth="1"/>
    <col min="4" max="5" width="1.625" style="593" customWidth="1"/>
    <col min="6" max="6" width="4.125" style="593" customWidth="1"/>
    <col min="7" max="7" width="19" style="655" customWidth="1"/>
    <col min="8" max="12" width="10.625" style="655" customWidth="1"/>
    <col min="13" max="17" width="9.625" style="655" customWidth="1"/>
    <col min="18" max="33" width="9.625" style="1034" customWidth="1"/>
    <col min="34" max="34" width="9.625" style="655" customWidth="1"/>
    <col min="35" max="35" width="9.625" style="597" customWidth="1"/>
    <col min="36" max="16384" width="9" style="593"/>
  </cols>
  <sheetData>
    <row r="1" spans="1:35" s="573" customFormat="1" ht="10.5" customHeight="1">
      <c r="A1" s="569"/>
      <c r="B1" s="570"/>
      <c r="C1" s="571"/>
      <c r="D1" s="571"/>
      <c r="E1" s="571"/>
      <c r="F1" s="571"/>
      <c r="G1" s="572"/>
      <c r="H1" s="572"/>
      <c r="I1" s="572"/>
      <c r="J1" s="572"/>
      <c r="K1" s="572"/>
      <c r="L1" s="572"/>
      <c r="M1" s="572"/>
      <c r="N1" s="572"/>
      <c r="O1" s="572"/>
      <c r="P1" s="572"/>
      <c r="Q1" s="572"/>
      <c r="R1" s="1020"/>
      <c r="S1" s="1020"/>
      <c r="T1" s="1020"/>
      <c r="U1" s="1020"/>
      <c r="V1" s="1020"/>
      <c r="W1" s="1020"/>
      <c r="X1" s="1020"/>
      <c r="Y1" s="1020"/>
      <c r="Z1" s="1020"/>
      <c r="AA1" s="1020"/>
      <c r="AB1" s="1020"/>
      <c r="AC1" s="1020"/>
      <c r="AD1" s="1020"/>
      <c r="AE1" s="1020"/>
      <c r="AF1" s="1020"/>
      <c r="AG1" s="1020"/>
      <c r="AH1" s="572"/>
      <c r="AI1" s="572"/>
    </row>
    <row r="2" spans="1:35" s="573" customFormat="1" ht="15" customHeight="1">
      <c r="A2" s="569"/>
      <c r="B2" s="574"/>
      <c r="D2" s="575" t="s">
        <v>391</v>
      </c>
      <c r="G2" s="576"/>
      <c r="H2" s="577"/>
      <c r="I2" s="577"/>
      <c r="J2" s="577"/>
      <c r="K2" s="577"/>
      <c r="L2" s="577"/>
      <c r="M2" s="577"/>
      <c r="N2" s="577"/>
      <c r="O2" s="577"/>
      <c r="P2" s="577"/>
      <c r="Q2" s="577"/>
      <c r="R2" s="1021"/>
      <c r="S2" s="1021"/>
      <c r="T2" s="1021"/>
      <c r="U2" s="1021"/>
      <c r="V2" s="1021"/>
      <c r="W2" s="1021"/>
      <c r="X2" s="1021"/>
      <c r="Y2" s="1021"/>
      <c r="Z2" s="1021"/>
      <c r="AA2" s="1021"/>
      <c r="AB2" s="1021"/>
      <c r="AC2" s="1021"/>
      <c r="AD2" s="1021"/>
      <c r="AE2" s="1021"/>
      <c r="AF2" s="1021"/>
      <c r="AG2" s="1021"/>
      <c r="AH2" s="577"/>
      <c r="AI2" s="1020"/>
    </row>
    <row r="3" spans="1:35" s="580" customFormat="1" ht="5.0999999999999996" customHeight="1">
      <c r="A3" s="578"/>
      <c r="B3" s="579"/>
      <c r="D3" s="581"/>
      <c r="G3" s="582"/>
      <c r="H3" s="583"/>
      <c r="I3" s="583"/>
      <c r="J3" s="583"/>
      <c r="K3" s="583"/>
      <c r="L3" s="583"/>
      <c r="M3" s="583"/>
      <c r="N3" s="583"/>
      <c r="O3" s="583"/>
      <c r="P3" s="583"/>
      <c r="Q3" s="583"/>
      <c r="R3" s="1022"/>
      <c r="S3" s="1022"/>
      <c r="T3" s="1022"/>
      <c r="U3" s="1022"/>
      <c r="V3" s="1022"/>
      <c r="W3" s="1022"/>
      <c r="X3" s="1022"/>
      <c r="Y3" s="1022"/>
      <c r="Z3" s="1022"/>
      <c r="AA3" s="1022"/>
      <c r="AB3" s="1022"/>
      <c r="AC3" s="1022"/>
      <c r="AD3" s="1022"/>
      <c r="AE3" s="1022"/>
      <c r="AF3" s="1022"/>
      <c r="AG3" s="1022"/>
      <c r="AH3" s="583"/>
      <c r="AI3" s="583"/>
    </row>
    <row r="4" spans="1:35" s="586" customFormat="1" ht="20.100000000000001" customHeight="1">
      <c r="A4" s="584"/>
      <c r="B4" s="585"/>
      <c r="D4" s="587"/>
      <c r="G4" s="588"/>
      <c r="H4" s="589" t="s">
        <v>392</v>
      </c>
      <c r="I4" s="589" t="s">
        <v>393</v>
      </c>
      <c r="J4" s="589" t="s">
        <v>394</v>
      </c>
      <c r="K4" s="589" t="s">
        <v>395</v>
      </c>
      <c r="L4" s="589" t="s">
        <v>396</v>
      </c>
      <c r="M4" s="589" t="s">
        <v>397</v>
      </c>
      <c r="N4" s="589" t="s">
        <v>398</v>
      </c>
      <c r="O4" s="589" t="s">
        <v>371</v>
      </c>
      <c r="P4" s="589" t="s">
        <v>399</v>
      </c>
      <c r="Q4" s="589" t="s">
        <v>448</v>
      </c>
      <c r="R4" s="1023" t="s">
        <v>526</v>
      </c>
      <c r="S4" s="1023" t="s">
        <v>586</v>
      </c>
      <c r="T4" s="1023" t="s">
        <v>614</v>
      </c>
      <c r="U4" s="1023" t="s">
        <v>626</v>
      </c>
      <c r="V4" s="1023" t="s">
        <v>633</v>
      </c>
      <c r="W4" s="1023" t="s">
        <v>659</v>
      </c>
      <c r="X4" s="1023" t="s">
        <v>705</v>
      </c>
      <c r="Y4" s="1023" t="s">
        <v>764</v>
      </c>
      <c r="Z4" s="1023" t="s">
        <v>778</v>
      </c>
      <c r="AA4" s="1023" t="s">
        <v>784</v>
      </c>
      <c r="AB4" s="1023" t="s">
        <v>793</v>
      </c>
      <c r="AC4" s="1023" t="s">
        <v>805</v>
      </c>
      <c r="AD4" s="1023" t="s">
        <v>817</v>
      </c>
      <c r="AE4" s="1023" t="s">
        <v>828</v>
      </c>
      <c r="AF4" s="1023" t="s">
        <v>854</v>
      </c>
      <c r="AG4" s="1023" t="s">
        <v>860</v>
      </c>
      <c r="AH4" s="590" t="s">
        <v>1</v>
      </c>
      <c r="AI4" s="590" t="s">
        <v>400</v>
      </c>
    </row>
    <row r="5" spans="1:35" s="573" customFormat="1" ht="11.1" customHeight="1">
      <c r="A5" s="623"/>
      <c r="B5" s="624"/>
      <c r="G5" s="591"/>
      <c r="H5" s="591"/>
      <c r="I5" s="591"/>
      <c r="J5" s="591"/>
      <c r="K5" s="591"/>
      <c r="L5" s="591"/>
      <c r="M5" s="591"/>
      <c r="N5" s="591"/>
      <c r="O5" s="591"/>
      <c r="P5" s="591"/>
      <c r="Q5" s="591"/>
      <c r="R5" s="1024"/>
      <c r="S5" s="1024"/>
      <c r="T5" s="1024"/>
      <c r="U5" s="1024"/>
      <c r="V5" s="1024"/>
      <c r="W5" s="1024"/>
      <c r="X5" s="1024"/>
      <c r="Y5" s="1024"/>
      <c r="Z5" s="1024"/>
      <c r="AA5" s="1024"/>
      <c r="AB5" s="1024"/>
      <c r="AC5" s="1024"/>
      <c r="AD5" s="1024"/>
      <c r="AE5" s="1024"/>
      <c r="AF5" s="1024"/>
      <c r="AG5" s="1024"/>
      <c r="AH5" s="591"/>
      <c r="AI5" s="592"/>
    </row>
    <row r="6" spans="1:35" s="573" customFormat="1" ht="15" customHeight="1">
      <c r="A6" s="594" t="s">
        <v>401</v>
      </c>
      <c r="B6" s="595"/>
      <c r="D6" s="596" t="s">
        <v>508</v>
      </c>
      <c r="E6" s="597"/>
      <c r="F6" s="597"/>
      <c r="G6" s="598"/>
      <c r="H6" s="598"/>
      <c r="I6" s="598"/>
      <c r="J6" s="598"/>
      <c r="K6" s="598"/>
      <c r="L6" s="598"/>
      <c r="M6" s="598"/>
      <c r="N6" s="598"/>
      <c r="O6" s="598"/>
      <c r="P6" s="598"/>
      <c r="Q6" s="598"/>
      <c r="R6" s="1026"/>
      <c r="S6" s="1026"/>
      <c r="T6" s="1026"/>
      <c r="U6" s="1026"/>
      <c r="V6" s="1026"/>
      <c r="W6" s="1026"/>
      <c r="X6" s="1026"/>
      <c r="Y6" s="1026"/>
      <c r="Z6" s="1026"/>
      <c r="AA6" s="1026"/>
      <c r="AB6" s="1026"/>
      <c r="AC6" s="1026"/>
      <c r="AD6" s="1026"/>
      <c r="AE6" s="1026"/>
      <c r="AF6" s="1026"/>
      <c r="AG6" s="1026"/>
      <c r="AH6" s="598"/>
      <c r="AI6" s="599" t="s">
        <v>402</v>
      </c>
    </row>
    <row r="7" spans="1:35" ht="15" customHeight="1" thickBot="1">
      <c r="A7" s="600"/>
      <c r="B7" s="601"/>
      <c r="C7" s="602"/>
      <c r="D7" s="235"/>
      <c r="E7" s="603" t="s">
        <v>203</v>
      </c>
      <c r="F7" s="603"/>
      <c r="G7" s="603"/>
      <c r="H7" s="604"/>
      <c r="I7" s="604"/>
      <c r="J7" s="604"/>
      <c r="K7" s="604"/>
      <c r="L7" s="656">
        <v>223826</v>
      </c>
      <c r="M7" s="656">
        <v>226235</v>
      </c>
      <c r="N7" s="656">
        <v>228656</v>
      </c>
      <c r="O7" s="1287">
        <v>233916</v>
      </c>
      <c r="P7" s="656">
        <v>235743.07699999999</v>
      </c>
      <c r="Q7" s="1006">
        <v>241089.253</v>
      </c>
      <c r="R7" s="1078">
        <v>248213.75599999999</v>
      </c>
      <c r="S7" s="1366">
        <v>243084.473</v>
      </c>
      <c r="T7" s="1078">
        <v>249847.46400000001</v>
      </c>
      <c r="U7" s="1078">
        <v>254858.98199999999</v>
      </c>
      <c r="V7" s="1078">
        <v>259779.579</v>
      </c>
      <c r="W7" s="1366">
        <v>264532.91600000003</v>
      </c>
      <c r="X7" s="1078">
        <v>271126.772</v>
      </c>
      <c r="Y7" s="1078">
        <v>276222.12</v>
      </c>
      <c r="Z7" s="1078">
        <v>285646.21399999998</v>
      </c>
      <c r="AA7" s="1366">
        <v>288099.06718551001</v>
      </c>
      <c r="AB7" s="1078">
        <v>291496.45299999998</v>
      </c>
      <c r="AC7" s="1078">
        <v>296485</v>
      </c>
      <c r="AD7" s="1078">
        <v>300747.68400000001</v>
      </c>
      <c r="AE7" s="1366">
        <v>295685.29500000004</v>
      </c>
      <c r="AF7" s="1078">
        <v>293397.84100000001</v>
      </c>
      <c r="AG7" s="1886">
        <v>295518.44805131201</v>
      </c>
      <c r="AH7" s="784">
        <v>7.2256797933183403E-3</v>
      </c>
      <c r="AI7" s="784">
        <v>-3.2615478017438138E-3</v>
      </c>
    </row>
    <row r="8" spans="1:35" ht="15" customHeight="1" thickTop="1">
      <c r="A8" s="605" t="s">
        <v>345</v>
      </c>
      <c r="B8" s="606"/>
      <c r="C8" s="607"/>
      <c r="D8" s="608"/>
      <c r="E8" s="597"/>
      <c r="F8" s="597" t="s">
        <v>9</v>
      </c>
      <c r="G8" s="609"/>
      <c r="H8" s="598"/>
      <c r="I8" s="598"/>
      <c r="J8" s="598"/>
      <c r="K8" s="598"/>
      <c r="L8" s="657">
        <v>220757</v>
      </c>
      <c r="M8" s="657">
        <v>223076</v>
      </c>
      <c r="N8" s="657">
        <v>225530</v>
      </c>
      <c r="O8" s="1280">
        <v>230928</v>
      </c>
      <c r="P8" s="753">
        <v>232881.13200000001</v>
      </c>
      <c r="Q8" s="1036">
        <v>238424.666</v>
      </c>
      <c r="R8" s="1249">
        <v>245484.359</v>
      </c>
      <c r="S8" s="1439">
        <v>240401.23499999999</v>
      </c>
      <c r="T8" s="1249">
        <v>247142.39499999999</v>
      </c>
      <c r="U8" s="1249">
        <v>252028.11199999999</v>
      </c>
      <c r="V8" s="1249">
        <v>257181.17499999999</v>
      </c>
      <c r="W8" s="1439">
        <v>262151.47100000002</v>
      </c>
      <c r="X8" s="1249">
        <v>268832.27600000001</v>
      </c>
      <c r="Y8" s="1249">
        <v>273729.44199999998</v>
      </c>
      <c r="Z8" s="1249">
        <v>283266.38299999997</v>
      </c>
      <c r="AA8" s="1537">
        <v>285850.67534551001</v>
      </c>
      <c r="AB8" s="1536">
        <v>289129.12300000002</v>
      </c>
      <c r="AC8" s="1536">
        <v>293861.565</v>
      </c>
      <c r="AD8" s="1536">
        <v>298038.96999999997</v>
      </c>
      <c r="AE8" s="1537">
        <v>293231.66399999999</v>
      </c>
      <c r="AF8" s="1536">
        <v>290753.77100000001</v>
      </c>
      <c r="AG8" s="1887">
        <v>292610.26316437603</v>
      </c>
      <c r="AH8" s="1817">
        <v>6.3834031518053003E-3</v>
      </c>
      <c r="AI8" s="1817">
        <v>-4.2605032294069645E-3</v>
      </c>
    </row>
    <row r="9" spans="1:35" ht="15" customHeight="1">
      <c r="A9" s="606"/>
      <c r="B9" s="610" t="s">
        <v>346</v>
      </c>
      <c r="C9" s="611"/>
      <c r="D9" s="608"/>
      <c r="E9" s="597"/>
      <c r="F9" s="597" t="s">
        <v>10</v>
      </c>
      <c r="G9" s="609"/>
      <c r="H9" s="598"/>
      <c r="I9" s="598"/>
      <c r="J9" s="598"/>
      <c r="K9" s="598"/>
      <c r="L9" s="657">
        <v>1295</v>
      </c>
      <c r="M9" s="657">
        <v>2013</v>
      </c>
      <c r="N9" s="657">
        <v>2077</v>
      </c>
      <c r="O9" s="1280">
        <v>1806</v>
      </c>
      <c r="P9" s="753">
        <v>1752.114</v>
      </c>
      <c r="Q9" s="1036">
        <v>1637.1890000000001</v>
      </c>
      <c r="R9" s="1249">
        <v>1717.625</v>
      </c>
      <c r="S9" s="1439">
        <v>1703.548</v>
      </c>
      <c r="T9" s="1249">
        <v>1706.567</v>
      </c>
      <c r="U9" s="1249">
        <v>1856.3219999999999</v>
      </c>
      <c r="V9" s="1249">
        <v>1716.441</v>
      </c>
      <c r="W9" s="1439">
        <v>1526.6610000000001</v>
      </c>
      <c r="X9" s="1249">
        <v>1484.0119999999999</v>
      </c>
      <c r="Y9" s="1249">
        <v>1738.5329999999999</v>
      </c>
      <c r="Z9" s="1249">
        <v>1769.739</v>
      </c>
      <c r="AA9" s="1537">
        <v>1669.7782108250001</v>
      </c>
      <c r="AB9" s="1536">
        <v>1809.8150000000001</v>
      </c>
      <c r="AC9" s="1536">
        <v>2060.0239999999999</v>
      </c>
      <c r="AD9" s="1536">
        <v>2186.1660000000002</v>
      </c>
      <c r="AE9" s="1537">
        <v>1901.325</v>
      </c>
      <c r="AF9" s="1536">
        <v>2091.0610000000001</v>
      </c>
      <c r="AG9" s="1887">
        <v>2207.03801656</v>
      </c>
      <c r="AH9" s="1817">
        <v>5.5475848876135769E-2</v>
      </c>
      <c r="AI9" s="1817">
        <v>7.1359223300970775E-2</v>
      </c>
    </row>
    <row r="10" spans="1:35" ht="15" customHeight="1">
      <c r="A10" s="606"/>
      <c r="B10" s="610" t="s">
        <v>347</v>
      </c>
      <c r="C10" s="611"/>
      <c r="D10" s="608"/>
      <c r="E10" s="597"/>
      <c r="F10" s="597" t="s">
        <v>11</v>
      </c>
      <c r="G10" s="609"/>
      <c r="H10" s="598"/>
      <c r="I10" s="598"/>
      <c r="J10" s="598"/>
      <c r="K10" s="598"/>
      <c r="L10" s="657">
        <v>670</v>
      </c>
      <c r="M10" s="657">
        <v>591</v>
      </c>
      <c r="N10" s="657">
        <v>575</v>
      </c>
      <c r="O10" s="1280">
        <v>591</v>
      </c>
      <c r="P10" s="753">
        <v>541.52800000000002</v>
      </c>
      <c r="Q10" s="1036">
        <v>526.18899999999996</v>
      </c>
      <c r="R10" s="1249">
        <v>510.73399999999998</v>
      </c>
      <c r="S10" s="1439">
        <v>476.60199999999998</v>
      </c>
      <c r="T10" s="1249">
        <v>502.72199999999998</v>
      </c>
      <c r="U10" s="1249">
        <v>498.25799999999998</v>
      </c>
      <c r="V10" s="1249">
        <v>433.73200000000003</v>
      </c>
      <c r="W10" s="1439">
        <v>450.76299999999998</v>
      </c>
      <c r="X10" s="1249">
        <v>411.72800000000001</v>
      </c>
      <c r="Y10" s="1249">
        <v>415.75</v>
      </c>
      <c r="Z10" s="1249">
        <v>389.697</v>
      </c>
      <c r="AA10" s="1537">
        <v>374.14766737499997</v>
      </c>
      <c r="AB10" s="1536">
        <v>354.51900000000001</v>
      </c>
      <c r="AC10" s="1536">
        <v>343.29300000000001</v>
      </c>
      <c r="AD10" s="1536">
        <v>327.00299999999999</v>
      </c>
      <c r="AE10" s="1537">
        <v>357.69499999999999</v>
      </c>
      <c r="AF10" s="1536">
        <v>353.30200000000002</v>
      </c>
      <c r="AG10" s="1887">
        <v>396.66053992800005</v>
      </c>
      <c r="AH10" s="1817">
        <v>0.12464589235127477</v>
      </c>
      <c r="AI10" s="1817">
        <v>0.1574344023323615</v>
      </c>
    </row>
    <row r="11" spans="1:35" ht="15" customHeight="1">
      <c r="A11" s="612"/>
      <c r="B11" s="610" t="s">
        <v>348</v>
      </c>
      <c r="C11" s="611"/>
      <c r="D11" s="608"/>
      <c r="E11" s="597"/>
      <c r="F11" s="597" t="s">
        <v>12</v>
      </c>
      <c r="G11" s="609"/>
      <c r="H11" s="598"/>
      <c r="I11" s="598"/>
      <c r="J11" s="598"/>
      <c r="K11" s="598"/>
      <c r="L11" s="657">
        <v>896</v>
      </c>
      <c r="M11" s="657">
        <v>394</v>
      </c>
      <c r="N11" s="657">
        <v>310</v>
      </c>
      <c r="O11" s="1280">
        <v>468</v>
      </c>
      <c r="P11" s="753">
        <v>434.99799999999999</v>
      </c>
      <c r="Q11" s="1036">
        <v>371.43099999999998</v>
      </c>
      <c r="R11" s="1249">
        <v>343.45600000000002</v>
      </c>
      <c r="S11" s="1439">
        <v>317.613</v>
      </c>
      <c r="T11" s="1249">
        <v>309.77499999999998</v>
      </c>
      <c r="U11" s="1249">
        <v>248.34399999999999</v>
      </c>
      <c r="V11" s="1249">
        <v>219.63800000000001</v>
      </c>
      <c r="W11" s="1439">
        <v>239.52500000000001</v>
      </c>
      <c r="X11" s="1249">
        <v>229.173</v>
      </c>
      <c r="Y11" s="1249">
        <v>200.09700000000001</v>
      </c>
      <c r="Z11" s="1249">
        <v>105.526</v>
      </c>
      <c r="AA11" s="1537">
        <v>95.909314605000006</v>
      </c>
      <c r="AB11" s="1536">
        <v>108.809</v>
      </c>
      <c r="AC11" s="1536">
        <v>132.29</v>
      </c>
      <c r="AD11" s="1536">
        <v>108.87</v>
      </c>
      <c r="AE11" s="1537">
        <v>105.119</v>
      </c>
      <c r="AF11" s="1536">
        <v>104.709</v>
      </c>
      <c r="AG11" s="1887">
        <v>224.56239502399998</v>
      </c>
      <c r="AH11" s="1817">
        <v>1.1428571428571428</v>
      </c>
      <c r="AI11" s="1817">
        <v>0.70454545454545459</v>
      </c>
    </row>
    <row r="12" spans="1:35" ht="15" customHeight="1">
      <c r="A12" s="612"/>
      <c r="B12" s="1872" t="s">
        <v>846</v>
      </c>
      <c r="C12" s="611"/>
      <c r="D12" s="598"/>
      <c r="E12" s="613"/>
      <c r="F12" s="614" t="s">
        <v>13</v>
      </c>
      <c r="G12" s="613"/>
      <c r="H12" s="613"/>
      <c r="I12" s="613"/>
      <c r="J12" s="613"/>
      <c r="K12" s="613"/>
      <c r="L12" s="658">
        <v>208</v>
      </c>
      <c r="M12" s="658">
        <v>161</v>
      </c>
      <c r="N12" s="658">
        <v>164</v>
      </c>
      <c r="O12" s="1284">
        <v>123</v>
      </c>
      <c r="P12" s="753">
        <v>133.30500000000001</v>
      </c>
      <c r="Q12" s="1036">
        <v>129.77799999999999</v>
      </c>
      <c r="R12" s="1249">
        <v>157.58199999999999</v>
      </c>
      <c r="S12" s="1439">
        <v>185.47499999999999</v>
      </c>
      <c r="T12" s="1249">
        <v>186.005</v>
      </c>
      <c r="U12" s="1249">
        <v>227.946</v>
      </c>
      <c r="V12" s="1249">
        <v>228.59299999999999</v>
      </c>
      <c r="W12" s="1439">
        <v>164.49600000000001</v>
      </c>
      <c r="X12" s="1249">
        <v>169.583</v>
      </c>
      <c r="Y12" s="1249">
        <v>138.298</v>
      </c>
      <c r="Z12" s="1249">
        <v>114.869</v>
      </c>
      <c r="AA12" s="1537">
        <v>108.55664719500001</v>
      </c>
      <c r="AB12" s="1536">
        <v>94.186999999999998</v>
      </c>
      <c r="AC12" s="1536">
        <v>88.039000000000001</v>
      </c>
      <c r="AD12" s="1536">
        <v>86.674999999999997</v>
      </c>
      <c r="AE12" s="1537">
        <v>89.49199999999999</v>
      </c>
      <c r="AF12" s="1536">
        <v>94.998000000000005</v>
      </c>
      <c r="AG12" s="1887">
        <v>79.923935424000007</v>
      </c>
      <c r="AH12" s="1817">
        <v>-0.15789473684210531</v>
      </c>
      <c r="AI12" s="1817">
        <v>-9.0909090909090939E-2</v>
      </c>
    </row>
    <row r="13" spans="1:35" ht="15" customHeight="1">
      <c r="A13" s="612"/>
      <c r="B13" s="610" t="s">
        <v>350</v>
      </c>
      <c r="C13" s="611"/>
      <c r="D13" s="608"/>
      <c r="E13" s="366" t="s">
        <v>945</v>
      </c>
      <c r="F13" s="234"/>
      <c r="G13" s="234"/>
      <c r="H13" s="598"/>
      <c r="I13" s="598"/>
      <c r="J13" s="598"/>
      <c r="K13" s="598"/>
      <c r="L13" s="657">
        <v>1774</v>
      </c>
      <c r="M13" s="657">
        <v>1146</v>
      </c>
      <c r="N13" s="657">
        <v>1049</v>
      </c>
      <c r="O13" s="1280">
        <v>1182</v>
      </c>
      <c r="P13" s="539">
        <v>1109.8310000000001</v>
      </c>
      <c r="Q13" s="1015">
        <v>1027.3979999999999</v>
      </c>
      <c r="R13" s="1015">
        <v>1011.772</v>
      </c>
      <c r="S13" s="1294">
        <v>979.68999999999994</v>
      </c>
      <c r="T13" s="1015">
        <v>998.50199999999995</v>
      </c>
      <c r="U13" s="1015">
        <v>974.548</v>
      </c>
      <c r="V13" s="1015">
        <v>881.96299999999997</v>
      </c>
      <c r="W13" s="1294">
        <v>854.78399999999999</v>
      </c>
      <c r="X13" s="1015">
        <v>810.48400000000004</v>
      </c>
      <c r="Y13" s="1015">
        <v>754.14499999999998</v>
      </c>
      <c r="Z13" s="1476">
        <v>610.09199999999998</v>
      </c>
      <c r="AA13" s="1448">
        <v>578.61362917500003</v>
      </c>
      <c r="AB13" s="1476">
        <v>557.51499999999999</v>
      </c>
      <c r="AC13" s="1476">
        <v>563.62199999999996</v>
      </c>
      <c r="AD13" s="1476">
        <v>522.548</v>
      </c>
      <c r="AE13" s="1448">
        <v>552.30599999999993</v>
      </c>
      <c r="AF13" s="1476">
        <v>553.00900000000001</v>
      </c>
      <c r="AG13" s="1888">
        <v>701.14687037599992</v>
      </c>
      <c r="AH13" s="785">
        <v>0.26763110307414095</v>
      </c>
      <c r="AI13" s="785">
        <v>0.24290780141843982</v>
      </c>
    </row>
    <row r="14" spans="1:35" ht="15" customHeight="1">
      <c r="A14" s="612"/>
      <c r="B14" s="610" t="s">
        <v>351</v>
      </c>
      <c r="C14" s="611"/>
      <c r="D14" s="608"/>
      <c r="E14" s="614" t="s">
        <v>3</v>
      </c>
      <c r="F14" s="614"/>
      <c r="G14" s="614"/>
      <c r="H14" s="613"/>
      <c r="I14" s="613"/>
      <c r="J14" s="613"/>
      <c r="K14" s="613"/>
      <c r="L14" s="786">
        <v>7.9257995049726131E-3</v>
      </c>
      <c r="M14" s="786">
        <v>5.0655292063562221E-3</v>
      </c>
      <c r="N14" s="786">
        <v>4.5876775593030579E-3</v>
      </c>
      <c r="O14" s="1375">
        <v>5.0530959831734468E-3</v>
      </c>
      <c r="P14" s="786">
        <v>4.7077989060098687E-3</v>
      </c>
      <c r="Q14" s="1014">
        <v>4.2614840239270221E-3</v>
      </c>
      <c r="R14" s="1014">
        <v>4.0762124400550957E-3</v>
      </c>
      <c r="S14" s="1375">
        <v>4.0302450745177782E-3</v>
      </c>
      <c r="T14" s="1014">
        <v>3.996446407797039E-3</v>
      </c>
      <c r="U14" s="1014">
        <v>3.8238715086761198E-3</v>
      </c>
      <c r="V14" s="1014">
        <v>3.3950436111839259E-3</v>
      </c>
      <c r="W14" s="1375">
        <v>3.231295420340053E-3</v>
      </c>
      <c r="X14" s="1014">
        <v>2.989317484294764E-3</v>
      </c>
      <c r="Y14" s="1014">
        <v>2.7302121929988809E-3</v>
      </c>
      <c r="Z14" s="1014">
        <v>2.1358308638391409E-3</v>
      </c>
      <c r="AA14" s="1375">
        <v>2.0083842506939623E-3</v>
      </c>
      <c r="AB14" s="1014">
        <v>1.9125961714532424E-3</v>
      </c>
      <c r="AC14" s="1014">
        <v>1.9010135420004382E-3</v>
      </c>
      <c r="AD14" s="1014">
        <v>1.7374963392901804E-3</v>
      </c>
      <c r="AE14" s="1375">
        <v>1.8678845696401638E-3</v>
      </c>
      <c r="AF14" s="1014">
        <v>1.8848434539093966E-3</v>
      </c>
      <c r="AG14" s="1914">
        <v>2.3725993250149212E-3</v>
      </c>
      <c r="AH14" s="1821" t="s">
        <v>903</v>
      </c>
      <c r="AI14" s="1821" t="s">
        <v>903</v>
      </c>
    </row>
    <row r="15" spans="1:35" ht="15" customHeight="1">
      <c r="A15" s="612"/>
      <c r="B15" s="610" t="s">
        <v>352</v>
      </c>
      <c r="C15" s="611"/>
      <c r="D15" s="608"/>
      <c r="E15" s="234" t="s">
        <v>512</v>
      </c>
      <c r="F15" s="234"/>
      <c r="G15" s="234"/>
      <c r="H15" s="598"/>
      <c r="I15" s="598"/>
      <c r="J15" s="598"/>
      <c r="K15" s="598"/>
      <c r="L15" s="657">
        <v>3069</v>
      </c>
      <c r="M15" s="657">
        <v>3159</v>
      </c>
      <c r="N15" s="657">
        <v>3126</v>
      </c>
      <c r="O15" s="1280">
        <v>2988</v>
      </c>
      <c r="P15" s="657">
        <v>2861.9449999999997</v>
      </c>
      <c r="Q15" s="1007">
        <v>2664.587</v>
      </c>
      <c r="R15" s="1108">
        <v>2729.3969999999999</v>
      </c>
      <c r="S15" s="1280">
        <v>2683.2379999999998</v>
      </c>
      <c r="T15" s="1108">
        <v>2705.069</v>
      </c>
      <c r="U15" s="1108">
        <v>2830.87</v>
      </c>
      <c r="V15" s="1108">
        <v>2598.404</v>
      </c>
      <c r="W15" s="1280">
        <v>2381.4450000000002</v>
      </c>
      <c r="X15" s="1108">
        <v>2294.4960000000001</v>
      </c>
      <c r="Y15" s="1108">
        <v>2492.6779999999999</v>
      </c>
      <c r="Z15" s="1108">
        <v>2379.8310000000001</v>
      </c>
      <c r="AA15" s="1280">
        <v>2248.3918400000002</v>
      </c>
      <c r="AB15" s="1108">
        <v>2367.33</v>
      </c>
      <c r="AC15" s="1108">
        <v>2623.6460000000002</v>
      </c>
      <c r="AD15" s="1108">
        <v>2708.7140000000004</v>
      </c>
      <c r="AE15" s="1280">
        <v>2453.6310000000003</v>
      </c>
      <c r="AF15" s="1108">
        <v>2644.07</v>
      </c>
      <c r="AG15" s="1890">
        <v>2908.1848869359997</v>
      </c>
      <c r="AH15" s="785">
        <v>9.9848714069591615E-2</v>
      </c>
      <c r="AI15" s="785">
        <v>0.1082317073170731</v>
      </c>
    </row>
    <row r="16" spans="1:35" ht="15" customHeight="1">
      <c r="A16" s="612"/>
      <c r="B16" s="610" t="s">
        <v>353</v>
      </c>
      <c r="C16" s="611"/>
      <c r="D16" s="608"/>
      <c r="E16" s="614" t="s">
        <v>513</v>
      </c>
      <c r="F16" s="614"/>
      <c r="G16" s="614"/>
      <c r="H16" s="613"/>
      <c r="I16" s="613"/>
      <c r="J16" s="613"/>
      <c r="K16" s="613"/>
      <c r="L16" s="786">
        <v>1.3711543788478549E-2</v>
      </c>
      <c r="M16" s="786">
        <v>1.3963356686631158E-2</v>
      </c>
      <c r="N16" s="786">
        <v>1.3671191659086137E-2</v>
      </c>
      <c r="O16" s="1375">
        <v>1.27738162417278E-2</v>
      </c>
      <c r="P16" s="786">
        <v>1.2140101997565765E-2</v>
      </c>
      <c r="Q16" s="1014">
        <v>1.1052284441729138E-2</v>
      </c>
      <c r="R16" s="1014">
        <v>1.0996155265464014E-2</v>
      </c>
      <c r="S16" s="1375">
        <v>1.1038294494441032E-2</v>
      </c>
      <c r="T16" s="1014">
        <v>1.0826881957064811E-2</v>
      </c>
      <c r="U16" s="1014">
        <v>1.1107593610336244E-2</v>
      </c>
      <c r="V16" s="1014">
        <v>1.0002341254082947E-2</v>
      </c>
      <c r="W16" s="1375">
        <v>9.0024524585061473E-3</v>
      </c>
      <c r="X16" s="1014">
        <v>8.4628160586074485E-3</v>
      </c>
      <c r="Y16" s="1014">
        <v>9.0241795262450374E-3</v>
      </c>
      <c r="Z16" s="1014">
        <v>8.3313934628239123E-3</v>
      </c>
      <c r="AA16" s="1375">
        <v>7.8042315859087356E-3</v>
      </c>
      <c r="AB16" s="1014">
        <v>8.1212995068588364E-3</v>
      </c>
      <c r="AC16" s="1014">
        <v>8.8491694352159471E-3</v>
      </c>
      <c r="AD16" s="1014">
        <v>9.0065996983704124E-3</v>
      </c>
      <c r="AE16" s="1375">
        <v>8.2981164146157492E-3</v>
      </c>
      <c r="AF16" s="1014">
        <v>9.0118931720428036E-3</v>
      </c>
      <c r="AG16" s="1889">
        <v>9.8409588508364138E-3</v>
      </c>
      <c r="AH16" s="1821" t="s">
        <v>908</v>
      </c>
      <c r="AI16" s="1821" t="s">
        <v>896</v>
      </c>
    </row>
    <row r="17" spans="1:35" ht="15" customHeight="1">
      <c r="A17" s="612"/>
      <c r="B17" s="610" t="s">
        <v>354</v>
      </c>
      <c r="C17" s="611"/>
      <c r="D17" s="608"/>
      <c r="E17" s="615" t="s">
        <v>514</v>
      </c>
      <c r="F17" s="597"/>
      <c r="G17" s="788"/>
      <c r="H17" s="789"/>
      <c r="I17" s="789"/>
      <c r="J17" s="789"/>
      <c r="K17" s="789"/>
      <c r="L17" s="789"/>
      <c r="M17" s="789"/>
      <c r="N17" s="789"/>
      <c r="O17" s="1376"/>
      <c r="P17" s="789"/>
      <c r="Q17" s="1037"/>
      <c r="R17" s="1037"/>
      <c r="S17" s="1440"/>
      <c r="T17" s="1478"/>
      <c r="U17" s="1478"/>
      <c r="V17" s="1478"/>
      <c r="W17" s="1440"/>
      <c r="X17" s="1478"/>
      <c r="Y17" s="1478"/>
      <c r="Z17" s="1478"/>
      <c r="AA17" s="1440"/>
      <c r="AB17" s="1478"/>
      <c r="AC17" s="1478"/>
      <c r="AD17" s="1478"/>
      <c r="AE17" s="1440"/>
      <c r="AF17" s="1478"/>
      <c r="AG17" s="1891"/>
      <c r="AH17" s="1818"/>
      <c r="AI17" s="1818"/>
    </row>
    <row r="18" spans="1:35" ht="15" customHeight="1">
      <c r="A18" s="612"/>
      <c r="B18" s="610" t="s">
        <v>355</v>
      </c>
      <c r="C18" s="611"/>
      <c r="D18" s="608"/>
      <c r="E18" s="609"/>
      <c r="F18" s="234" t="s">
        <v>204</v>
      </c>
      <c r="G18" s="598"/>
      <c r="H18" s="598"/>
      <c r="I18" s="598"/>
      <c r="J18" s="598"/>
      <c r="K18" s="598"/>
      <c r="L18" s="657">
        <v>1768.2</v>
      </c>
      <c r="M18" s="657">
        <v>1398.7</v>
      </c>
      <c r="N18" s="657">
        <v>1330.3</v>
      </c>
      <c r="O18" s="1280">
        <v>1409.6</v>
      </c>
      <c r="P18" s="657">
        <v>1319.6</v>
      </c>
      <c r="Q18" s="1007">
        <v>1236.5999999999999</v>
      </c>
      <c r="R18" s="1073">
        <v>1267.9010000000001</v>
      </c>
      <c r="S18" s="1318">
        <v>1193.3409999999999</v>
      </c>
      <c r="T18" s="1073">
        <v>1205.0429999999999</v>
      </c>
      <c r="U18" s="1073">
        <v>1329.4369999999999</v>
      </c>
      <c r="V18" s="1073">
        <v>1332.671</v>
      </c>
      <c r="W18" s="1318">
        <v>1316.0170000000001</v>
      </c>
      <c r="X18" s="1073">
        <v>1336.539</v>
      </c>
      <c r="Y18" s="1073">
        <v>1241.4549999999999</v>
      </c>
      <c r="Z18" s="1073">
        <v>1179.748</v>
      </c>
      <c r="AA18" s="1318">
        <v>1189</v>
      </c>
      <c r="AB18" s="1073">
        <v>1227.6110000000001</v>
      </c>
      <c r="AC18" s="1073">
        <v>1410</v>
      </c>
      <c r="AD18" s="1073">
        <v>1416</v>
      </c>
      <c r="AE18" s="1318">
        <v>1455</v>
      </c>
      <c r="AF18" s="1073">
        <v>1464</v>
      </c>
      <c r="AG18" s="1892">
        <v>1606.4659999999999</v>
      </c>
      <c r="AH18" s="787">
        <v>9.6994535519125735E-2</v>
      </c>
      <c r="AI18" s="787">
        <v>0.13900709219858154</v>
      </c>
    </row>
    <row r="19" spans="1:35" ht="15" customHeight="1" thickBot="1">
      <c r="A19" s="606"/>
      <c r="B19" s="720" t="s">
        <v>356</v>
      </c>
      <c r="C19" s="611"/>
      <c r="D19" s="608"/>
      <c r="E19" s="790"/>
      <c r="F19" s="791" t="s">
        <v>205</v>
      </c>
      <c r="G19" s="792"/>
      <c r="H19" s="792"/>
      <c r="I19" s="792"/>
      <c r="J19" s="792"/>
      <c r="K19" s="792"/>
      <c r="L19" s="683">
        <v>1595.6</v>
      </c>
      <c r="M19" s="683">
        <v>1612</v>
      </c>
      <c r="N19" s="683">
        <v>1637.1</v>
      </c>
      <c r="O19" s="1377">
        <v>1686</v>
      </c>
      <c r="P19" s="683">
        <v>1721.2</v>
      </c>
      <c r="Q19" s="1009">
        <v>1740.8</v>
      </c>
      <c r="R19" s="1267">
        <v>1815.9829999999999</v>
      </c>
      <c r="S19" s="1441">
        <v>1838.193</v>
      </c>
      <c r="T19" s="1267">
        <v>1890.942</v>
      </c>
      <c r="U19" s="1267">
        <v>1818.93</v>
      </c>
      <c r="V19" s="1267">
        <v>1860.1469999999999</v>
      </c>
      <c r="W19" s="1441">
        <v>1803.5150000000001</v>
      </c>
      <c r="X19" s="1267">
        <v>1837.6510000000001</v>
      </c>
      <c r="Y19" s="1267">
        <v>1906.9</v>
      </c>
      <c r="Z19" s="1267">
        <v>1989.2660000000001</v>
      </c>
      <c r="AA19" s="1441">
        <v>1960</v>
      </c>
      <c r="AB19" s="1267">
        <v>2112.846</v>
      </c>
      <c r="AC19" s="1267">
        <v>2046</v>
      </c>
      <c r="AD19" s="1267">
        <v>2081</v>
      </c>
      <c r="AE19" s="1441">
        <v>1976</v>
      </c>
      <c r="AF19" s="1267">
        <v>1992</v>
      </c>
      <c r="AG19" s="1893">
        <v>1802.7</v>
      </c>
      <c r="AH19" s="1819">
        <v>-9.4879518072289115E-2</v>
      </c>
      <c r="AI19" s="1819">
        <v>-0.11876832844574781</v>
      </c>
    </row>
    <row r="20" spans="1:35" ht="15" customHeight="1">
      <c r="A20" s="612"/>
      <c r="B20" s="610" t="s">
        <v>357</v>
      </c>
      <c r="C20" s="611"/>
      <c r="D20" s="609"/>
      <c r="E20" s="616" t="s">
        <v>206</v>
      </c>
      <c r="F20" s="597"/>
      <c r="G20" s="593"/>
      <c r="H20" s="593"/>
      <c r="I20" s="593"/>
      <c r="J20" s="593"/>
      <c r="K20" s="593"/>
      <c r="L20" s="593"/>
      <c r="M20" s="593"/>
      <c r="N20" s="593"/>
      <c r="O20" s="573"/>
      <c r="P20" s="593"/>
      <c r="Q20" s="1025"/>
      <c r="R20" s="573"/>
      <c r="S20" s="1025"/>
      <c r="T20" s="1025"/>
      <c r="U20" s="1025"/>
      <c r="V20" s="1025"/>
      <c r="W20" s="1025"/>
      <c r="X20" s="573"/>
      <c r="Y20" s="573"/>
      <c r="Z20" s="573"/>
      <c r="AA20" s="1778"/>
      <c r="AB20" s="1025"/>
      <c r="AC20" s="573"/>
      <c r="AD20" s="1025"/>
      <c r="AE20" s="1778"/>
      <c r="AF20" s="1025"/>
      <c r="AG20" s="573"/>
      <c r="AH20" s="1778"/>
      <c r="AI20" s="1778"/>
    </row>
    <row r="21" spans="1:35" ht="15" customHeight="1">
      <c r="A21" s="612"/>
      <c r="B21" s="610" t="s">
        <v>358</v>
      </c>
      <c r="C21" s="611"/>
      <c r="D21" s="609"/>
      <c r="E21" s="616" t="s">
        <v>946</v>
      </c>
      <c r="F21" s="597"/>
      <c r="G21" s="593"/>
      <c r="H21" s="593"/>
      <c r="I21" s="593"/>
      <c r="J21" s="593"/>
      <c r="K21" s="593"/>
      <c r="L21" s="593"/>
      <c r="M21" s="593"/>
      <c r="N21" s="593"/>
      <c r="O21" s="573"/>
      <c r="P21" s="593"/>
      <c r="Q21" s="1025"/>
      <c r="R21" s="573"/>
      <c r="S21" s="1025"/>
      <c r="T21" s="1025"/>
      <c r="U21" s="1025"/>
      <c r="V21" s="1025"/>
      <c r="W21" s="1025"/>
      <c r="X21" s="573"/>
      <c r="Y21" s="573"/>
      <c r="Z21" s="573"/>
      <c r="AA21" s="1778"/>
      <c r="AB21" s="1025"/>
      <c r="AC21" s="573"/>
      <c r="AD21" s="1025"/>
      <c r="AE21" s="1778"/>
      <c r="AF21" s="1025"/>
      <c r="AG21" s="573"/>
      <c r="AH21" s="1778"/>
      <c r="AI21" s="1778"/>
    </row>
    <row r="22" spans="1:35" ht="15" customHeight="1">
      <c r="A22" s="612"/>
      <c r="B22" s="610" t="s">
        <v>359</v>
      </c>
      <c r="C22" s="611"/>
      <c r="D22" s="617"/>
      <c r="G22" s="593"/>
      <c r="H22" s="593"/>
      <c r="I22" s="593"/>
      <c r="J22" s="593"/>
      <c r="K22" s="593"/>
      <c r="L22" s="593"/>
      <c r="M22" s="593"/>
      <c r="N22" s="593"/>
      <c r="O22" s="573"/>
      <c r="P22" s="593"/>
      <c r="Q22" s="1025"/>
      <c r="R22" s="573"/>
      <c r="S22" s="1025"/>
      <c r="T22" s="1025"/>
      <c r="U22" s="1025"/>
      <c r="V22" s="1025"/>
      <c r="W22" s="1025"/>
      <c r="X22" s="573"/>
      <c r="Y22" s="573"/>
      <c r="Z22" s="573"/>
      <c r="AA22" s="1778"/>
      <c r="AB22" s="1025"/>
      <c r="AC22" s="573"/>
      <c r="AD22" s="1025"/>
      <c r="AE22" s="1778"/>
      <c r="AF22" s="1025"/>
      <c r="AG22" s="573"/>
      <c r="AH22" s="1778"/>
      <c r="AI22" s="1743"/>
    </row>
    <row r="23" spans="1:35" ht="15" customHeight="1" thickBot="1">
      <c r="A23" s="612"/>
      <c r="B23" s="610" t="s">
        <v>360</v>
      </c>
      <c r="C23" s="611"/>
      <c r="D23" s="617"/>
      <c r="E23" s="618" t="s">
        <v>207</v>
      </c>
      <c r="F23" s="618"/>
      <c r="G23" s="618"/>
      <c r="H23" s="618"/>
      <c r="I23" s="618"/>
      <c r="J23" s="618"/>
      <c r="K23" s="618"/>
      <c r="L23" s="618"/>
      <c r="M23" s="618"/>
      <c r="N23" s="618"/>
      <c r="O23" s="618"/>
      <c r="P23" s="618"/>
      <c r="Q23" s="1029"/>
      <c r="R23" s="1029"/>
      <c r="S23" s="1029"/>
      <c r="T23" s="1029"/>
      <c r="U23" s="1029"/>
      <c r="V23" s="1029"/>
      <c r="W23" s="1029"/>
      <c r="X23" s="1029"/>
      <c r="Y23" s="1029"/>
      <c r="Z23" s="1029"/>
      <c r="AA23" s="1779"/>
      <c r="AB23" s="1029"/>
      <c r="AC23" s="1029"/>
      <c r="AD23" s="1029"/>
      <c r="AE23" s="1779"/>
      <c r="AF23" s="1029"/>
      <c r="AG23" s="1029"/>
      <c r="AH23" s="1779"/>
      <c r="AI23" s="1781"/>
    </row>
    <row r="24" spans="1:35" ht="15" customHeight="1" thickTop="1">
      <c r="A24" s="612"/>
      <c r="B24" s="610" t="s">
        <v>361</v>
      </c>
      <c r="C24" s="611"/>
      <c r="D24" s="617"/>
      <c r="E24" s="597"/>
      <c r="F24" s="597" t="s">
        <v>208</v>
      </c>
      <c r="G24" s="593"/>
      <c r="H24" s="593"/>
      <c r="I24" s="593"/>
      <c r="J24" s="593"/>
      <c r="K24" s="593"/>
      <c r="L24" s="955">
        <v>0.99673055242390085</v>
      </c>
      <c r="M24" s="955">
        <v>1.2205061082024433</v>
      </c>
      <c r="N24" s="955">
        <v>1.2681601525262154</v>
      </c>
      <c r="O24" s="1378">
        <v>1.1925549915397631</v>
      </c>
      <c r="P24" s="955">
        <v>1.1890098582576984</v>
      </c>
      <c r="Q24" s="955">
        <v>1.2036231333913441</v>
      </c>
      <c r="R24" s="955">
        <v>1.253148930786778</v>
      </c>
      <c r="S24" s="1378">
        <v>1.2180802090457186</v>
      </c>
      <c r="T24" s="955">
        <v>1.206850862592163</v>
      </c>
      <c r="U24" s="955">
        <v>1.3641575376482225</v>
      </c>
      <c r="V24" s="955">
        <v>1.5110282404137136</v>
      </c>
      <c r="W24" s="1378">
        <v>1.5395901186732555</v>
      </c>
      <c r="X24" s="955">
        <v>1.6490627822387609</v>
      </c>
      <c r="Y24" s="955">
        <v>1.6461754702345039</v>
      </c>
      <c r="Z24" s="955">
        <v>1.9337214715157716</v>
      </c>
      <c r="AA24" s="1780">
        <v>2.0549118445331165</v>
      </c>
      <c r="AB24" s="1805">
        <v>2.2019335802624149</v>
      </c>
      <c r="AC24" s="1805">
        <v>2.5016766556309018</v>
      </c>
      <c r="AD24" s="1805">
        <v>2.7097989084256375</v>
      </c>
      <c r="AE24" s="1780">
        <v>2.6344091862119914</v>
      </c>
      <c r="AF24" s="1805">
        <v>2.64733485350148</v>
      </c>
      <c r="AG24" s="1915">
        <v>2.2912460539665411</v>
      </c>
      <c r="AH24" s="1883" t="s">
        <v>909</v>
      </c>
      <c r="AI24" s="1883" t="s">
        <v>910</v>
      </c>
    </row>
    <row r="25" spans="1:35" ht="15" customHeight="1" thickBot="1">
      <c r="A25" s="612"/>
      <c r="B25" s="1586" t="s">
        <v>701</v>
      </c>
      <c r="C25" s="611"/>
      <c r="D25" s="235"/>
      <c r="E25" s="199"/>
      <c r="F25" s="800" t="s">
        <v>512</v>
      </c>
      <c r="G25" s="199"/>
      <c r="H25" s="199"/>
      <c r="I25" s="199"/>
      <c r="J25" s="199"/>
      <c r="K25" s="199"/>
      <c r="L25" s="762">
        <v>0.57614858260019552</v>
      </c>
      <c r="M25" s="762">
        <v>0.4427666983222539</v>
      </c>
      <c r="N25" s="762">
        <v>0.42555982085732563</v>
      </c>
      <c r="O25" s="762">
        <v>0.47175368139223556</v>
      </c>
      <c r="P25" s="963">
        <v>0.46108503133358608</v>
      </c>
      <c r="Q25" s="963">
        <v>0.46408692979437338</v>
      </c>
      <c r="R25" s="963">
        <v>0.46453520686070954</v>
      </c>
      <c r="S25" s="1447">
        <v>0.44473915470785669</v>
      </c>
      <c r="T25" s="963">
        <v>0.44547588250059422</v>
      </c>
      <c r="U25" s="963">
        <v>0.46962135315291764</v>
      </c>
      <c r="V25" s="963">
        <v>0.51288059901385619</v>
      </c>
      <c r="W25" s="1447">
        <v>0.55261280441076743</v>
      </c>
      <c r="X25" s="963">
        <v>0.58249785573825363</v>
      </c>
      <c r="Y25" s="963">
        <v>0.49804066148937004</v>
      </c>
      <c r="Z25" s="963">
        <v>0.49572763780285239</v>
      </c>
      <c r="AA25" s="1447">
        <v>0.52882241380132378</v>
      </c>
      <c r="AB25" s="963">
        <v>0.51856352937697747</v>
      </c>
      <c r="AC25" s="963">
        <v>0.53742006352991212</v>
      </c>
      <c r="AD25" s="963">
        <v>0.52275729368253709</v>
      </c>
      <c r="AE25" s="1447">
        <v>0.5929987027389203</v>
      </c>
      <c r="AF25" s="963">
        <v>0.55369184628243573</v>
      </c>
      <c r="AG25" s="1607">
        <v>0.55240641928119416</v>
      </c>
      <c r="AH25" s="1882" t="s">
        <v>911</v>
      </c>
      <c r="AI25" s="1882" t="s">
        <v>934</v>
      </c>
    </row>
    <row r="26" spans="1:35" ht="15" customHeight="1">
      <c r="A26" s="612"/>
      <c r="B26" s="1586" t="s">
        <v>702</v>
      </c>
      <c r="C26" s="611"/>
      <c r="D26" s="609"/>
      <c r="E26" s="619" t="s">
        <v>209</v>
      </c>
      <c r="F26" s="608"/>
      <c r="G26" s="609"/>
      <c r="H26" s="598"/>
      <c r="I26" s="598"/>
      <c r="J26" s="598"/>
      <c r="K26" s="598"/>
      <c r="L26" s="598"/>
      <c r="M26" s="598"/>
      <c r="N26" s="598"/>
      <c r="O26" s="598"/>
      <c r="P26" s="598"/>
      <c r="Q26" s="598"/>
      <c r="R26" s="1026"/>
      <c r="S26" s="1026"/>
      <c r="T26" s="1026"/>
      <c r="U26" s="1026"/>
      <c r="V26" s="1026"/>
      <c r="W26" s="1026"/>
      <c r="X26" s="1026"/>
      <c r="Y26" s="1026"/>
      <c r="Z26" s="1026"/>
      <c r="AA26" s="1026"/>
      <c r="AB26" s="1026"/>
      <c r="AC26" s="1026"/>
      <c r="AD26" s="1026"/>
      <c r="AE26" s="1026"/>
      <c r="AF26" s="1026"/>
      <c r="AG26" s="1026"/>
      <c r="AH26" s="598"/>
      <c r="AI26" s="598"/>
    </row>
    <row r="27" spans="1:35" ht="15" customHeight="1">
      <c r="A27" s="600"/>
      <c r="B27" s="610" t="s">
        <v>509</v>
      </c>
      <c r="C27" s="611"/>
      <c r="D27" s="621"/>
      <c r="E27" s="622"/>
      <c r="F27" s="622"/>
      <c r="G27" s="598"/>
      <c r="H27" s="598"/>
      <c r="I27" s="598"/>
      <c r="J27" s="598"/>
      <c r="K27" s="598"/>
      <c r="L27" s="598"/>
      <c r="M27" s="598"/>
      <c r="N27" s="598"/>
      <c r="O27" s="598"/>
      <c r="P27" s="598"/>
      <c r="Q27" s="598"/>
      <c r="R27" s="1026"/>
      <c r="S27" s="1026"/>
      <c r="T27" s="1026"/>
      <c r="U27" s="1026"/>
      <c r="V27" s="1026"/>
      <c r="W27" s="1026"/>
      <c r="X27" s="1026"/>
      <c r="Y27" s="1026"/>
      <c r="Z27" s="1026"/>
      <c r="AA27" s="1026"/>
      <c r="AB27" s="1026"/>
      <c r="AC27" s="1026"/>
      <c r="AD27" s="1026"/>
      <c r="AE27" s="1026"/>
      <c r="AF27" s="1026"/>
      <c r="AG27" s="1026"/>
      <c r="AH27" s="598"/>
      <c r="AI27" s="598"/>
    </row>
    <row r="28" spans="1:35" ht="15" customHeight="1">
      <c r="A28" s="600"/>
      <c r="B28" s="610" t="s">
        <v>362</v>
      </c>
      <c r="C28" s="611"/>
      <c r="D28" s="621"/>
      <c r="E28" s="622"/>
      <c r="F28" s="622"/>
      <c r="G28" s="598"/>
      <c r="H28" s="598"/>
      <c r="I28" s="598"/>
      <c r="J28" s="598"/>
      <c r="K28" s="598"/>
      <c r="L28" s="598"/>
      <c r="M28" s="598"/>
      <c r="N28" s="598"/>
      <c r="O28" s="598"/>
      <c r="P28" s="1026">
        <f t="shared" ref="P28:AF28" si="0">+P24*100</f>
        <v>118.90098582576985</v>
      </c>
      <c r="Q28" s="1026">
        <f t="shared" si="0"/>
        <v>120.3623133391344</v>
      </c>
      <c r="R28" s="1026">
        <f t="shared" si="0"/>
        <v>125.3148930786778</v>
      </c>
      <c r="S28" s="1026">
        <f t="shared" si="0"/>
        <v>121.80802090457186</v>
      </c>
      <c r="T28" s="1026">
        <f t="shared" si="0"/>
        <v>120.68508625921631</v>
      </c>
      <c r="U28" s="1026">
        <f t="shared" si="0"/>
        <v>136.41575376482226</v>
      </c>
      <c r="V28" s="1026">
        <f t="shared" si="0"/>
        <v>151.10282404137138</v>
      </c>
      <c r="W28" s="1026">
        <f t="shared" si="0"/>
        <v>153.95901186732556</v>
      </c>
      <c r="X28" s="1026">
        <f t="shared" si="0"/>
        <v>164.90627822387609</v>
      </c>
      <c r="Y28" s="1026">
        <f t="shared" si="0"/>
        <v>164.61754702345038</v>
      </c>
      <c r="Z28" s="1026">
        <f t="shared" si="0"/>
        <v>193.37214715157717</v>
      </c>
      <c r="AA28" s="1026">
        <f t="shared" si="0"/>
        <v>205.49118445331166</v>
      </c>
      <c r="AB28" s="1026">
        <f t="shared" si="0"/>
        <v>220.1933580262415</v>
      </c>
      <c r="AC28" s="1026">
        <f t="shared" si="0"/>
        <v>250.16766556309017</v>
      </c>
      <c r="AD28" s="1026">
        <f t="shared" si="0"/>
        <v>270.97989084256375</v>
      </c>
      <c r="AE28" s="1026">
        <f t="shared" si="0"/>
        <v>263.44091862119916</v>
      </c>
      <c r="AF28" s="1026">
        <f t="shared" si="0"/>
        <v>264.73348535014799</v>
      </c>
      <c r="AG28" s="1026">
        <f>+AG24*100</f>
        <v>229.12460539665412</v>
      </c>
      <c r="AH28" s="598"/>
      <c r="AI28" s="598"/>
    </row>
    <row r="29" spans="1:35" ht="15" customHeight="1">
      <c r="A29" s="600"/>
      <c r="B29" s="620"/>
      <c r="C29" s="611"/>
      <c r="D29" s="621"/>
      <c r="E29" s="622"/>
      <c r="F29" s="622"/>
      <c r="G29" s="598"/>
      <c r="H29" s="598"/>
      <c r="I29" s="598"/>
      <c r="J29" s="598"/>
      <c r="K29" s="598"/>
      <c r="L29" s="598"/>
      <c r="M29" s="598"/>
      <c r="N29" s="598"/>
      <c r="O29" s="598"/>
      <c r="P29" s="598"/>
      <c r="Q29" s="598"/>
      <c r="R29" s="1026"/>
      <c r="S29" s="1026"/>
      <c r="T29" s="1026"/>
      <c r="U29" s="1026"/>
      <c r="V29" s="1026"/>
      <c r="W29" s="1026"/>
      <c r="X29" s="1026"/>
      <c r="Y29" s="1026"/>
      <c r="Z29" s="1026"/>
      <c r="AA29" s="1026"/>
      <c r="AB29" s="1026"/>
      <c r="AC29" s="1026"/>
      <c r="AD29" s="1026"/>
      <c r="AE29" s="1026"/>
      <c r="AF29" s="1026"/>
      <c r="AG29" s="1026"/>
      <c r="AH29" s="598"/>
      <c r="AI29" s="598"/>
    </row>
    <row r="30" spans="1:35" ht="15" customHeight="1">
      <c r="A30" s="623"/>
      <c r="B30" s="620"/>
      <c r="C30" s="611"/>
      <c r="D30" s="621"/>
      <c r="E30" s="622"/>
      <c r="F30" s="622"/>
      <c r="G30" s="598"/>
      <c r="H30" s="598"/>
      <c r="I30" s="598"/>
      <c r="J30" s="598"/>
      <c r="K30" s="598"/>
      <c r="L30" s="598"/>
      <c r="M30" s="598"/>
      <c r="N30" s="598"/>
      <c r="O30" s="598"/>
      <c r="P30" s="598"/>
      <c r="Q30" s="598"/>
      <c r="R30" s="1026"/>
      <c r="S30" s="1026"/>
      <c r="T30" s="1026"/>
      <c r="U30" s="1026"/>
      <c r="V30" s="1026"/>
      <c r="W30" s="1026"/>
      <c r="X30" s="1026"/>
      <c r="Y30" s="1026"/>
      <c r="Z30" s="1026"/>
      <c r="AA30" s="1026"/>
      <c r="AB30" s="1026"/>
      <c r="AD30" s="1026"/>
      <c r="AE30" s="1026"/>
      <c r="AF30" s="1026"/>
      <c r="AG30" s="1026"/>
      <c r="AH30" s="598"/>
      <c r="AI30" s="598"/>
    </row>
    <row r="31" spans="1:35" ht="15" customHeight="1">
      <c r="A31" s="623"/>
      <c r="B31" s="620"/>
      <c r="C31" s="611"/>
      <c r="D31" s="621"/>
      <c r="E31" s="622"/>
      <c r="F31" s="622"/>
      <c r="G31" s="598"/>
      <c r="H31" s="598"/>
      <c r="I31" s="598"/>
      <c r="J31" s="598"/>
      <c r="K31" s="598"/>
      <c r="L31" s="598"/>
      <c r="M31" s="598"/>
      <c r="N31" s="598"/>
      <c r="O31" s="598"/>
      <c r="P31" s="598"/>
      <c r="Q31" s="598"/>
      <c r="R31" s="1026"/>
      <c r="S31" s="1026"/>
      <c r="T31" s="1026"/>
      <c r="U31" s="1026"/>
      <c r="V31" s="1026"/>
      <c r="W31" s="1026"/>
      <c r="X31" s="1026"/>
      <c r="Y31" s="1026"/>
      <c r="Z31" s="1026"/>
      <c r="AA31" s="1026"/>
      <c r="AB31" s="1026"/>
      <c r="AC31" s="1026"/>
      <c r="AD31" s="1026"/>
      <c r="AE31" s="1026"/>
      <c r="AF31" s="1026"/>
      <c r="AG31" s="1026"/>
      <c r="AH31" s="598"/>
      <c r="AI31" s="598"/>
    </row>
    <row r="32" spans="1:35" ht="15" customHeight="1">
      <c r="A32" s="623"/>
      <c r="B32" s="606"/>
      <c r="C32" s="611"/>
      <c r="D32" s="621"/>
      <c r="E32" s="622"/>
      <c r="F32" s="622"/>
      <c r="G32" s="598"/>
      <c r="H32" s="598"/>
      <c r="I32" s="598"/>
      <c r="J32" s="598"/>
      <c r="K32" s="598"/>
      <c r="L32" s="598"/>
      <c r="M32" s="598"/>
      <c r="N32" s="598"/>
      <c r="O32" s="598"/>
      <c r="P32" s="1026">
        <f t="shared" ref="P32:AF32" si="1">+P13*10</f>
        <v>11098.310000000001</v>
      </c>
      <c r="Q32" s="1026">
        <f t="shared" si="1"/>
        <v>10273.98</v>
      </c>
      <c r="R32" s="1026">
        <f t="shared" si="1"/>
        <v>10117.720000000001</v>
      </c>
      <c r="S32" s="1026">
        <f t="shared" si="1"/>
        <v>9796.9</v>
      </c>
      <c r="T32" s="1026">
        <f t="shared" si="1"/>
        <v>9985.02</v>
      </c>
      <c r="U32" s="1026">
        <f t="shared" si="1"/>
        <v>9745.48</v>
      </c>
      <c r="V32" s="1026">
        <f t="shared" si="1"/>
        <v>8819.6299999999992</v>
      </c>
      <c r="W32" s="1026">
        <f t="shared" si="1"/>
        <v>8547.84</v>
      </c>
      <c r="X32" s="1026">
        <f t="shared" si="1"/>
        <v>8104.84</v>
      </c>
      <c r="Y32" s="1026">
        <f t="shared" si="1"/>
        <v>7541.45</v>
      </c>
      <c r="Z32" s="1026">
        <f t="shared" si="1"/>
        <v>6100.92</v>
      </c>
      <c r="AA32" s="1026">
        <f t="shared" si="1"/>
        <v>5786.1362917500001</v>
      </c>
      <c r="AB32" s="1026">
        <f t="shared" si="1"/>
        <v>5575.15</v>
      </c>
      <c r="AC32" s="1026">
        <f t="shared" si="1"/>
        <v>5636.2199999999993</v>
      </c>
      <c r="AD32" s="1026">
        <f t="shared" si="1"/>
        <v>5225.4799999999996</v>
      </c>
      <c r="AE32" s="1026">
        <f t="shared" si="1"/>
        <v>5523.0599999999995</v>
      </c>
      <c r="AF32" s="1026">
        <f t="shared" si="1"/>
        <v>5530.09</v>
      </c>
      <c r="AG32" s="1026">
        <f>+AG13*10</f>
        <v>7011.4687037599997</v>
      </c>
      <c r="AH32" s="598"/>
      <c r="AI32" s="598"/>
    </row>
    <row r="33" spans="1:35" ht="15" customHeight="1">
      <c r="A33" s="623"/>
      <c r="B33" s="620"/>
      <c r="C33" s="611"/>
      <c r="D33" s="621"/>
      <c r="E33" s="622"/>
      <c r="F33" s="622"/>
      <c r="G33" s="598"/>
      <c r="H33" s="598"/>
      <c r="I33" s="598"/>
      <c r="J33" s="598"/>
      <c r="K33" s="598"/>
      <c r="L33" s="598"/>
      <c r="M33" s="598"/>
      <c r="N33" s="598"/>
      <c r="O33" s="598"/>
      <c r="P33" s="1026">
        <f t="shared" ref="P33:AF33" si="2">+P14*100</f>
        <v>0.47077989060098685</v>
      </c>
      <c r="Q33" s="1026">
        <f t="shared" si="2"/>
        <v>0.42614840239270219</v>
      </c>
      <c r="R33" s="1026">
        <f t="shared" si="2"/>
        <v>0.40762124400550959</v>
      </c>
      <c r="S33" s="1026">
        <f t="shared" si="2"/>
        <v>0.40302450745177781</v>
      </c>
      <c r="T33" s="1026">
        <f t="shared" si="2"/>
        <v>0.39964464077970391</v>
      </c>
      <c r="U33" s="1026">
        <f t="shared" si="2"/>
        <v>0.38238715086761199</v>
      </c>
      <c r="V33" s="1026">
        <f t="shared" si="2"/>
        <v>0.33950436111839261</v>
      </c>
      <c r="W33" s="1026">
        <f t="shared" si="2"/>
        <v>0.32312954203400529</v>
      </c>
      <c r="X33" s="1026">
        <f t="shared" si="2"/>
        <v>0.2989317484294764</v>
      </c>
      <c r="Y33" s="1026">
        <f t="shared" si="2"/>
        <v>0.2730212192998881</v>
      </c>
      <c r="Z33" s="1026">
        <f t="shared" si="2"/>
        <v>0.2135830863839141</v>
      </c>
      <c r="AA33" s="1026">
        <f t="shared" si="2"/>
        <v>0.20083842506939623</v>
      </c>
      <c r="AB33" s="1026">
        <f t="shared" si="2"/>
        <v>0.19125961714532425</v>
      </c>
      <c r="AC33" s="1026">
        <f t="shared" si="2"/>
        <v>0.19010135420004382</v>
      </c>
      <c r="AD33" s="1026">
        <f t="shared" si="2"/>
        <v>0.17374963392901804</v>
      </c>
      <c r="AE33" s="1026">
        <f t="shared" si="2"/>
        <v>0.18678845696401639</v>
      </c>
      <c r="AF33" s="1026">
        <f t="shared" si="2"/>
        <v>0.18848434539093967</v>
      </c>
      <c r="AG33" s="1026">
        <f>+AG14*100</f>
        <v>0.23725993250149213</v>
      </c>
      <c r="AH33" s="598"/>
      <c r="AI33" s="598"/>
    </row>
    <row r="34" spans="1:35" ht="15" customHeight="1">
      <c r="A34" s="623"/>
      <c r="B34" s="620"/>
      <c r="C34" s="611"/>
      <c r="D34" s="621"/>
      <c r="E34" s="622"/>
      <c r="F34" s="622"/>
      <c r="G34" s="598"/>
      <c r="H34" s="598"/>
      <c r="I34" s="598"/>
      <c r="J34" s="598"/>
      <c r="K34" s="598"/>
      <c r="L34" s="598"/>
      <c r="M34" s="598"/>
      <c r="N34" s="598"/>
      <c r="O34" s="598"/>
      <c r="P34" s="1026">
        <f t="shared" ref="P34:AF34" si="3">+P15*10</f>
        <v>28619.449999999997</v>
      </c>
      <c r="Q34" s="1026">
        <f t="shared" si="3"/>
        <v>26645.87</v>
      </c>
      <c r="R34" s="1026">
        <f t="shared" si="3"/>
        <v>27293.97</v>
      </c>
      <c r="S34" s="1026">
        <f t="shared" si="3"/>
        <v>26832.379999999997</v>
      </c>
      <c r="T34" s="1026">
        <f t="shared" si="3"/>
        <v>27050.69</v>
      </c>
      <c r="U34" s="1026">
        <f t="shared" si="3"/>
        <v>28308.699999999997</v>
      </c>
      <c r="V34" s="1026">
        <f t="shared" si="3"/>
        <v>25984.04</v>
      </c>
      <c r="W34" s="1026">
        <f t="shared" si="3"/>
        <v>23814.45</v>
      </c>
      <c r="X34" s="1026">
        <f t="shared" si="3"/>
        <v>22944.959999999999</v>
      </c>
      <c r="Y34" s="1026">
        <f t="shared" si="3"/>
        <v>24926.78</v>
      </c>
      <c r="Z34" s="1026">
        <f t="shared" si="3"/>
        <v>23798.31</v>
      </c>
      <c r="AA34" s="1026">
        <f t="shared" si="3"/>
        <v>22483.918400000002</v>
      </c>
      <c r="AB34" s="1026">
        <f t="shared" si="3"/>
        <v>23673.3</v>
      </c>
      <c r="AC34" s="1026">
        <f t="shared" si="3"/>
        <v>26236.460000000003</v>
      </c>
      <c r="AD34" s="1026">
        <f t="shared" si="3"/>
        <v>27087.140000000003</v>
      </c>
      <c r="AE34" s="1026">
        <f t="shared" si="3"/>
        <v>24536.310000000005</v>
      </c>
      <c r="AF34" s="1026">
        <f t="shared" si="3"/>
        <v>26440.7</v>
      </c>
      <c r="AG34" s="1026">
        <f>+AG15*10</f>
        <v>29081.848869359997</v>
      </c>
      <c r="AH34" s="598"/>
      <c r="AI34" s="598"/>
    </row>
    <row r="35" spans="1:35" ht="15" customHeight="1">
      <c r="A35" s="623"/>
      <c r="B35" s="620"/>
      <c r="C35" s="611"/>
      <c r="D35" s="621"/>
      <c r="E35" s="622"/>
      <c r="F35" s="622"/>
      <c r="G35" s="598"/>
      <c r="H35" s="598"/>
      <c r="I35" s="598"/>
      <c r="J35" s="598"/>
      <c r="K35" s="598"/>
      <c r="L35" s="598"/>
      <c r="M35" s="598"/>
      <c r="N35" s="598"/>
      <c r="O35" s="598"/>
      <c r="P35" s="1026">
        <f t="shared" ref="P35:AF35" si="4">+P16*100</f>
        <v>1.2140101997565764</v>
      </c>
      <c r="Q35" s="1026">
        <f t="shared" si="4"/>
        <v>1.1052284441729139</v>
      </c>
      <c r="R35" s="1026">
        <f t="shared" si="4"/>
        <v>1.0996155265464014</v>
      </c>
      <c r="S35" s="1026">
        <f t="shared" si="4"/>
        <v>1.1038294494441032</v>
      </c>
      <c r="T35" s="1026">
        <f t="shared" si="4"/>
        <v>1.0826881957064811</v>
      </c>
      <c r="U35" s="1026">
        <f t="shared" si="4"/>
        <v>1.1107593610336244</v>
      </c>
      <c r="V35" s="1026">
        <f t="shared" si="4"/>
        <v>1.0002341254082947</v>
      </c>
      <c r="W35" s="1026">
        <f t="shared" si="4"/>
        <v>0.90024524585061472</v>
      </c>
      <c r="X35" s="1026">
        <f t="shared" si="4"/>
        <v>0.84628160586074486</v>
      </c>
      <c r="Y35" s="1026">
        <f t="shared" si="4"/>
        <v>0.90241795262450375</v>
      </c>
      <c r="Z35" s="1026">
        <f t="shared" si="4"/>
        <v>0.83313934628239128</v>
      </c>
      <c r="AA35" s="1026">
        <f t="shared" si="4"/>
        <v>0.78042315859087352</v>
      </c>
      <c r="AB35" s="1026">
        <f t="shared" si="4"/>
        <v>0.81212995068588367</v>
      </c>
      <c r="AC35" s="1026">
        <f t="shared" si="4"/>
        <v>0.88491694352159467</v>
      </c>
      <c r="AD35" s="1026">
        <f t="shared" si="4"/>
        <v>0.90065996983704122</v>
      </c>
      <c r="AE35" s="1026">
        <f t="shared" si="4"/>
        <v>0.82981164146157493</v>
      </c>
      <c r="AF35" s="1026">
        <f t="shared" si="4"/>
        <v>0.90118931720428042</v>
      </c>
      <c r="AG35" s="1026">
        <f>+AG16*100</f>
        <v>0.98409588508364143</v>
      </c>
      <c r="AH35" s="598"/>
      <c r="AI35" s="598"/>
    </row>
    <row r="36" spans="1:35" ht="15" customHeight="1">
      <c r="A36" s="623"/>
      <c r="B36" s="620"/>
      <c r="C36" s="611"/>
      <c r="D36" s="621"/>
      <c r="E36" s="622"/>
      <c r="F36" s="622"/>
      <c r="G36" s="598"/>
      <c r="H36" s="598"/>
      <c r="I36" s="598"/>
      <c r="J36" s="598"/>
      <c r="K36" s="598"/>
      <c r="L36" s="598"/>
      <c r="M36" s="598"/>
      <c r="N36" s="598"/>
      <c r="O36" s="598"/>
      <c r="P36" s="598"/>
      <c r="Q36" s="598"/>
      <c r="R36" s="1026"/>
      <c r="S36" s="1026"/>
      <c r="T36" s="1026"/>
      <c r="U36" s="1026"/>
      <c r="V36" s="1026"/>
      <c r="W36" s="1026"/>
      <c r="X36" s="1026"/>
      <c r="Y36" s="1026"/>
      <c r="Z36" s="1026"/>
      <c r="AA36" s="1026"/>
      <c r="AB36" s="1026"/>
      <c r="AC36" s="1026"/>
      <c r="AD36" s="1026"/>
      <c r="AE36" s="1026"/>
      <c r="AF36" s="1026"/>
      <c r="AG36" s="1026"/>
      <c r="AH36" s="598"/>
      <c r="AI36" s="636">
        <v>19</v>
      </c>
    </row>
    <row r="37" spans="1:35" s="580" customFormat="1" ht="5.0999999999999996" customHeight="1">
      <c r="A37" s="578"/>
      <c r="B37" s="579"/>
      <c r="D37" s="581"/>
      <c r="G37" s="582"/>
      <c r="H37" s="583"/>
      <c r="I37" s="583"/>
      <c r="J37" s="583"/>
      <c r="K37" s="583"/>
      <c r="L37" s="583"/>
      <c r="M37" s="583"/>
      <c r="N37" s="583"/>
      <c r="O37" s="583"/>
      <c r="P37" s="583"/>
      <c r="Q37" s="583"/>
      <c r="R37" s="1022"/>
      <c r="S37" s="1022"/>
      <c r="T37" s="1022"/>
      <c r="U37" s="1022"/>
      <c r="V37" s="1022"/>
      <c r="W37" s="1022"/>
      <c r="X37" s="1022"/>
      <c r="Y37" s="1022"/>
      <c r="Z37" s="1022"/>
      <c r="AA37" s="1022"/>
      <c r="AB37" s="1022"/>
      <c r="AC37" s="1022"/>
      <c r="AD37" s="1022"/>
      <c r="AE37" s="1022"/>
      <c r="AF37" s="1022"/>
      <c r="AG37" s="1022"/>
      <c r="AH37" s="583"/>
      <c r="AI37" s="583"/>
    </row>
    <row r="38" spans="1:35" s="586" customFormat="1" ht="20.100000000000001" customHeight="1">
      <c r="A38" s="584"/>
      <c r="B38" s="585"/>
      <c r="D38" s="587"/>
      <c r="G38" s="588"/>
      <c r="H38" s="589" t="s">
        <v>392</v>
      </c>
      <c r="I38" s="589" t="s">
        <v>393</v>
      </c>
      <c r="J38" s="589" t="s">
        <v>394</v>
      </c>
      <c r="K38" s="589" t="s">
        <v>395</v>
      </c>
      <c r="L38" s="589" t="s">
        <v>396</v>
      </c>
      <c r="M38" s="589" t="s">
        <v>397</v>
      </c>
      <c r="N38" s="589" t="s">
        <v>398</v>
      </c>
      <c r="O38" s="589" t="s">
        <v>429</v>
      </c>
      <c r="P38" s="589" t="s">
        <v>399</v>
      </c>
      <c r="Q38" s="589" t="s">
        <v>448</v>
      </c>
      <c r="R38" s="1023" t="s">
        <v>526</v>
      </c>
      <c r="S38" s="1023" t="s">
        <v>603</v>
      </c>
      <c r="T38" s="1023" t="s">
        <v>917</v>
      </c>
      <c r="U38" s="1023" t="s">
        <v>918</v>
      </c>
      <c r="V38" s="1023" t="s">
        <v>919</v>
      </c>
      <c r="W38" s="1023" t="s">
        <v>659</v>
      </c>
      <c r="X38" s="1023" t="s">
        <v>705</v>
      </c>
      <c r="Y38" s="1023" t="s">
        <v>774</v>
      </c>
      <c r="Z38" s="1023" t="s">
        <v>778</v>
      </c>
      <c r="AA38" s="1023" t="s">
        <v>784</v>
      </c>
      <c r="AB38" s="1023" t="s">
        <v>793</v>
      </c>
      <c r="AC38" s="1023" t="s">
        <v>799</v>
      </c>
      <c r="AD38" s="1023" t="s">
        <v>852</v>
      </c>
      <c r="AE38" s="1023" t="s">
        <v>880</v>
      </c>
      <c r="AF38" s="1023" t="s">
        <v>873</v>
      </c>
      <c r="AG38" s="1023" t="s">
        <v>874</v>
      </c>
      <c r="AH38" s="590" t="s">
        <v>1</v>
      </c>
      <c r="AI38" s="590" t="s">
        <v>0</v>
      </c>
    </row>
    <row r="39" spans="1:35" s="573" customFormat="1" ht="9.75" customHeight="1">
      <c r="A39" s="623"/>
      <c r="B39" s="624"/>
      <c r="G39" s="591"/>
      <c r="H39" s="625"/>
      <c r="I39" s="625"/>
      <c r="J39" s="625"/>
      <c r="K39" s="625"/>
      <c r="L39" s="625"/>
      <c r="M39" s="625"/>
      <c r="N39" s="625"/>
      <c r="O39" s="625"/>
      <c r="P39" s="625"/>
      <c r="Q39" s="625"/>
      <c r="R39" s="1031"/>
      <c r="S39" s="1031"/>
      <c r="T39" s="1031"/>
      <c r="U39" s="1031"/>
      <c r="V39" s="1031"/>
      <c r="W39" s="1031"/>
      <c r="X39" s="1031"/>
      <c r="Y39" s="1031"/>
      <c r="Z39" s="1031"/>
      <c r="AA39" s="1031"/>
      <c r="AB39" s="1031"/>
      <c r="AC39" s="1031"/>
      <c r="AD39" s="1031"/>
      <c r="AE39" s="1031"/>
      <c r="AF39" s="1031"/>
      <c r="AG39" s="1031"/>
      <c r="AH39" s="591"/>
      <c r="AI39" s="592"/>
    </row>
    <row r="40" spans="1:35" s="573" customFormat="1" ht="15" customHeight="1">
      <c r="A40" s="594" t="s">
        <v>401</v>
      </c>
      <c r="B40" s="595"/>
      <c r="C40" s="626"/>
      <c r="D40" s="627" t="s">
        <v>510</v>
      </c>
      <c r="E40" s="597"/>
      <c r="F40" s="597"/>
      <c r="G40" s="597"/>
      <c r="H40" s="611"/>
      <c r="I40" s="611"/>
      <c r="J40" s="611"/>
      <c r="K40" s="611"/>
      <c r="L40" s="611"/>
      <c r="M40" s="611"/>
      <c r="N40" s="611"/>
      <c r="O40" s="611"/>
      <c r="P40" s="611"/>
      <c r="Q40" s="611"/>
      <c r="R40" s="1028"/>
      <c r="S40" s="1028"/>
      <c r="T40" s="1028"/>
      <c r="U40" s="1028"/>
      <c r="V40" s="1028"/>
      <c r="W40" s="1028"/>
      <c r="X40" s="1028"/>
      <c r="Y40" s="1028"/>
      <c r="Z40" s="1028"/>
      <c r="AA40" s="1028"/>
      <c r="AB40" s="1028"/>
      <c r="AC40" s="1028"/>
      <c r="AD40" s="1028"/>
      <c r="AE40" s="1028"/>
      <c r="AF40" s="1028"/>
      <c r="AG40" s="1028"/>
      <c r="AH40" s="611"/>
    </row>
    <row r="41" spans="1:35" ht="15" customHeight="1">
      <c r="A41" s="600"/>
      <c r="B41" s="601"/>
      <c r="C41" s="611"/>
      <c r="D41" s="608"/>
      <c r="E41" s="627" t="s">
        <v>403</v>
      </c>
      <c r="F41" s="608"/>
      <c r="G41" s="608"/>
      <c r="H41" s="292"/>
      <c r="I41" s="292"/>
      <c r="J41" s="292"/>
      <c r="K41" s="292"/>
      <c r="L41" s="292"/>
      <c r="M41" s="292"/>
      <c r="N41" s="292"/>
      <c r="O41" s="292"/>
      <c r="P41" s="292"/>
      <c r="Q41" s="292"/>
      <c r="R41" s="999"/>
      <c r="S41" s="1105"/>
      <c r="T41" s="1105"/>
      <c r="U41" s="1105"/>
      <c r="V41" s="1105"/>
      <c r="W41" s="1105"/>
      <c r="X41" s="1105"/>
      <c r="Y41" s="1105"/>
      <c r="Z41" s="1105"/>
      <c r="AA41" s="1105"/>
      <c r="AB41" s="1105"/>
      <c r="AC41" s="1105"/>
      <c r="AD41" s="1105"/>
      <c r="AE41" s="1105"/>
      <c r="AF41" s="1105"/>
      <c r="AG41" s="1105"/>
      <c r="AH41" s="598"/>
      <c r="AI41" s="599" t="s">
        <v>402</v>
      </c>
    </row>
    <row r="42" spans="1:35" ht="15" customHeight="1" thickBot="1">
      <c r="A42" s="605" t="s">
        <v>345</v>
      </c>
      <c r="B42" s="606"/>
      <c r="C42" s="611"/>
      <c r="D42" s="608"/>
      <c r="E42" s="608"/>
      <c r="F42" s="628" t="s">
        <v>195</v>
      </c>
      <c r="G42" s="629"/>
      <c r="H42" s="630"/>
      <c r="I42" s="630"/>
      <c r="J42" s="630"/>
      <c r="K42" s="630"/>
      <c r="L42" s="959">
        <v>34967</v>
      </c>
      <c r="M42" s="959">
        <v>35977</v>
      </c>
      <c r="N42" s="959">
        <v>35813</v>
      </c>
      <c r="O42" s="1379">
        <v>36463</v>
      </c>
      <c r="P42" s="959">
        <v>35175.885000000002</v>
      </c>
      <c r="Q42" s="959">
        <v>35777.65</v>
      </c>
      <c r="R42" s="1203">
        <v>36694.358999999997</v>
      </c>
      <c r="S42" s="1442">
        <v>33330.432999999997</v>
      </c>
      <c r="T42" s="1203">
        <v>38060.747000000003</v>
      </c>
      <c r="U42" s="1203">
        <v>37228.514000000003</v>
      </c>
      <c r="V42" s="1203">
        <v>37815.445</v>
      </c>
      <c r="W42" s="1442">
        <v>35727.93</v>
      </c>
      <c r="X42" s="1203">
        <v>35593.911999999997</v>
      </c>
      <c r="Y42" s="1203">
        <v>36611.396000000001</v>
      </c>
      <c r="Z42" s="1203">
        <v>38739.523999999998</v>
      </c>
      <c r="AA42" s="1366">
        <v>36359.267</v>
      </c>
      <c r="AB42" s="1078">
        <v>38447.572</v>
      </c>
      <c r="AC42" s="1078">
        <v>39838.067000000003</v>
      </c>
      <c r="AD42" s="1078">
        <v>42837.75</v>
      </c>
      <c r="AE42" s="1366">
        <v>36853.531000000003</v>
      </c>
      <c r="AF42" s="1078">
        <v>40488.724000000002</v>
      </c>
      <c r="AG42" s="1075">
        <v>41092.376000000004</v>
      </c>
      <c r="AH42" s="1820">
        <v>1.4892933883276838E-2</v>
      </c>
      <c r="AI42" s="1820">
        <v>3.1477483809428275E-2</v>
      </c>
    </row>
    <row r="43" spans="1:35" ht="15" customHeight="1" thickTop="1">
      <c r="A43" s="606"/>
      <c r="B43" s="610" t="s">
        <v>346</v>
      </c>
      <c r="C43" s="611"/>
      <c r="D43" s="608"/>
      <c r="E43" s="608"/>
      <c r="F43" s="608"/>
      <c r="G43" s="608" t="s">
        <v>9</v>
      </c>
      <c r="H43" s="292"/>
      <c r="I43" s="292"/>
      <c r="J43" s="292"/>
      <c r="K43" s="292"/>
      <c r="L43" s="710">
        <v>33716</v>
      </c>
      <c r="M43" s="710">
        <v>34655</v>
      </c>
      <c r="N43" s="710">
        <v>34512</v>
      </c>
      <c r="O43" s="1306">
        <v>35275</v>
      </c>
      <c r="P43" s="710">
        <v>34107.909</v>
      </c>
      <c r="Q43" s="1016">
        <v>34949.483999999997</v>
      </c>
      <c r="R43" s="1204">
        <v>35797.925000000003</v>
      </c>
      <c r="S43" s="1443">
        <v>32407.513999999999</v>
      </c>
      <c r="T43" s="1204">
        <v>37165.264999999999</v>
      </c>
      <c r="U43" s="1204">
        <v>36244.427000000003</v>
      </c>
      <c r="V43" s="1204">
        <v>37014.502999999997</v>
      </c>
      <c r="W43" s="1443">
        <v>34984.713000000003</v>
      </c>
      <c r="X43" s="1204">
        <v>34821.857000000004</v>
      </c>
      <c r="Y43" s="1204">
        <v>35809.059000000001</v>
      </c>
      <c r="Z43" s="1204">
        <v>37924.875999999997</v>
      </c>
      <c r="AA43" s="1318">
        <v>35565.620999999999</v>
      </c>
      <c r="AB43" s="1073">
        <v>37491.006999999998</v>
      </c>
      <c r="AC43" s="1073">
        <v>38818.697999999997</v>
      </c>
      <c r="AD43" s="1073">
        <v>41770.555999999997</v>
      </c>
      <c r="AE43" s="1318">
        <v>36025.281000000003</v>
      </c>
      <c r="AF43" s="1073">
        <v>39587.105000000003</v>
      </c>
      <c r="AG43" s="1071">
        <v>40151.22</v>
      </c>
      <c r="AH43" s="787">
        <v>1.4247101321140709E-2</v>
      </c>
      <c r="AI43" s="787">
        <v>3.4313094103402886E-2</v>
      </c>
    </row>
    <row r="44" spans="1:35" ht="15" customHeight="1">
      <c r="A44" s="606"/>
      <c r="B44" s="610" t="s">
        <v>347</v>
      </c>
      <c r="C44" s="611"/>
      <c r="D44" s="608"/>
      <c r="E44" s="608"/>
      <c r="F44" s="608"/>
      <c r="G44" s="608" t="s">
        <v>10</v>
      </c>
      <c r="H44" s="292"/>
      <c r="I44" s="292"/>
      <c r="J44" s="292"/>
      <c r="K44" s="292"/>
      <c r="L44" s="710">
        <v>379</v>
      </c>
      <c r="M44" s="710">
        <v>940</v>
      </c>
      <c r="N44" s="710">
        <v>982</v>
      </c>
      <c r="O44" s="1306">
        <v>823</v>
      </c>
      <c r="P44" s="710">
        <v>754.07899999999995</v>
      </c>
      <c r="Q44" s="1016">
        <v>597.68899999999996</v>
      </c>
      <c r="R44" s="1204">
        <v>648.79899999999998</v>
      </c>
      <c r="S44" s="1443">
        <v>692.88400000000001</v>
      </c>
      <c r="T44" s="1204">
        <v>674.17600000000004</v>
      </c>
      <c r="U44" s="1204">
        <v>771.49199999999996</v>
      </c>
      <c r="V44" s="1204">
        <v>600.87400000000002</v>
      </c>
      <c r="W44" s="1443">
        <v>540.12599999999998</v>
      </c>
      <c r="X44" s="1204">
        <v>581.39400000000001</v>
      </c>
      <c r="Y44" s="1204">
        <v>697.12699999999995</v>
      </c>
      <c r="Z44" s="1204">
        <v>746.90499999999997</v>
      </c>
      <c r="AA44" s="1318">
        <v>724.59799999999996</v>
      </c>
      <c r="AB44" s="1073">
        <v>876.36900000000003</v>
      </c>
      <c r="AC44" s="1073">
        <v>923.28099999999995</v>
      </c>
      <c r="AD44" s="1073">
        <v>1017.64</v>
      </c>
      <c r="AE44" s="1318">
        <v>791.79700000000003</v>
      </c>
      <c r="AF44" s="1073">
        <v>866.11500000000001</v>
      </c>
      <c r="AG44" s="1071">
        <v>768.12400000000002</v>
      </c>
      <c r="AH44" s="787">
        <v>-0.11316397228637409</v>
      </c>
      <c r="AI44" s="787">
        <v>-0.16793066088840736</v>
      </c>
    </row>
    <row r="45" spans="1:35" ht="15" customHeight="1">
      <c r="A45" s="612"/>
      <c r="B45" s="610" t="s">
        <v>348</v>
      </c>
      <c r="C45" s="611"/>
      <c r="D45" s="608"/>
      <c r="E45" s="608"/>
      <c r="F45" s="608"/>
      <c r="G45" s="608" t="s">
        <v>11</v>
      </c>
      <c r="H45" s="292"/>
      <c r="I45" s="292"/>
      <c r="J45" s="292"/>
      <c r="K45" s="292"/>
      <c r="L45" s="710">
        <v>196</v>
      </c>
      <c r="M45" s="710">
        <v>132</v>
      </c>
      <c r="N45" s="710">
        <v>156</v>
      </c>
      <c r="O45" s="1306">
        <v>89</v>
      </c>
      <c r="P45" s="710">
        <v>81.531000000000006</v>
      </c>
      <c r="Q45" s="1016">
        <v>82.760999999999996</v>
      </c>
      <c r="R45" s="1204">
        <v>82.873000000000005</v>
      </c>
      <c r="S45" s="1443">
        <v>79.67</v>
      </c>
      <c r="T45" s="1204">
        <v>78.055999999999997</v>
      </c>
      <c r="U45" s="1204">
        <v>53.777000000000001</v>
      </c>
      <c r="V45" s="1204">
        <v>43.171999999999997</v>
      </c>
      <c r="W45" s="1443">
        <v>66.236999999999995</v>
      </c>
      <c r="X45" s="1204">
        <v>50.46</v>
      </c>
      <c r="Y45" s="1204">
        <v>48.758000000000003</v>
      </c>
      <c r="Z45" s="1204">
        <v>28.213000000000001</v>
      </c>
      <c r="AA45" s="1318">
        <v>28.379000000000001</v>
      </c>
      <c r="AB45" s="1073">
        <v>28.378</v>
      </c>
      <c r="AC45" s="1073">
        <v>28.064</v>
      </c>
      <c r="AD45" s="1073">
        <v>1.974</v>
      </c>
      <c r="AE45" s="1318">
        <v>1.9730000000000001</v>
      </c>
      <c r="AF45" s="1073">
        <v>1.972</v>
      </c>
      <c r="AG45" s="1071">
        <v>2.758</v>
      </c>
      <c r="AH45" s="787">
        <v>0.5</v>
      </c>
      <c r="AI45" s="787">
        <v>-0.8928571428571429</v>
      </c>
    </row>
    <row r="46" spans="1:35" ht="15" customHeight="1">
      <c r="A46" s="612"/>
      <c r="B46" s="1872" t="s">
        <v>846</v>
      </c>
      <c r="C46" s="611"/>
      <c r="D46" s="608"/>
      <c r="E46" s="608"/>
      <c r="F46" s="608"/>
      <c r="G46" s="608" t="s">
        <v>12</v>
      </c>
      <c r="H46" s="292"/>
      <c r="I46" s="292"/>
      <c r="J46" s="292"/>
      <c r="K46" s="292"/>
      <c r="L46" s="710">
        <v>640</v>
      </c>
      <c r="M46" s="710">
        <v>210</v>
      </c>
      <c r="N46" s="710">
        <v>130</v>
      </c>
      <c r="O46" s="1306">
        <v>267</v>
      </c>
      <c r="P46" s="710">
        <v>230.857</v>
      </c>
      <c r="Q46" s="1016">
        <v>145.86199999999999</v>
      </c>
      <c r="R46" s="1204">
        <v>152.846</v>
      </c>
      <c r="S46" s="1443">
        <v>137.74700000000001</v>
      </c>
      <c r="T46" s="1204">
        <v>130.99100000000001</v>
      </c>
      <c r="U46" s="1204">
        <v>78.23</v>
      </c>
      <c r="V46" s="1204">
        <v>78.426000000000002</v>
      </c>
      <c r="W46" s="1443">
        <v>79.798000000000002</v>
      </c>
      <c r="X46" s="1204">
        <v>77.462999999999994</v>
      </c>
      <c r="Y46" s="1204">
        <v>19.501999999999999</v>
      </c>
      <c r="Z46" s="1204">
        <v>4.2380000000000004</v>
      </c>
      <c r="AA46" s="1318">
        <v>5.3680000000000003</v>
      </c>
      <c r="AB46" s="1073">
        <v>17.138999999999999</v>
      </c>
      <c r="AC46" s="1073">
        <v>42.140999999999998</v>
      </c>
      <c r="AD46" s="1073">
        <v>18.853999999999999</v>
      </c>
      <c r="AE46" s="1318">
        <v>8.9749999999999996</v>
      </c>
      <c r="AF46" s="1073">
        <v>5.9370000000000003</v>
      </c>
      <c r="AG46" s="1071">
        <v>143.291</v>
      </c>
      <c r="AH46" s="787">
        <v>22.833333333333332</v>
      </c>
      <c r="AI46" s="787">
        <v>2.4047619047619047</v>
      </c>
    </row>
    <row r="47" spans="1:35" ht="15" customHeight="1">
      <c r="A47" s="612"/>
      <c r="B47" s="610" t="s">
        <v>350</v>
      </c>
      <c r="C47" s="611"/>
      <c r="D47" s="608"/>
      <c r="E47" s="631"/>
      <c r="F47" s="608"/>
      <c r="G47" s="608" t="s">
        <v>13</v>
      </c>
      <c r="H47" s="292"/>
      <c r="I47" s="292"/>
      <c r="J47" s="292"/>
      <c r="K47" s="292"/>
      <c r="L47" s="710">
        <v>37</v>
      </c>
      <c r="M47" s="710">
        <v>41</v>
      </c>
      <c r="N47" s="710">
        <v>33</v>
      </c>
      <c r="O47" s="1306">
        <v>9</v>
      </c>
      <c r="P47" s="710">
        <v>1.5089999999999999</v>
      </c>
      <c r="Q47" s="1016">
        <v>1.8540000000000001</v>
      </c>
      <c r="R47" s="1204">
        <v>11.916</v>
      </c>
      <c r="S47" s="1443">
        <v>12.618</v>
      </c>
      <c r="T47" s="1204">
        <v>12.259</v>
      </c>
      <c r="U47" s="1204">
        <v>80.587999999999994</v>
      </c>
      <c r="V47" s="1204">
        <v>78.47</v>
      </c>
      <c r="W47" s="1443">
        <v>57.055999999999997</v>
      </c>
      <c r="X47" s="1204">
        <v>62.738</v>
      </c>
      <c r="Y47" s="1204">
        <v>36.950000000000003</v>
      </c>
      <c r="Z47" s="1204">
        <v>35.292000000000002</v>
      </c>
      <c r="AA47" s="1318">
        <v>35.301000000000002</v>
      </c>
      <c r="AB47" s="1073">
        <v>34.679000000000002</v>
      </c>
      <c r="AC47" s="1073">
        <v>25.882999999999999</v>
      </c>
      <c r="AD47" s="1073">
        <v>28.725999999999999</v>
      </c>
      <c r="AE47" s="1318">
        <v>25.504999999999999</v>
      </c>
      <c r="AF47" s="1073">
        <v>27.594999999999999</v>
      </c>
      <c r="AG47" s="1071">
        <v>26.983000000000001</v>
      </c>
      <c r="AH47" s="787">
        <v>-3.5714285714285698E-2</v>
      </c>
      <c r="AI47" s="787">
        <v>3.8461538461538547E-2</v>
      </c>
    </row>
    <row r="48" spans="1:35" ht="15" customHeight="1">
      <c r="A48" s="612"/>
      <c r="B48" s="610" t="s">
        <v>351</v>
      </c>
      <c r="C48" s="611"/>
      <c r="D48" s="608"/>
      <c r="E48" s="631"/>
      <c r="F48" s="1922" t="s">
        <v>947</v>
      </c>
      <c r="G48" s="794"/>
      <c r="H48" s="795"/>
      <c r="I48" s="795"/>
      <c r="J48" s="795"/>
      <c r="K48" s="795"/>
      <c r="L48" s="796">
        <v>873</v>
      </c>
      <c r="M48" s="796">
        <v>383</v>
      </c>
      <c r="N48" s="796">
        <v>319</v>
      </c>
      <c r="O48" s="1380">
        <v>365</v>
      </c>
      <c r="P48" s="796">
        <v>313.89700000000005</v>
      </c>
      <c r="Q48" s="1038">
        <v>230.477</v>
      </c>
      <c r="R48" s="1038">
        <v>247.63499999999999</v>
      </c>
      <c r="S48" s="1380">
        <v>230.03500000000003</v>
      </c>
      <c r="T48" s="1038">
        <v>221.30600000000004</v>
      </c>
      <c r="U48" s="1038">
        <v>212.595</v>
      </c>
      <c r="V48" s="1038">
        <v>200.06799999999998</v>
      </c>
      <c r="W48" s="1380">
        <v>203.09100000000001</v>
      </c>
      <c r="X48" s="1038">
        <v>190.661</v>
      </c>
      <c r="Y48" s="1038">
        <v>105.21000000000001</v>
      </c>
      <c r="Z48" s="1759">
        <v>67.742999999999995</v>
      </c>
      <c r="AA48" s="1448">
        <v>69.048000000000002</v>
      </c>
      <c r="AB48" s="1476">
        <v>80.195999999999998</v>
      </c>
      <c r="AC48" s="1476">
        <v>96.087999999999994</v>
      </c>
      <c r="AD48" s="1476">
        <v>49.554000000000002</v>
      </c>
      <c r="AE48" s="1448">
        <v>36.453000000000003</v>
      </c>
      <c r="AF48" s="1476">
        <v>35.503999999999998</v>
      </c>
      <c r="AG48" s="1597">
        <v>173.03200000000001</v>
      </c>
      <c r="AH48" s="785">
        <v>3.8055555555555554</v>
      </c>
      <c r="AI48" s="785">
        <v>0.80208333333333326</v>
      </c>
    </row>
    <row r="49" spans="1:35" ht="15" customHeight="1">
      <c r="A49" s="612"/>
      <c r="B49" s="610" t="s">
        <v>352</v>
      </c>
      <c r="C49" s="611"/>
      <c r="D49" s="608"/>
      <c r="E49" s="631"/>
      <c r="F49" s="632" t="s">
        <v>3</v>
      </c>
      <c r="G49" s="633"/>
      <c r="H49" s="634"/>
      <c r="I49" s="634"/>
      <c r="J49" s="634"/>
      <c r="K49" s="634"/>
      <c r="L49" s="797">
        <v>2.4966396888494866E-2</v>
      </c>
      <c r="M49" s="797">
        <v>1.0645690302137478E-2</v>
      </c>
      <c r="N49" s="797">
        <v>8.9073800016753694E-3</v>
      </c>
      <c r="O49" s="1381">
        <v>1.0010147272577681E-2</v>
      </c>
      <c r="P49" s="797">
        <v>8.9236418643056179E-3</v>
      </c>
      <c r="Q49" s="1142">
        <v>6.4419267335892655E-3</v>
      </c>
      <c r="R49" s="1142">
        <v>6.7485849800510214E-3</v>
      </c>
      <c r="S49" s="1381">
        <v>6.9016505126111034E-3</v>
      </c>
      <c r="T49" s="1142">
        <v>5.8145469399221205E-3</v>
      </c>
      <c r="U49" s="1142">
        <v>5.7105421935455172E-3</v>
      </c>
      <c r="V49" s="1142">
        <v>5.2906424874809748E-3</v>
      </c>
      <c r="W49" s="1381">
        <v>5.684376340862737E-3</v>
      </c>
      <c r="X49" s="1142">
        <v>5.3565620997208744E-3</v>
      </c>
      <c r="Y49" s="1142">
        <v>2.8736953925493584E-3</v>
      </c>
      <c r="Z49" s="1142">
        <v>1.7486792042153126E-3</v>
      </c>
      <c r="AA49" s="1375">
        <v>1.899048184882275E-3</v>
      </c>
      <c r="AB49" s="1014">
        <v>2.0858534317849771E-3</v>
      </c>
      <c r="AC49" s="1142">
        <v>2.4119644158437704E-3</v>
      </c>
      <c r="AD49" s="1142">
        <v>1.1567834445086402E-3</v>
      </c>
      <c r="AE49" s="1375">
        <v>9.8913181480493693E-4</v>
      </c>
      <c r="AF49" s="1142">
        <v>8.7688611772502375E-4</v>
      </c>
      <c r="AG49" s="1912">
        <v>4.2108054301849083E-3</v>
      </c>
      <c r="AH49" s="1821" t="s">
        <v>935</v>
      </c>
      <c r="AI49" s="1821" t="s">
        <v>936</v>
      </c>
    </row>
    <row r="50" spans="1:35" ht="15" customHeight="1">
      <c r="A50" s="612"/>
      <c r="B50" s="610" t="s">
        <v>353</v>
      </c>
      <c r="C50" s="611"/>
      <c r="D50" s="608"/>
      <c r="E50" s="631"/>
      <c r="F50" s="1922" t="s">
        <v>512</v>
      </c>
      <c r="G50" s="794"/>
      <c r="H50" s="795"/>
      <c r="I50" s="795"/>
      <c r="J50" s="795"/>
      <c r="K50" s="795"/>
      <c r="L50" s="796">
        <v>1252</v>
      </c>
      <c r="M50" s="796">
        <v>1323</v>
      </c>
      <c r="N50" s="796">
        <v>1301</v>
      </c>
      <c r="O50" s="1380">
        <v>1188</v>
      </c>
      <c r="P50" s="796">
        <v>1067.9759999999999</v>
      </c>
      <c r="Q50" s="1038">
        <v>828.16599999999994</v>
      </c>
      <c r="R50" s="1038">
        <v>896.43400000000008</v>
      </c>
      <c r="S50" s="1380">
        <v>922.91899999999998</v>
      </c>
      <c r="T50" s="1038">
        <v>895.48200000000008</v>
      </c>
      <c r="U50" s="1038">
        <v>984.08699999999999</v>
      </c>
      <c r="V50" s="1038">
        <v>800.94200000000012</v>
      </c>
      <c r="W50" s="1380">
        <v>743.21699999999998</v>
      </c>
      <c r="X50" s="1038">
        <v>772.05500000000006</v>
      </c>
      <c r="Y50" s="1038">
        <v>802.33699999999999</v>
      </c>
      <c r="Z50" s="1759">
        <v>814.64800000000002</v>
      </c>
      <c r="AA50" s="1448">
        <v>793.64600000000007</v>
      </c>
      <c r="AB50" s="1476">
        <v>956.56500000000005</v>
      </c>
      <c r="AC50" s="1476">
        <v>1019.3689999999999</v>
      </c>
      <c r="AD50" s="1476">
        <v>1067.194</v>
      </c>
      <c r="AE50" s="1448">
        <v>828.25</v>
      </c>
      <c r="AF50" s="1476">
        <v>901.61900000000003</v>
      </c>
      <c r="AG50" s="1597">
        <v>941.15599999999995</v>
      </c>
      <c r="AH50" s="785">
        <v>4.3237250554323703E-2</v>
      </c>
      <c r="AI50" s="785">
        <v>-7.6545632973503475E-2</v>
      </c>
    </row>
    <row r="51" spans="1:35" ht="15" customHeight="1">
      <c r="A51" s="612"/>
      <c r="B51" s="610" t="s">
        <v>354</v>
      </c>
      <c r="C51" s="611"/>
      <c r="D51" s="608"/>
      <c r="E51" s="631"/>
      <c r="F51" s="632" t="s">
        <v>478</v>
      </c>
      <c r="G51" s="633"/>
      <c r="H51" s="634"/>
      <c r="I51" s="634"/>
      <c r="J51" s="634"/>
      <c r="K51" s="634"/>
      <c r="L51" s="797">
        <v>3.5805187748448535E-2</v>
      </c>
      <c r="M51" s="797">
        <v>3.6773494176835203E-2</v>
      </c>
      <c r="N51" s="797">
        <v>3.6327590539748135E-2</v>
      </c>
      <c r="O51" s="1381">
        <v>3.2580972492663798E-2</v>
      </c>
      <c r="P51" s="797">
        <v>3.0361027163922097E-2</v>
      </c>
      <c r="Q51" s="1142">
        <v>2.314757956433695E-2</v>
      </c>
      <c r="R51" s="1142">
        <v>2.4429749542702196E-2</v>
      </c>
      <c r="S51" s="1381">
        <v>2.7689979305099338E-2</v>
      </c>
      <c r="T51" s="1142">
        <v>2.3527704277585514E-2</v>
      </c>
      <c r="U51" s="1142">
        <v>2.6433690047365305E-2</v>
      </c>
      <c r="V51" s="1142">
        <v>2.1180287578263329E-2</v>
      </c>
      <c r="W51" s="1381">
        <v>2.0802128754730542E-2</v>
      </c>
      <c r="X51" s="1142">
        <v>2.169064754669282E-2</v>
      </c>
      <c r="Y51" s="1142">
        <v>2.1914952382586013E-2</v>
      </c>
      <c r="Z51" s="1142">
        <v>2.1028859311745803E-2</v>
      </c>
      <c r="AA51" s="1375">
        <v>2.1827887784426458E-2</v>
      </c>
      <c r="AB51" s="1014">
        <v>2.4879724524607173E-2</v>
      </c>
      <c r="AC51" s="1142">
        <v>2.5587812782181422E-2</v>
      </c>
      <c r="AD51" s="1142">
        <v>2.4912466224299826E-2</v>
      </c>
      <c r="AE51" s="1375">
        <v>2.2474101599654045E-2</v>
      </c>
      <c r="AF51" s="1142">
        <v>2.2268397492595716E-2</v>
      </c>
      <c r="AG51" s="1839">
        <v>2.2903421306180977E-2</v>
      </c>
      <c r="AH51" s="1821" t="s">
        <v>937</v>
      </c>
      <c r="AI51" s="1821" t="s">
        <v>938</v>
      </c>
    </row>
    <row r="52" spans="1:35" ht="15" customHeight="1">
      <c r="A52" s="612"/>
      <c r="B52" s="610" t="s">
        <v>355</v>
      </c>
      <c r="C52" s="611"/>
      <c r="D52" s="608"/>
      <c r="E52" s="631"/>
      <c r="F52" s="616" t="s">
        <v>948</v>
      </c>
      <c r="G52" s="608"/>
      <c r="H52" s="292"/>
      <c r="I52" s="292"/>
      <c r="J52" s="292"/>
      <c r="K52" s="292"/>
      <c r="L52" s="292"/>
      <c r="M52" s="292"/>
      <c r="N52" s="292"/>
      <c r="O52" s="292"/>
      <c r="P52" s="292"/>
      <c r="Q52" s="999"/>
      <c r="R52" s="999"/>
      <c r="S52" s="1105"/>
      <c r="T52" s="1105"/>
      <c r="U52" s="1105"/>
      <c r="V52" s="1105"/>
      <c r="W52" s="1105"/>
      <c r="X52" s="1105"/>
      <c r="Y52" s="1105"/>
      <c r="Z52" s="1105"/>
      <c r="AA52" s="1026"/>
      <c r="AB52" s="1026"/>
      <c r="AC52" s="1026"/>
      <c r="AD52" s="1026"/>
      <c r="AE52" s="1026"/>
      <c r="AF52" s="1026"/>
      <c r="AG52" s="1026"/>
      <c r="AH52" s="1026"/>
      <c r="AI52" s="1026"/>
    </row>
    <row r="53" spans="1:35" ht="15" customHeight="1">
      <c r="A53" s="606"/>
      <c r="B53" s="720" t="s">
        <v>356</v>
      </c>
      <c r="C53" s="611"/>
      <c r="D53" s="608"/>
      <c r="E53" s="631"/>
      <c r="F53" s="631"/>
      <c r="G53" s="608"/>
      <c r="H53" s="292"/>
      <c r="I53" s="292"/>
      <c r="J53" s="292"/>
      <c r="K53" s="292"/>
      <c r="L53" s="292"/>
      <c r="M53" s="292"/>
      <c r="N53" s="292"/>
      <c r="O53" s="292"/>
      <c r="P53" s="292"/>
      <c r="Q53" s="999"/>
      <c r="R53" s="999"/>
      <c r="S53" s="1105"/>
      <c r="T53" s="1105"/>
      <c r="U53" s="1105"/>
      <c r="V53" s="1105"/>
      <c r="W53" s="1105"/>
      <c r="X53" s="1105"/>
      <c r="Y53" s="1105"/>
      <c r="Z53" s="1105"/>
      <c r="AA53" s="1026"/>
      <c r="AB53" s="1026"/>
      <c r="AC53" s="1026"/>
      <c r="AD53" s="1026"/>
      <c r="AE53" s="1026"/>
      <c r="AF53" s="1026"/>
      <c r="AG53" s="1026"/>
      <c r="AH53" s="1026"/>
      <c r="AI53" s="1026"/>
    </row>
    <row r="54" spans="1:35" ht="15" customHeight="1">
      <c r="A54" s="612"/>
      <c r="B54" s="610" t="s">
        <v>357</v>
      </c>
      <c r="C54" s="611"/>
      <c r="D54" s="234"/>
      <c r="E54" s="631"/>
      <c r="F54" s="608"/>
      <c r="G54" s="608"/>
      <c r="H54" s="292"/>
      <c r="I54" s="292"/>
      <c r="J54" s="292"/>
      <c r="K54" s="292"/>
      <c r="L54" s="292"/>
      <c r="M54" s="292"/>
      <c r="N54" s="292"/>
      <c r="O54" s="292"/>
      <c r="P54" s="292"/>
      <c r="Q54" s="999"/>
      <c r="R54" s="999"/>
      <c r="S54" s="1105"/>
      <c r="T54" s="1105"/>
      <c r="U54" s="1105"/>
      <c r="V54" s="1105"/>
      <c r="W54" s="1105"/>
      <c r="X54" s="1105"/>
      <c r="Y54" s="1105"/>
      <c r="Z54" s="1105"/>
      <c r="AA54" s="1026"/>
      <c r="AB54" s="1026"/>
      <c r="AC54" s="1026"/>
      <c r="AD54" s="1026"/>
      <c r="AE54" s="1026"/>
      <c r="AF54" s="1026"/>
      <c r="AG54" s="1026"/>
      <c r="AH54" s="1026"/>
      <c r="AI54" s="1026"/>
    </row>
    <row r="55" spans="1:35" ht="15" customHeight="1">
      <c r="A55" s="612"/>
      <c r="B55" s="610" t="s">
        <v>358</v>
      </c>
      <c r="C55" s="611"/>
      <c r="D55" s="234"/>
      <c r="E55" s="627" t="s">
        <v>404</v>
      </c>
      <c r="F55" s="608"/>
      <c r="G55" s="608"/>
      <c r="H55" s="292"/>
      <c r="I55" s="292"/>
      <c r="J55" s="292"/>
      <c r="K55" s="292"/>
      <c r="L55" s="292"/>
      <c r="M55" s="292"/>
      <c r="N55" s="292"/>
      <c r="O55" s="292"/>
      <c r="P55" s="292"/>
      <c r="Q55" s="999"/>
      <c r="R55" s="999"/>
      <c r="S55" s="1105"/>
      <c r="T55" s="1105"/>
      <c r="U55" s="1105"/>
      <c r="V55" s="1105"/>
      <c r="W55" s="1105"/>
      <c r="X55" s="1105"/>
      <c r="Y55" s="1105"/>
      <c r="Z55" s="1105"/>
      <c r="AA55" s="1026"/>
      <c r="AB55" s="1026"/>
      <c r="AC55" s="1026"/>
      <c r="AD55" s="1026"/>
      <c r="AE55" s="1026"/>
      <c r="AF55" s="1026"/>
      <c r="AG55" s="1026"/>
      <c r="AH55" s="1752"/>
      <c r="AI55" s="1752" t="s">
        <v>402</v>
      </c>
    </row>
    <row r="56" spans="1:35" ht="15" customHeight="1" thickBot="1">
      <c r="A56" s="612"/>
      <c r="B56" s="610" t="s">
        <v>359</v>
      </c>
      <c r="C56" s="611"/>
      <c r="D56" s="234"/>
      <c r="E56" s="608"/>
      <c r="F56" s="628" t="s">
        <v>195</v>
      </c>
      <c r="G56" s="629"/>
      <c r="H56" s="630"/>
      <c r="I56" s="630"/>
      <c r="J56" s="630"/>
      <c r="K56" s="630"/>
      <c r="L56" s="959">
        <v>78372</v>
      </c>
      <c r="M56" s="959">
        <v>79166</v>
      </c>
      <c r="N56" s="959">
        <v>80472</v>
      </c>
      <c r="O56" s="1379">
        <v>81303</v>
      </c>
      <c r="P56" s="959">
        <v>83354.259999999995</v>
      </c>
      <c r="Q56" s="959">
        <v>86145.691999999995</v>
      </c>
      <c r="R56" s="1203">
        <v>88900.286999999997</v>
      </c>
      <c r="S56" s="1442">
        <v>87506.184999999998</v>
      </c>
      <c r="T56" s="1203">
        <v>89666.396999999997</v>
      </c>
      <c r="U56" s="1203">
        <v>93054.032999999996</v>
      </c>
      <c r="V56" s="1203">
        <v>93773.91</v>
      </c>
      <c r="W56" s="1442">
        <v>95825.183999999994</v>
      </c>
      <c r="X56" s="1203">
        <v>100245.69100000001</v>
      </c>
      <c r="Y56" s="1203">
        <v>104042.68700000001</v>
      </c>
      <c r="Z56" s="1203">
        <v>108800.704</v>
      </c>
      <c r="AA56" s="1366">
        <v>110383.792</v>
      </c>
      <c r="AB56" s="1078">
        <v>113000.357</v>
      </c>
      <c r="AC56" s="1078">
        <v>116823.64599999999</v>
      </c>
      <c r="AD56" s="1078">
        <v>120027.105</v>
      </c>
      <c r="AE56" s="1366">
        <v>121037.713</v>
      </c>
      <c r="AF56" s="1078">
        <v>118363.05</v>
      </c>
      <c r="AG56" s="1075">
        <v>119722.99099999999</v>
      </c>
      <c r="AH56" s="1820">
        <v>1.1490077135591248E-2</v>
      </c>
      <c r="AI56" s="1820">
        <v>2.4815106484968874E-2</v>
      </c>
    </row>
    <row r="57" spans="1:35" ht="15" customHeight="1" thickTop="1">
      <c r="A57" s="612"/>
      <c r="B57" s="610" t="s">
        <v>360</v>
      </c>
      <c r="C57" s="602"/>
      <c r="D57" s="234"/>
      <c r="E57" s="608"/>
      <c r="F57" s="608"/>
      <c r="G57" s="608" t="s">
        <v>9</v>
      </c>
      <c r="H57" s="292"/>
      <c r="I57" s="292"/>
      <c r="J57" s="292"/>
      <c r="K57" s="292"/>
      <c r="L57" s="710">
        <v>77213</v>
      </c>
      <c r="M57" s="710">
        <v>78031</v>
      </c>
      <c r="N57" s="710">
        <v>79412</v>
      </c>
      <c r="O57" s="1306">
        <v>80316</v>
      </c>
      <c r="P57" s="710">
        <v>82419.659</v>
      </c>
      <c r="Q57" s="1016">
        <v>85185.785999999993</v>
      </c>
      <c r="R57" s="1204">
        <v>87956.524999999994</v>
      </c>
      <c r="S57" s="1443">
        <v>86559.991999999998</v>
      </c>
      <c r="T57" s="1204">
        <v>88676.226999999999</v>
      </c>
      <c r="U57" s="1204">
        <v>91969.074999999997</v>
      </c>
      <c r="V57" s="1204">
        <v>92710.180999999997</v>
      </c>
      <c r="W57" s="1443">
        <v>94883.986000000004</v>
      </c>
      <c r="X57" s="1204">
        <v>99376.017000000007</v>
      </c>
      <c r="Y57" s="1204">
        <v>102969.65700000001</v>
      </c>
      <c r="Z57" s="1204">
        <v>107832.68</v>
      </c>
      <c r="AA57" s="1318">
        <v>109501.06200000001</v>
      </c>
      <c r="AB57" s="1073">
        <v>112171.21400000001</v>
      </c>
      <c r="AC57" s="1073">
        <v>115811.461</v>
      </c>
      <c r="AD57" s="1073">
        <v>119014.144</v>
      </c>
      <c r="AE57" s="1318">
        <v>120075.711</v>
      </c>
      <c r="AF57" s="1073">
        <v>117364.72199999999</v>
      </c>
      <c r="AG57" s="1071">
        <v>118502.533</v>
      </c>
      <c r="AH57" s="787">
        <v>9.6962467515868678E-3</v>
      </c>
      <c r="AI57" s="787">
        <v>2.3244769495125661E-2</v>
      </c>
    </row>
    <row r="58" spans="1:35" ht="15" customHeight="1">
      <c r="A58" s="612"/>
      <c r="B58" s="610" t="s">
        <v>361</v>
      </c>
      <c r="C58" s="611"/>
      <c r="D58" s="234"/>
      <c r="E58" s="608"/>
      <c r="F58" s="608"/>
      <c r="G58" s="608" t="s">
        <v>10</v>
      </c>
      <c r="H58" s="292"/>
      <c r="I58" s="292"/>
      <c r="J58" s="292"/>
      <c r="K58" s="292"/>
      <c r="L58" s="710">
        <v>523</v>
      </c>
      <c r="M58" s="710">
        <v>629</v>
      </c>
      <c r="N58" s="710">
        <v>614</v>
      </c>
      <c r="O58" s="1306">
        <v>509</v>
      </c>
      <c r="P58" s="710">
        <v>481.08199999999999</v>
      </c>
      <c r="Q58" s="1016">
        <v>504.904</v>
      </c>
      <c r="R58" s="1204">
        <v>526.57000000000005</v>
      </c>
      <c r="S58" s="1443">
        <v>484.33600000000001</v>
      </c>
      <c r="T58" s="1204">
        <v>509.52699999999999</v>
      </c>
      <c r="U58" s="1204">
        <v>601.00400000000002</v>
      </c>
      <c r="V58" s="1204">
        <v>626.18299999999999</v>
      </c>
      <c r="W58" s="1443">
        <v>510.40300000000002</v>
      </c>
      <c r="X58" s="1204">
        <v>460.274</v>
      </c>
      <c r="Y58" s="1204">
        <v>616.01099999999997</v>
      </c>
      <c r="Z58" s="1204">
        <v>598.55700000000002</v>
      </c>
      <c r="AA58" s="1318">
        <v>535.41</v>
      </c>
      <c r="AB58" s="1073">
        <v>516.01300000000003</v>
      </c>
      <c r="AC58" s="1073">
        <v>702.44600000000003</v>
      </c>
      <c r="AD58" s="1073">
        <v>702.74099999999999</v>
      </c>
      <c r="AE58" s="1318">
        <v>622.404</v>
      </c>
      <c r="AF58" s="1073">
        <v>686.93700000000001</v>
      </c>
      <c r="AG58" s="1071">
        <v>897.43499999999995</v>
      </c>
      <c r="AH58" s="787">
        <v>0.30567685589519655</v>
      </c>
      <c r="AI58" s="787">
        <v>0.27777777777777768</v>
      </c>
    </row>
    <row r="59" spans="1:35" ht="15" customHeight="1">
      <c r="A59" s="612"/>
      <c r="B59" s="1586" t="s">
        <v>701</v>
      </c>
      <c r="C59" s="611"/>
      <c r="D59" s="234"/>
      <c r="E59" s="608"/>
      <c r="F59" s="608"/>
      <c r="G59" s="608" t="s">
        <v>11</v>
      </c>
      <c r="H59" s="292"/>
      <c r="I59" s="292"/>
      <c r="J59" s="292"/>
      <c r="K59" s="292"/>
      <c r="L59" s="710">
        <v>309</v>
      </c>
      <c r="M59" s="710">
        <v>286</v>
      </c>
      <c r="N59" s="710">
        <v>236</v>
      </c>
      <c r="O59" s="1306">
        <v>260</v>
      </c>
      <c r="P59" s="710">
        <v>223.965</v>
      </c>
      <c r="Q59" s="1016">
        <v>216.71700000000001</v>
      </c>
      <c r="R59" s="1204">
        <v>193.97</v>
      </c>
      <c r="S59" s="1443">
        <v>209.72399999999999</v>
      </c>
      <c r="T59" s="1204">
        <v>232.06800000000001</v>
      </c>
      <c r="U59" s="1204">
        <v>242.453</v>
      </c>
      <c r="V59" s="1204">
        <v>214.31200000000001</v>
      </c>
      <c r="W59" s="1443">
        <v>227.541</v>
      </c>
      <c r="X59" s="1204">
        <v>210.85900000000001</v>
      </c>
      <c r="Y59" s="1204">
        <v>232.55799999999999</v>
      </c>
      <c r="Z59" s="1204">
        <v>239.12100000000001</v>
      </c>
      <c r="AA59" s="1318">
        <v>229.178</v>
      </c>
      <c r="AB59" s="1073">
        <v>209.77600000000001</v>
      </c>
      <c r="AC59" s="1073">
        <v>203.214</v>
      </c>
      <c r="AD59" s="1073">
        <v>207.834</v>
      </c>
      <c r="AE59" s="1318">
        <v>226.25200000000001</v>
      </c>
      <c r="AF59" s="1073">
        <v>193.83099999999999</v>
      </c>
      <c r="AG59" s="1071">
        <v>215.97399999999999</v>
      </c>
      <c r="AH59" s="787">
        <v>0.11340206185567014</v>
      </c>
      <c r="AI59" s="787">
        <v>6.4039408866995107E-2</v>
      </c>
    </row>
    <row r="60" spans="1:35" ht="15" customHeight="1">
      <c r="A60" s="612"/>
      <c r="B60" s="1586" t="s">
        <v>702</v>
      </c>
      <c r="C60" s="611"/>
      <c r="D60" s="234"/>
      <c r="E60" s="608"/>
      <c r="F60" s="608"/>
      <c r="G60" s="608" t="s">
        <v>12</v>
      </c>
      <c r="H60" s="292"/>
      <c r="I60" s="292"/>
      <c r="J60" s="292"/>
      <c r="K60" s="292"/>
      <c r="L60" s="710">
        <v>187</v>
      </c>
      <c r="M60" s="710">
        <v>117</v>
      </c>
      <c r="N60" s="710">
        <v>101</v>
      </c>
      <c r="O60" s="1306">
        <v>126</v>
      </c>
      <c r="P60" s="710">
        <v>132.387</v>
      </c>
      <c r="Q60" s="1016">
        <v>132.46</v>
      </c>
      <c r="R60" s="1204">
        <v>102.136</v>
      </c>
      <c r="S60" s="1443">
        <v>104.477</v>
      </c>
      <c r="T60" s="1204">
        <v>102.44199999999999</v>
      </c>
      <c r="U60" s="1204">
        <v>114.892</v>
      </c>
      <c r="V60" s="1204">
        <v>95.007999999999996</v>
      </c>
      <c r="W60" s="1443">
        <v>117.015</v>
      </c>
      <c r="X60" s="1204">
        <v>113.65300000000001</v>
      </c>
      <c r="Y60" s="1204">
        <v>144.90799999999999</v>
      </c>
      <c r="Z60" s="1204">
        <v>70.097999999999999</v>
      </c>
      <c r="AA60" s="1318">
        <v>60.816000000000003</v>
      </c>
      <c r="AB60" s="1073">
        <v>60.441000000000003</v>
      </c>
      <c r="AC60" s="1073">
        <v>60.204999999999998</v>
      </c>
      <c r="AD60" s="1073">
        <v>61.264000000000003</v>
      </c>
      <c r="AE60" s="1318">
        <v>65.435000000000002</v>
      </c>
      <c r="AF60" s="1073">
        <v>64.027000000000001</v>
      </c>
      <c r="AG60" s="1071">
        <v>65.072999999999993</v>
      </c>
      <c r="AH60" s="787">
        <v>1.5625E-2</v>
      </c>
      <c r="AI60" s="787">
        <v>8.3333333333333259E-2</v>
      </c>
    </row>
    <row r="61" spans="1:35" ht="15" customHeight="1">
      <c r="A61" s="600"/>
      <c r="B61" s="610" t="s">
        <v>509</v>
      </c>
      <c r="C61" s="611"/>
      <c r="D61" s="234"/>
      <c r="E61" s="631"/>
      <c r="F61" s="608"/>
      <c r="G61" s="608" t="s">
        <v>13</v>
      </c>
      <c r="H61" s="292"/>
      <c r="I61" s="292"/>
      <c r="J61" s="292"/>
      <c r="K61" s="292"/>
      <c r="L61" s="710">
        <v>140</v>
      </c>
      <c r="M61" s="710">
        <v>103</v>
      </c>
      <c r="N61" s="710">
        <v>109</v>
      </c>
      <c r="O61" s="1306">
        <v>92</v>
      </c>
      <c r="P61" s="710">
        <v>97.167000000000002</v>
      </c>
      <c r="Q61" s="1016">
        <v>105.825</v>
      </c>
      <c r="R61" s="1204">
        <v>121.086</v>
      </c>
      <c r="S61" s="1443">
        <v>147.65600000000001</v>
      </c>
      <c r="T61" s="1204">
        <v>146.13300000000001</v>
      </c>
      <c r="U61" s="1204">
        <v>126.60899999999999</v>
      </c>
      <c r="V61" s="1204">
        <v>128.226</v>
      </c>
      <c r="W61" s="1443">
        <v>86.239000000000004</v>
      </c>
      <c r="X61" s="1204">
        <v>84.888000000000005</v>
      </c>
      <c r="Y61" s="1204">
        <v>79.552999999999997</v>
      </c>
      <c r="Z61" s="1204">
        <v>60.247999999999998</v>
      </c>
      <c r="AA61" s="1318">
        <v>57.326000000000001</v>
      </c>
      <c r="AB61" s="1073">
        <v>42.912999999999997</v>
      </c>
      <c r="AC61" s="1073">
        <v>46.32</v>
      </c>
      <c r="AD61" s="1073">
        <v>41.122</v>
      </c>
      <c r="AE61" s="1318">
        <v>47.911000000000001</v>
      </c>
      <c r="AF61" s="1073">
        <v>53.533000000000001</v>
      </c>
      <c r="AG61" s="1071">
        <v>41.975999999999999</v>
      </c>
      <c r="AH61" s="787">
        <v>-0.22222222222222221</v>
      </c>
      <c r="AI61" s="787">
        <v>-8.6956521739130488E-2</v>
      </c>
    </row>
    <row r="62" spans="1:35" ht="15" customHeight="1">
      <c r="A62" s="600"/>
      <c r="B62" s="610" t="s">
        <v>362</v>
      </c>
      <c r="C62" s="611"/>
      <c r="D62" s="234"/>
      <c r="E62" s="631"/>
      <c r="F62" s="1922" t="s">
        <v>947</v>
      </c>
      <c r="G62" s="794"/>
      <c r="H62" s="795"/>
      <c r="I62" s="795"/>
      <c r="J62" s="795"/>
      <c r="K62" s="795"/>
      <c r="L62" s="796">
        <v>636</v>
      </c>
      <c r="M62" s="796">
        <v>506</v>
      </c>
      <c r="N62" s="796">
        <v>446</v>
      </c>
      <c r="O62" s="1380">
        <v>478</v>
      </c>
      <c r="P62" s="796">
        <v>453.51900000000001</v>
      </c>
      <c r="Q62" s="1038">
        <v>455.00200000000001</v>
      </c>
      <c r="R62" s="1038">
        <v>417.19200000000001</v>
      </c>
      <c r="S62" s="1380">
        <v>461.85700000000003</v>
      </c>
      <c r="T62" s="1038">
        <v>480.64300000000003</v>
      </c>
      <c r="U62" s="1038">
        <v>483.95400000000001</v>
      </c>
      <c r="V62" s="1038">
        <v>437.54599999999999</v>
      </c>
      <c r="W62" s="1380">
        <v>430.79499999999996</v>
      </c>
      <c r="X62" s="1038">
        <v>409.4</v>
      </c>
      <c r="Y62" s="1038">
        <v>457.01900000000001</v>
      </c>
      <c r="Z62" s="1759">
        <v>369.46699999999998</v>
      </c>
      <c r="AA62" s="1448">
        <v>347.32000000000005</v>
      </c>
      <c r="AB62" s="1476">
        <v>313.13</v>
      </c>
      <c r="AC62" s="1476">
        <v>309.73899999999998</v>
      </c>
      <c r="AD62" s="1476">
        <v>310.22000000000003</v>
      </c>
      <c r="AE62" s="1448">
        <v>339.59800000000001</v>
      </c>
      <c r="AF62" s="1476">
        <v>311.39100000000002</v>
      </c>
      <c r="AG62" s="1597">
        <v>323.02299999999997</v>
      </c>
      <c r="AH62" s="785">
        <v>3.8585209003215493E-2</v>
      </c>
      <c r="AI62" s="785">
        <v>4.1935483870967794E-2</v>
      </c>
    </row>
    <row r="63" spans="1:35" ht="15" customHeight="1">
      <c r="A63" s="600"/>
      <c r="B63" s="620"/>
      <c r="C63" s="611"/>
      <c r="D63" s="234"/>
      <c r="E63" s="631"/>
      <c r="F63" s="632" t="s">
        <v>3</v>
      </c>
      <c r="G63" s="633"/>
      <c r="H63" s="634"/>
      <c r="I63" s="634"/>
      <c r="J63" s="634"/>
      <c r="K63" s="634"/>
      <c r="L63" s="797">
        <v>8.1151431633746749E-3</v>
      </c>
      <c r="M63" s="797">
        <v>6.3916327716443929E-3</v>
      </c>
      <c r="N63" s="797">
        <v>5.5423004274778804E-3</v>
      </c>
      <c r="O63" s="1381">
        <v>5.8792418483942779E-3</v>
      </c>
      <c r="P63" s="797">
        <v>5.4408616908122034E-3</v>
      </c>
      <c r="Q63" s="1142">
        <v>5.2817731152475971E-3</v>
      </c>
      <c r="R63" s="1142">
        <v>4.6928082470644892E-3</v>
      </c>
      <c r="S63" s="1381">
        <v>5.2779926356062721E-3</v>
      </c>
      <c r="T63" s="1142">
        <v>5.3603469759133963E-3</v>
      </c>
      <c r="U63" s="1142">
        <v>5.2007847956466327E-3</v>
      </c>
      <c r="V63" s="1142">
        <v>4.6659673250267581E-3</v>
      </c>
      <c r="W63" s="1381">
        <v>4.49563446703113E-3</v>
      </c>
      <c r="X63" s="1142">
        <v>4.083966062940301E-3</v>
      </c>
      <c r="Y63" s="1142">
        <v>4.3926105061089012E-3</v>
      </c>
      <c r="Z63" s="1142">
        <v>3.3958144241419612E-3</v>
      </c>
      <c r="AA63" s="1375">
        <v>3.1464764319747238E-3</v>
      </c>
      <c r="AB63" s="1014">
        <v>2.7710531923363746E-3</v>
      </c>
      <c r="AC63" s="1014">
        <v>2.6513382402052407E-3</v>
      </c>
      <c r="AD63" s="1014">
        <v>2.58458287401E-3</v>
      </c>
      <c r="AE63" s="1375">
        <v>2.8057205608304908E-3</v>
      </c>
      <c r="AF63" s="1014">
        <v>2.6308125719977644E-3</v>
      </c>
      <c r="AG63" s="1598">
        <v>2.6980866189686157E-3</v>
      </c>
      <c r="AH63" s="1821" t="s">
        <v>900</v>
      </c>
      <c r="AI63" s="1821" t="s">
        <v>882</v>
      </c>
    </row>
    <row r="64" spans="1:35" ht="15" customHeight="1">
      <c r="A64" s="623"/>
      <c r="B64" s="620"/>
      <c r="C64" s="611"/>
      <c r="D64" s="234"/>
      <c r="E64" s="631"/>
      <c r="F64" s="1922" t="s">
        <v>512</v>
      </c>
      <c r="G64" s="794"/>
      <c r="H64" s="795"/>
      <c r="I64" s="795"/>
      <c r="J64" s="795"/>
      <c r="K64" s="795"/>
      <c r="L64" s="796">
        <v>1159</v>
      </c>
      <c r="M64" s="796">
        <v>1135</v>
      </c>
      <c r="N64" s="796">
        <v>1060</v>
      </c>
      <c r="O64" s="1380">
        <v>987</v>
      </c>
      <c r="P64" s="796">
        <v>934.601</v>
      </c>
      <c r="Q64" s="1038">
        <v>959.90600000000006</v>
      </c>
      <c r="R64" s="1038">
        <v>943.76200000000006</v>
      </c>
      <c r="S64" s="1380">
        <v>946.19299999999998</v>
      </c>
      <c r="T64" s="1038">
        <v>990.17000000000007</v>
      </c>
      <c r="U64" s="1038">
        <v>1084.9579999999999</v>
      </c>
      <c r="V64" s="1038">
        <v>1063.729</v>
      </c>
      <c r="W64" s="1380">
        <v>941.19799999999998</v>
      </c>
      <c r="X64" s="1038">
        <v>869.67400000000009</v>
      </c>
      <c r="Y64" s="1038">
        <v>1073.03</v>
      </c>
      <c r="Z64" s="1759">
        <v>968.024</v>
      </c>
      <c r="AA64" s="1448">
        <v>882.73</v>
      </c>
      <c r="AB64" s="1476">
        <v>829.14300000000003</v>
      </c>
      <c r="AC64" s="1476">
        <v>1012.1850000000002</v>
      </c>
      <c r="AD64" s="1476">
        <v>1012.961</v>
      </c>
      <c r="AE64" s="1448">
        <v>962.00199999999995</v>
      </c>
      <c r="AF64" s="1476">
        <v>998.32800000000009</v>
      </c>
      <c r="AG64" s="1597">
        <v>1220.4580000000001</v>
      </c>
      <c r="AH64" s="785">
        <v>0.22244488977955901</v>
      </c>
      <c r="AI64" s="785">
        <v>0.20553359683794459</v>
      </c>
    </row>
    <row r="65" spans="1:35" ht="15" customHeight="1">
      <c r="A65" s="623"/>
      <c r="B65" s="620"/>
      <c r="C65" s="611"/>
      <c r="D65" s="235"/>
      <c r="E65" s="631"/>
      <c r="F65" s="632" t="s">
        <v>478</v>
      </c>
      <c r="G65" s="633"/>
      <c r="H65" s="634"/>
      <c r="I65" s="634"/>
      <c r="J65" s="634"/>
      <c r="K65" s="634"/>
      <c r="L65" s="797">
        <v>1.4788444852753534E-2</v>
      </c>
      <c r="M65" s="797">
        <v>1.433696283758179E-2</v>
      </c>
      <c r="N65" s="797">
        <v>1.3172283527189582E-2</v>
      </c>
      <c r="O65" s="1381">
        <v>1.2139773440094462E-2</v>
      </c>
      <c r="P65" s="797">
        <v>1.121239634303034E-2</v>
      </c>
      <c r="Q65" s="1142">
        <v>1.1142820699612003E-2</v>
      </c>
      <c r="R65" s="1142">
        <v>1.0615961228561614E-2</v>
      </c>
      <c r="S65" s="1381">
        <v>1.0812869970276959E-2</v>
      </c>
      <c r="T65" s="1142">
        <v>1.1042821314655926E-2</v>
      </c>
      <c r="U65" s="1142">
        <v>1.1659440918589739E-2</v>
      </c>
      <c r="V65" s="1142">
        <v>1.13435496077747E-2</v>
      </c>
      <c r="W65" s="1381">
        <v>9.8220317531558313E-3</v>
      </c>
      <c r="X65" s="1142">
        <v>8.6754252609221889E-3</v>
      </c>
      <c r="Y65" s="1142">
        <v>1.03133630141636E-2</v>
      </c>
      <c r="Z65" s="1142">
        <v>8.8972218415057317E-3</v>
      </c>
      <c r="AA65" s="1375">
        <v>7.996916793726383E-3</v>
      </c>
      <c r="AB65" s="1014">
        <v>7.3375254911805278E-3</v>
      </c>
      <c r="AC65" s="1014">
        <v>8.6642134076178393E-3</v>
      </c>
      <c r="AD65" s="1014">
        <v>8.4394354091936151E-3</v>
      </c>
      <c r="AE65" s="1375">
        <v>7.9479525526064757E-3</v>
      </c>
      <c r="AF65" s="1014">
        <v>8.4344565301417967E-3</v>
      </c>
      <c r="AG65" s="1598">
        <v>1.0194015283163115E-2</v>
      </c>
      <c r="AH65" s="1821" t="s">
        <v>936</v>
      </c>
      <c r="AI65" s="1821" t="s">
        <v>939</v>
      </c>
    </row>
    <row r="66" spans="1:35" ht="15" customHeight="1">
      <c r="A66" s="624"/>
      <c r="B66" s="620"/>
      <c r="C66" s="635"/>
      <c r="D66" s="234"/>
      <c r="E66" s="609"/>
      <c r="F66" s="616" t="s">
        <v>948</v>
      </c>
      <c r="G66" s="609"/>
      <c r="H66" s="292"/>
      <c r="I66" s="292"/>
      <c r="J66" s="292"/>
      <c r="K66" s="292"/>
      <c r="L66" s="292"/>
      <c r="M66" s="292"/>
      <c r="N66" s="292"/>
      <c r="O66" s="292"/>
      <c r="P66" s="292"/>
      <c r="Q66" s="292"/>
      <c r="R66" s="999"/>
      <c r="S66" s="1105"/>
      <c r="T66" s="1105"/>
      <c r="U66" s="1105"/>
      <c r="V66" s="1105"/>
      <c r="W66" s="1105"/>
      <c r="X66" s="1105"/>
      <c r="Y66" s="1105"/>
      <c r="Z66" s="1105"/>
      <c r="AA66" s="1105"/>
      <c r="AB66" s="1105"/>
      <c r="AC66" s="1105"/>
      <c r="AD66" s="1105"/>
      <c r="AE66" s="1105"/>
      <c r="AF66" s="1105"/>
      <c r="AG66" s="1105"/>
      <c r="AH66" s="598"/>
      <c r="AI66" s="598"/>
    </row>
    <row r="67" spans="1:35" ht="15" customHeight="1">
      <c r="A67" s="624"/>
      <c r="B67" s="620"/>
      <c r="C67" s="635"/>
      <c r="D67" s="234"/>
      <c r="F67" s="608"/>
      <c r="G67" s="608"/>
      <c r="H67" s="636"/>
      <c r="I67" s="636"/>
      <c r="J67" s="636"/>
      <c r="K67" s="636"/>
      <c r="L67" s="636"/>
      <c r="M67" s="636"/>
      <c r="N67" s="636"/>
      <c r="O67" s="636"/>
      <c r="P67" s="636"/>
      <c r="Q67" s="636"/>
      <c r="R67" s="1032"/>
      <c r="S67" s="1032"/>
      <c r="T67" s="1032"/>
      <c r="U67" s="1032"/>
      <c r="V67" s="1032"/>
      <c r="W67" s="1032"/>
      <c r="X67" s="1032"/>
      <c r="Y67" s="1032"/>
      <c r="Z67" s="1032"/>
      <c r="AA67" s="1032"/>
      <c r="AB67" s="1032"/>
      <c r="AC67" s="1032"/>
      <c r="AD67" s="1032"/>
      <c r="AE67" s="1032"/>
      <c r="AF67" s="1032"/>
      <c r="AG67" s="1032"/>
      <c r="AH67" s="636"/>
      <c r="AI67" s="637"/>
    </row>
    <row r="68" spans="1:35" ht="15" customHeight="1">
      <c r="A68" s="624"/>
      <c r="B68" s="620"/>
      <c r="C68" s="635"/>
      <c r="D68" s="234"/>
      <c r="E68" s="608"/>
      <c r="F68" s="631"/>
      <c r="G68" s="608"/>
      <c r="H68" s="292"/>
      <c r="I68" s="292"/>
      <c r="J68" s="292"/>
      <c r="K68" s="292"/>
      <c r="L68" s="292"/>
      <c r="M68" s="292"/>
      <c r="N68" s="292"/>
      <c r="O68" s="292"/>
      <c r="P68" s="292"/>
      <c r="Q68" s="292"/>
      <c r="R68" s="999"/>
      <c r="S68" s="1105"/>
      <c r="T68" s="1105"/>
      <c r="U68" s="1105"/>
      <c r="V68" s="1105"/>
      <c r="W68" s="1105"/>
      <c r="X68" s="1105"/>
      <c r="Y68" s="1105"/>
      <c r="Z68" s="1105"/>
      <c r="AA68" s="1105"/>
      <c r="AB68" s="1105"/>
      <c r="AC68" s="1105"/>
      <c r="AD68" s="1105"/>
      <c r="AE68" s="1105"/>
      <c r="AF68" s="1105"/>
      <c r="AG68" s="1105"/>
      <c r="AH68" s="598"/>
      <c r="AI68" s="598"/>
    </row>
    <row r="69" spans="1:35" ht="15" customHeight="1">
      <c r="A69" s="624"/>
      <c r="B69" s="620"/>
      <c r="C69" s="635"/>
      <c r="D69" s="234"/>
      <c r="E69" s="608"/>
      <c r="F69" s="608"/>
      <c r="G69" s="608"/>
      <c r="H69" s="292"/>
      <c r="I69" s="292"/>
      <c r="J69" s="292"/>
      <c r="K69" s="292"/>
      <c r="L69" s="292"/>
      <c r="M69" s="292"/>
      <c r="N69" s="292"/>
      <c r="O69" s="292"/>
      <c r="P69" s="292"/>
      <c r="Q69" s="292"/>
      <c r="R69" s="999"/>
      <c r="S69" s="1105"/>
      <c r="T69" s="1105"/>
      <c r="U69" s="1105"/>
      <c r="V69" s="1105"/>
      <c r="W69" s="1105"/>
      <c r="X69" s="1105"/>
      <c r="Y69" s="1105"/>
      <c r="Z69" s="1105"/>
      <c r="AA69" s="1105"/>
      <c r="AB69" s="1105"/>
      <c r="AC69" s="1105"/>
      <c r="AD69" s="1105"/>
      <c r="AE69" s="1105"/>
      <c r="AF69" s="1105"/>
      <c r="AG69" s="1105"/>
      <c r="AH69" s="598"/>
      <c r="AI69" s="598"/>
    </row>
    <row r="70" spans="1:35" ht="15" customHeight="1">
      <c r="A70" s="624"/>
      <c r="B70" s="620"/>
      <c r="C70" s="635"/>
      <c r="D70" s="234"/>
      <c r="E70" s="608"/>
      <c r="F70" s="608"/>
      <c r="G70" s="608"/>
      <c r="H70" s="292"/>
      <c r="I70" s="292"/>
      <c r="J70" s="292"/>
      <c r="K70" s="292"/>
      <c r="L70" s="292"/>
      <c r="M70" s="292"/>
      <c r="N70" s="292"/>
      <c r="O70" s="292"/>
      <c r="P70" s="292"/>
      <c r="Q70" s="292"/>
      <c r="R70" s="999"/>
      <c r="S70" s="1105"/>
      <c r="T70" s="1105"/>
      <c r="U70" s="1105"/>
      <c r="V70" s="1105"/>
      <c r="W70" s="1105"/>
      <c r="X70" s="1105"/>
      <c r="Y70" s="1105"/>
      <c r="Z70" s="1105"/>
      <c r="AA70" s="1105"/>
      <c r="AB70" s="1105"/>
      <c r="AC70" s="1105"/>
      <c r="AD70" s="1105"/>
      <c r="AE70" s="1105"/>
      <c r="AF70" s="1105"/>
      <c r="AG70" s="1105"/>
      <c r="AH70" s="598"/>
      <c r="AI70" s="598"/>
    </row>
    <row r="71" spans="1:35" ht="15" customHeight="1">
      <c r="A71" s="624"/>
      <c r="B71" s="620"/>
      <c r="C71" s="635"/>
      <c r="D71" s="234"/>
      <c r="E71" s="608"/>
      <c r="F71" s="608"/>
      <c r="G71" s="608"/>
      <c r="H71" s="292"/>
      <c r="I71" s="292"/>
      <c r="J71" s="292"/>
      <c r="K71" s="292"/>
      <c r="L71" s="292"/>
      <c r="M71" s="292"/>
      <c r="N71" s="292"/>
      <c r="O71" s="292"/>
      <c r="P71" s="292"/>
      <c r="Q71" s="292"/>
      <c r="R71" s="999"/>
      <c r="S71" s="1105"/>
      <c r="T71" s="1105"/>
      <c r="U71" s="1105"/>
      <c r="V71" s="1105"/>
      <c r="W71" s="1105"/>
      <c r="X71" s="1105"/>
      <c r="Y71" s="1105"/>
      <c r="Z71" s="1105"/>
      <c r="AA71" s="1105"/>
      <c r="AB71" s="1105"/>
      <c r="AC71" s="1105"/>
      <c r="AD71" s="1105"/>
      <c r="AE71" s="1105"/>
      <c r="AF71" s="1105"/>
      <c r="AG71" s="1105"/>
      <c r="AH71" s="598"/>
      <c r="AI71" s="636">
        <v>20</v>
      </c>
    </row>
    <row r="72" spans="1:35" s="580" customFormat="1" ht="5.0999999999999996" customHeight="1">
      <c r="A72" s="578"/>
      <c r="B72" s="579"/>
      <c r="D72" s="581"/>
      <c r="G72" s="582"/>
      <c r="H72" s="583"/>
      <c r="I72" s="583"/>
      <c r="J72" s="583"/>
      <c r="K72" s="583"/>
      <c r="L72" s="583"/>
      <c r="M72" s="583"/>
      <c r="N72" s="583"/>
      <c r="O72" s="583"/>
      <c r="P72" s="583"/>
      <c r="Q72" s="583"/>
      <c r="R72" s="1022"/>
      <c r="S72" s="1022"/>
      <c r="T72" s="1022"/>
      <c r="U72" s="1022"/>
      <c r="V72" s="1022"/>
      <c r="W72" s="1022"/>
      <c r="X72" s="1022"/>
      <c r="Y72" s="1022"/>
      <c r="Z72" s="1022"/>
      <c r="AA72" s="1022"/>
      <c r="AB72" s="1022"/>
      <c r="AC72" s="1022"/>
      <c r="AD72" s="1022"/>
      <c r="AE72" s="1022"/>
      <c r="AF72" s="1022"/>
      <c r="AG72" s="1022"/>
      <c r="AH72" s="583"/>
      <c r="AI72" s="583"/>
    </row>
    <row r="73" spans="1:35" s="586" customFormat="1" ht="20.100000000000001" customHeight="1">
      <c r="A73" s="584"/>
      <c r="B73" s="585"/>
      <c r="D73" s="587"/>
      <c r="G73" s="588"/>
      <c r="H73" s="589" t="s">
        <v>392</v>
      </c>
      <c r="I73" s="589" t="s">
        <v>393</v>
      </c>
      <c r="J73" s="589" t="s">
        <v>394</v>
      </c>
      <c r="K73" s="589" t="s">
        <v>395</v>
      </c>
      <c r="L73" s="589" t="s">
        <v>396</v>
      </c>
      <c r="M73" s="589" t="s">
        <v>397</v>
      </c>
      <c r="N73" s="589" t="s">
        <v>398</v>
      </c>
      <c r="O73" s="589" t="s">
        <v>429</v>
      </c>
      <c r="P73" s="589" t="s">
        <v>399</v>
      </c>
      <c r="Q73" s="589" t="s">
        <v>448</v>
      </c>
      <c r="R73" s="1023" t="s">
        <v>525</v>
      </c>
      <c r="S73" s="1023" t="s">
        <v>603</v>
      </c>
      <c r="T73" s="1023" t="s">
        <v>917</v>
      </c>
      <c r="U73" s="1023" t="s">
        <v>918</v>
      </c>
      <c r="V73" s="1023" t="s">
        <v>919</v>
      </c>
      <c r="W73" s="1023" t="s">
        <v>659</v>
      </c>
      <c r="X73" s="1023" t="s">
        <v>705</v>
      </c>
      <c r="Y73" s="1023" t="s">
        <v>774</v>
      </c>
      <c r="Z73" s="1023" t="s">
        <v>778</v>
      </c>
      <c r="AA73" s="1023" t="s">
        <v>784</v>
      </c>
      <c r="AB73" s="1023" t="s">
        <v>793</v>
      </c>
      <c r="AC73" s="1023" t="s">
        <v>799</v>
      </c>
      <c r="AD73" s="1023" t="s">
        <v>852</v>
      </c>
      <c r="AE73" s="1023" t="s">
        <v>880</v>
      </c>
      <c r="AF73" s="1023" t="s">
        <v>873</v>
      </c>
      <c r="AG73" s="1023" t="s">
        <v>874</v>
      </c>
      <c r="AH73" s="590" t="s">
        <v>1</v>
      </c>
      <c r="AI73" s="590" t="s">
        <v>0</v>
      </c>
    </row>
    <row r="74" spans="1:35" ht="15" customHeight="1">
      <c r="A74" s="623"/>
      <c r="B74" s="620"/>
      <c r="C74" s="626"/>
      <c r="D74" s="638"/>
      <c r="E74" s="626"/>
      <c r="F74" s="626"/>
      <c r="G74" s="639"/>
      <c r="H74" s="640"/>
      <c r="I74" s="640"/>
      <c r="J74" s="640"/>
      <c r="K74" s="640"/>
      <c r="L74" s="640"/>
      <c r="M74" s="640"/>
      <c r="N74" s="640"/>
      <c r="O74" s="640"/>
      <c r="P74" s="640"/>
      <c r="Q74" s="640"/>
      <c r="R74" s="1033"/>
      <c r="S74" s="1033"/>
      <c r="T74" s="1033"/>
      <c r="U74" s="1033"/>
      <c r="V74" s="1033"/>
      <c r="W74" s="1033"/>
      <c r="X74" s="1033"/>
      <c r="Y74" s="1033"/>
      <c r="Z74" s="1033"/>
      <c r="AA74" s="1033"/>
      <c r="AB74" s="1033"/>
      <c r="AC74" s="1033"/>
      <c r="AD74" s="1033"/>
      <c r="AE74" s="1033"/>
      <c r="AF74" s="1033"/>
      <c r="AG74" s="1033"/>
      <c r="AH74" s="641"/>
      <c r="AI74" s="641"/>
    </row>
    <row r="75" spans="1:35" ht="15" customHeight="1">
      <c r="A75" s="594" t="s">
        <v>401</v>
      </c>
      <c r="B75" s="595"/>
      <c r="C75" s="635"/>
      <c r="D75" s="234"/>
      <c r="E75" s="627" t="s">
        <v>405</v>
      </c>
      <c r="F75" s="642"/>
      <c r="G75" s="642"/>
      <c r="H75" s="609"/>
      <c r="I75" s="609"/>
      <c r="J75" s="609"/>
      <c r="K75" s="609"/>
      <c r="L75" s="609"/>
      <c r="M75" s="609"/>
      <c r="N75" s="609"/>
      <c r="O75" s="609"/>
      <c r="P75" s="609"/>
      <c r="Q75" s="609"/>
      <c r="R75" s="1027"/>
      <c r="S75" s="1027"/>
      <c r="T75" s="1027"/>
      <c r="U75" s="1027"/>
      <c r="V75" s="1027"/>
      <c r="W75" s="1027"/>
      <c r="X75" s="1027"/>
      <c r="Y75" s="1027"/>
      <c r="Z75" s="1027"/>
      <c r="AA75" s="1027"/>
      <c r="AB75" s="1027"/>
      <c r="AC75" s="1027"/>
      <c r="AD75" s="1027"/>
      <c r="AE75" s="1027"/>
      <c r="AF75" s="1027"/>
      <c r="AG75" s="1027"/>
      <c r="AH75" s="609"/>
      <c r="AI75" s="599" t="s">
        <v>402</v>
      </c>
    </row>
    <row r="76" spans="1:35" ht="15" customHeight="1" thickBot="1">
      <c r="A76" s="623"/>
      <c r="B76" s="620"/>
      <c r="C76" s="635"/>
      <c r="D76" s="234"/>
      <c r="E76" s="642"/>
      <c r="F76" s="643" t="s">
        <v>195</v>
      </c>
      <c r="G76" s="644"/>
      <c r="H76" s="630"/>
      <c r="I76" s="630"/>
      <c r="J76" s="630"/>
      <c r="K76" s="630"/>
      <c r="L76" s="959">
        <v>107442</v>
      </c>
      <c r="M76" s="959">
        <v>108082</v>
      </c>
      <c r="N76" s="959">
        <v>109492</v>
      </c>
      <c r="O76" s="1379">
        <v>113497</v>
      </c>
      <c r="P76" s="959">
        <v>114547.046</v>
      </c>
      <c r="Q76" s="1203">
        <v>116599.553</v>
      </c>
      <c r="R76" s="1203">
        <v>120115.28200000001</v>
      </c>
      <c r="S76" s="1442">
        <v>119834.05100000001</v>
      </c>
      <c r="T76" s="1203">
        <v>119603.568</v>
      </c>
      <c r="U76" s="1203">
        <v>122102.474</v>
      </c>
      <c r="V76" s="1203">
        <v>125747.534</v>
      </c>
      <c r="W76" s="1442">
        <v>130427.065</v>
      </c>
      <c r="X76" s="1203">
        <v>132870.78400000001</v>
      </c>
      <c r="Y76" s="1203">
        <v>133200.57</v>
      </c>
      <c r="Z76" s="1203">
        <v>135697.842</v>
      </c>
      <c r="AA76" s="1366">
        <v>138820.65700000001</v>
      </c>
      <c r="AB76" s="1078">
        <v>137623.82800000001</v>
      </c>
      <c r="AC76" s="1078">
        <v>136600.329</v>
      </c>
      <c r="AD76" s="1078">
        <v>134716.61799999999</v>
      </c>
      <c r="AE76" s="1366">
        <v>133869.997</v>
      </c>
      <c r="AF76" s="1078">
        <v>130872.326</v>
      </c>
      <c r="AG76" s="1075">
        <v>131484.12399999998</v>
      </c>
      <c r="AH76" s="1820">
        <v>4.6763249587382649E-3</v>
      </c>
      <c r="AI76" s="1820">
        <v>-3.7452415812591511E-2</v>
      </c>
    </row>
    <row r="77" spans="1:35" ht="15" customHeight="1" thickTop="1">
      <c r="A77" s="605" t="s">
        <v>345</v>
      </c>
      <c r="B77" s="606"/>
      <c r="C77" s="635"/>
      <c r="D77" s="234"/>
      <c r="E77" s="642"/>
      <c r="F77" s="642"/>
      <c r="G77" s="642" t="s">
        <v>9</v>
      </c>
      <c r="H77" s="292"/>
      <c r="I77" s="292"/>
      <c r="J77" s="292"/>
      <c r="K77" s="292"/>
      <c r="L77" s="710">
        <v>106805</v>
      </c>
      <c r="M77" s="710">
        <v>107404</v>
      </c>
      <c r="N77" s="710">
        <v>108750</v>
      </c>
      <c r="O77" s="1306">
        <v>112763</v>
      </c>
      <c r="P77" s="710">
        <v>113765.607</v>
      </c>
      <c r="Q77" s="1204">
        <v>115802.012</v>
      </c>
      <c r="R77" s="1204">
        <v>119304.429</v>
      </c>
      <c r="S77" s="1443">
        <v>119043.174</v>
      </c>
      <c r="T77" s="1204">
        <v>118808.401</v>
      </c>
      <c r="U77" s="1204">
        <v>121356.94899999999</v>
      </c>
      <c r="V77" s="1204">
        <v>125028.469</v>
      </c>
      <c r="W77" s="1443">
        <v>129755.155</v>
      </c>
      <c r="X77" s="1204">
        <v>132228.745</v>
      </c>
      <c r="Y77" s="1204">
        <v>132584.329</v>
      </c>
      <c r="Z77" s="1204">
        <v>135101.546</v>
      </c>
      <c r="AA77" s="1318">
        <v>138248.76699999999</v>
      </c>
      <c r="AB77" s="1073">
        <v>137042.35</v>
      </c>
      <c r="AC77" s="1073">
        <v>136008.54199999999</v>
      </c>
      <c r="AD77" s="1073">
        <v>134100.57800000001</v>
      </c>
      <c r="AE77" s="1318">
        <v>133217.745</v>
      </c>
      <c r="AF77" s="1073">
        <v>130164.24</v>
      </c>
      <c r="AG77" s="1071">
        <v>130750.08199999999</v>
      </c>
      <c r="AH77" s="787">
        <v>4.5020128453334696E-3</v>
      </c>
      <c r="AI77" s="787">
        <v>-3.8666558830665609E-2</v>
      </c>
    </row>
    <row r="78" spans="1:35" ht="15" customHeight="1">
      <c r="A78" s="606"/>
      <c r="B78" s="610" t="s">
        <v>346</v>
      </c>
      <c r="C78" s="573"/>
      <c r="D78" s="645"/>
      <c r="E78" s="642"/>
      <c r="F78" s="642"/>
      <c r="G78" s="642" t="s">
        <v>10</v>
      </c>
      <c r="H78" s="292"/>
      <c r="I78" s="292"/>
      <c r="J78" s="292"/>
      <c r="K78" s="292"/>
      <c r="L78" s="710">
        <v>375</v>
      </c>
      <c r="M78" s="710">
        <v>424</v>
      </c>
      <c r="N78" s="710">
        <v>462</v>
      </c>
      <c r="O78" s="1306">
        <v>455</v>
      </c>
      <c r="P78" s="710">
        <v>496.62099999999998</v>
      </c>
      <c r="Q78" s="1204">
        <v>511.34500000000003</v>
      </c>
      <c r="R78" s="1204">
        <v>524.16899999999998</v>
      </c>
      <c r="S78" s="1443">
        <v>509.87200000000001</v>
      </c>
      <c r="T78" s="1204">
        <v>507.16500000000002</v>
      </c>
      <c r="U78" s="1204">
        <v>469.70600000000002</v>
      </c>
      <c r="V78" s="1204">
        <v>476.88900000000001</v>
      </c>
      <c r="W78" s="1443">
        <v>451.404</v>
      </c>
      <c r="X78" s="1204">
        <v>432.60399999999998</v>
      </c>
      <c r="Y78" s="1204">
        <v>425.233</v>
      </c>
      <c r="Z78" s="1204">
        <v>423.63499999999999</v>
      </c>
      <c r="AA78" s="1318">
        <v>409.75</v>
      </c>
      <c r="AB78" s="1073">
        <v>417.41300000000001</v>
      </c>
      <c r="AC78" s="1073">
        <v>434.27699999999999</v>
      </c>
      <c r="AD78" s="1073">
        <v>453.36399999999998</v>
      </c>
      <c r="AE78" s="1318">
        <v>475.99700000000001</v>
      </c>
      <c r="AF78" s="1073">
        <v>505.53100000000001</v>
      </c>
      <c r="AG78" s="1071">
        <v>529.72400000000005</v>
      </c>
      <c r="AH78" s="787">
        <v>4.743083003952564E-2</v>
      </c>
      <c r="AI78" s="787">
        <v>0.22119815668202758</v>
      </c>
    </row>
    <row r="79" spans="1:35" ht="15" customHeight="1">
      <c r="A79" s="606"/>
      <c r="B79" s="610" t="s">
        <v>347</v>
      </c>
      <c r="C79" s="626"/>
      <c r="D79" s="646"/>
      <c r="E79" s="642"/>
      <c r="F79" s="642"/>
      <c r="G79" s="642" t="s">
        <v>11</v>
      </c>
      <c r="H79" s="292"/>
      <c r="I79" s="292"/>
      <c r="J79" s="292"/>
      <c r="K79" s="292"/>
      <c r="L79" s="710">
        <v>163</v>
      </c>
      <c r="M79" s="710">
        <v>170</v>
      </c>
      <c r="N79" s="710">
        <v>180</v>
      </c>
      <c r="O79" s="1306">
        <v>184</v>
      </c>
      <c r="P79" s="710">
        <v>193.68799999999999</v>
      </c>
      <c r="Q79" s="1204">
        <v>185.91800000000001</v>
      </c>
      <c r="R79" s="1204">
        <v>193.607</v>
      </c>
      <c r="S79" s="1443">
        <v>185.834</v>
      </c>
      <c r="T79" s="1204">
        <v>190.084</v>
      </c>
      <c r="U79" s="1204">
        <v>199.94300000000001</v>
      </c>
      <c r="V79" s="1204">
        <v>174.16300000000001</v>
      </c>
      <c r="W79" s="1443">
        <v>156.89500000000001</v>
      </c>
      <c r="X79" s="1204">
        <v>149.559</v>
      </c>
      <c r="Y79" s="1204">
        <v>133.62799999999999</v>
      </c>
      <c r="Z79" s="1204">
        <v>122.193</v>
      </c>
      <c r="AA79" s="1318">
        <v>116.501</v>
      </c>
      <c r="AB79" s="1073">
        <v>116.27500000000001</v>
      </c>
      <c r="AC79" s="1073">
        <v>111.73</v>
      </c>
      <c r="AD79" s="1073">
        <v>117.19499999999999</v>
      </c>
      <c r="AE79" s="1318">
        <v>129.47</v>
      </c>
      <c r="AF79" s="1073">
        <v>154.285</v>
      </c>
      <c r="AG79" s="1071">
        <v>177.65799999999999</v>
      </c>
      <c r="AH79" s="787">
        <v>0.1558441558441559</v>
      </c>
      <c r="AI79" s="787">
        <v>0.58928571428571419</v>
      </c>
    </row>
    <row r="80" spans="1:35" ht="15" customHeight="1">
      <c r="A80" s="612"/>
      <c r="B80" s="610" t="s">
        <v>348</v>
      </c>
      <c r="C80" s="635"/>
      <c r="D80" s="647"/>
      <c r="E80" s="648"/>
      <c r="F80" s="642"/>
      <c r="G80" s="642" t="s">
        <v>12</v>
      </c>
      <c r="H80" s="292"/>
      <c r="I80" s="292"/>
      <c r="J80" s="292"/>
      <c r="K80" s="292"/>
      <c r="L80" s="710">
        <v>68</v>
      </c>
      <c r="M80" s="710">
        <v>67</v>
      </c>
      <c r="N80" s="710">
        <v>79</v>
      </c>
      <c r="O80" s="1306">
        <v>74</v>
      </c>
      <c r="P80" s="710">
        <v>71.650999999999996</v>
      </c>
      <c r="Q80" s="1204">
        <v>78.537000000000006</v>
      </c>
      <c r="R80" s="1204">
        <v>68.849999999999994</v>
      </c>
      <c r="S80" s="1443">
        <v>70.397999999999996</v>
      </c>
      <c r="T80" s="1204">
        <v>71.350999999999999</v>
      </c>
      <c r="U80" s="1204">
        <v>55.222000000000001</v>
      </c>
      <c r="V80" s="1204">
        <v>46.204000000000001</v>
      </c>
      <c r="W80" s="1443">
        <v>42.548000000000002</v>
      </c>
      <c r="X80" s="1204">
        <v>38.057000000000002</v>
      </c>
      <c r="Y80" s="1204">
        <v>35.636000000000003</v>
      </c>
      <c r="Z80" s="1204">
        <v>31.19</v>
      </c>
      <c r="AA80" s="1318">
        <v>29.725000000000001</v>
      </c>
      <c r="AB80" s="1073">
        <v>31.228999999999999</v>
      </c>
      <c r="AC80" s="1073">
        <v>29.943999999999999</v>
      </c>
      <c r="AD80" s="1073">
        <v>28.751999999999999</v>
      </c>
      <c r="AE80" s="1318">
        <v>30.709</v>
      </c>
      <c r="AF80" s="1073">
        <v>34.4</v>
      </c>
      <c r="AG80" s="1071">
        <v>16.198</v>
      </c>
      <c r="AH80" s="787">
        <v>-0.52941176470588236</v>
      </c>
      <c r="AI80" s="787">
        <v>-0.46666666666666667</v>
      </c>
    </row>
    <row r="81" spans="1:35" ht="15" customHeight="1">
      <c r="A81" s="612"/>
      <c r="B81" s="1872" t="s">
        <v>846</v>
      </c>
      <c r="C81" s="635"/>
      <c r="D81" s="647"/>
      <c r="E81" s="648"/>
      <c r="F81" s="642"/>
      <c r="G81" s="642" t="s">
        <v>13</v>
      </c>
      <c r="H81" s="292"/>
      <c r="I81" s="292"/>
      <c r="J81" s="292"/>
      <c r="K81" s="292"/>
      <c r="L81" s="710">
        <v>31</v>
      </c>
      <c r="M81" s="710">
        <v>17</v>
      </c>
      <c r="N81" s="710">
        <v>22</v>
      </c>
      <c r="O81" s="1306">
        <v>21</v>
      </c>
      <c r="P81" s="710">
        <v>19.478999999999999</v>
      </c>
      <c r="Q81" s="1204">
        <v>21.741</v>
      </c>
      <c r="R81" s="1204">
        <v>24.227</v>
      </c>
      <c r="S81" s="1443">
        <v>24.773</v>
      </c>
      <c r="T81" s="1204">
        <v>26.567</v>
      </c>
      <c r="U81" s="1204">
        <v>20.654</v>
      </c>
      <c r="V81" s="1204">
        <v>21.809000000000001</v>
      </c>
      <c r="W81" s="1443">
        <v>21.062999999999999</v>
      </c>
      <c r="X81" s="1204">
        <v>21.818999999999999</v>
      </c>
      <c r="Y81" s="1204">
        <v>21.744</v>
      </c>
      <c r="Z81" s="1204">
        <v>19.277999999999999</v>
      </c>
      <c r="AA81" s="1318">
        <v>15.914</v>
      </c>
      <c r="AB81" s="1073">
        <v>16.561</v>
      </c>
      <c r="AC81" s="1073">
        <v>15.836</v>
      </c>
      <c r="AD81" s="1073">
        <v>16.728999999999999</v>
      </c>
      <c r="AE81" s="1318">
        <v>16.076000000000001</v>
      </c>
      <c r="AF81" s="1073">
        <v>13.87</v>
      </c>
      <c r="AG81" s="1071">
        <v>10.462</v>
      </c>
      <c r="AH81" s="787">
        <v>-0.2857142857142857</v>
      </c>
      <c r="AI81" s="787">
        <v>-0.375</v>
      </c>
    </row>
    <row r="82" spans="1:35" ht="15" customHeight="1">
      <c r="A82" s="612"/>
      <c r="B82" s="610" t="s">
        <v>350</v>
      </c>
      <c r="C82" s="649"/>
      <c r="D82" s="234"/>
      <c r="E82" s="648"/>
      <c r="F82" s="1922" t="s">
        <v>947</v>
      </c>
      <c r="G82" s="798"/>
      <c r="H82" s="795"/>
      <c r="I82" s="795"/>
      <c r="J82" s="795"/>
      <c r="K82" s="795"/>
      <c r="L82" s="796">
        <v>262</v>
      </c>
      <c r="M82" s="796">
        <v>254</v>
      </c>
      <c r="N82" s="796">
        <v>281</v>
      </c>
      <c r="O82" s="1380">
        <v>279</v>
      </c>
      <c r="P82" s="796">
        <v>284.81799999999998</v>
      </c>
      <c r="Q82" s="1038">
        <v>286.19600000000003</v>
      </c>
      <c r="R82" s="1038">
        <v>286.68399999999997</v>
      </c>
      <c r="S82" s="1380">
        <v>281.005</v>
      </c>
      <c r="T82" s="1038">
        <v>288.00200000000001</v>
      </c>
      <c r="U82" s="1038">
        <v>275.81900000000002</v>
      </c>
      <c r="V82" s="1038">
        <v>242.17600000000002</v>
      </c>
      <c r="W82" s="1380">
        <v>220.506</v>
      </c>
      <c r="X82" s="1038">
        <v>209.43499999999997</v>
      </c>
      <c r="Y82" s="1038">
        <v>191.00799999999998</v>
      </c>
      <c r="Z82" s="1759">
        <v>172.661</v>
      </c>
      <c r="AA82" s="1448">
        <v>162.13999999999999</v>
      </c>
      <c r="AB82" s="1476">
        <v>164.06500000000003</v>
      </c>
      <c r="AC82" s="1476">
        <v>157.51000000000002</v>
      </c>
      <c r="AD82" s="1476">
        <v>162.67599999999999</v>
      </c>
      <c r="AE82" s="1448">
        <v>176.255</v>
      </c>
      <c r="AF82" s="1476">
        <v>202.55500000000001</v>
      </c>
      <c r="AG82" s="1597">
        <v>204.31799999999998</v>
      </c>
      <c r="AH82" s="785">
        <v>4.9261083743843415E-3</v>
      </c>
      <c r="AI82" s="785">
        <v>0.29113924050632911</v>
      </c>
    </row>
    <row r="83" spans="1:35" ht="15" customHeight="1">
      <c r="A83" s="612"/>
      <c r="B83" s="610" t="s">
        <v>351</v>
      </c>
      <c r="C83" s="649"/>
      <c r="D83" s="234"/>
      <c r="E83" s="648"/>
      <c r="F83" s="650" t="s">
        <v>3</v>
      </c>
      <c r="G83" s="651"/>
      <c r="H83" s="634"/>
      <c r="I83" s="634"/>
      <c r="J83" s="634"/>
      <c r="K83" s="634"/>
      <c r="L83" s="797">
        <v>2.4385249716125908E-3</v>
      </c>
      <c r="M83" s="797">
        <v>2.3500675413112267E-3</v>
      </c>
      <c r="N83" s="797">
        <v>2.5663975450261208E-3</v>
      </c>
      <c r="O83" s="1381">
        <v>2.4582147545750108E-3</v>
      </c>
      <c r="P83" s="797">
        <v>2.4864718030354095E-3</v>
      </c>
      <c r="Q83" s="1142">
        <v>2.4545205589252992E-3</v>
      </c>
      <c r="R83" s="1142">
        <v>2.3867404315797217E-3</v>
      </c>
      <c r="S83" s="1381">
        <v>2.3449511858695321E-3</v>
      </c>
      <c r="T83" s="1142">
        <v>2.4079716417824593E-3</v>
      </c>
      <c r="U83" s="1142">
        <v>2.258914098661097E-3</v>
      </c>
      <c r="V83" s="1142">
        <v>1.9258906500703229E-3</v>
      </c>
      <c r="W83" s="1381">
        <v>1.6906460327080119E-3</v>
      </c>
      <c r="X83" s="1142">
        <v>1.576230633214296E-3</v>
      </c>
      <c r="Y83" s="1142">
        <v>1.4339878575594682E-3</v>
      </c>
      <c r="Z83" s="1142">
        <v>1.2723931158757852E-3</v>
      </c>
      <c r="AA83" s="1375">
        <v>1.1679817939487204E-3</v>
      </c>
      <c r="AB83" s="1014">
        <v>1.192126409970227E-3</v>
      </c>
      <c r="AC83" s="1014">
        <v>1.1530718934066404E-3</v>
      </c>
      <c r="AD83" s="1014">
        <v>1.2075421905261903E-3</v>
      </c>
      <c r="AE83" s="1375">
        <v>1.3166131616481622E-3</v>
      </c>
      <c r="AF83" s="1014">
        <v>1.5477298080573581E-3</v>
      </c>
      <c r="AG83" s="1598">
        <v>1.5539366562612534E-3</v>
      </c>
      <c r="AH83" s="1821" t="s">
        <v>900</v>
      </c>
      <c r="AI83" s="1821" t="s">
        <v>940</v>
      </c>
    </row>
    <row r="84" spans="1:35" ht="15" customHeight="1">
      <c r="A84" s="612"/>
      <c r="B84" s="610" t="s">
        <v>352</v>
      </c>
      <c r="C84" s="649"/>
      <c r="D84" s="234"/>
      <c r="E84" s="648"/>
      <c r="F84" s="1923" t="s">
        <v>511</v>
      </c>
      <c r="G84" s="798"/>
      <c r="H84" s="795"/>
      <c r="I84" s="795"/>
      <c r="J84" s="795"/>
      <c r="K84" s="795"/>
      <c r="L84" s="796">
        <v>637</v>
      </c>
      <c r="M84" s="796">
        <v>678</v>
      </c>
      <c r="N84" s="796">
        <v>743</v>
      </c>
      <c r="O84" s="1380">
        <v>734</v>
      </c>
      <c r="P84" s="796">
        <v>781.43899999999996</v>
      </c>
      <c r="Q84" s="1038">
        <v>797.54100000000005</v>
      </c>
      <c r="R84" s="1038">
        <v>810.85299999999995</v>
      </c>
      <c r="S84" s="1380">
        <v>790.87700000000007</v>
      </c>
      <c r="T84" s="1038">
        <v>795.16700000000003</v>
      </c>
      <c r="U84" s="1038">
        <v>745.52499999999998</v>
      </c>
      <c r="V84" s="1038">
        <v>719.06499999999994</v>
      </c>
      <c r="W84" s="1380">
        <v>671.91</v>
      </c>
      <c r="X84" s="1038">
        <v>642.03899999999999</v>
      </c>
      <c r="Y84" s="1038">
        <v>616.24099999999999</v>
      </c>
      <c r="Z84" s="1759">
        <v>596.29600000000005</v>
      </c>
      <c r="AA84" s="1448">
        <v>571.89</v>
      </c>
      <c r="AB84" s="1476">
        <v>581.47800000000007</v>
      </c>
      <c r="AC84" s="1476">
        <v>591.78699999999992</v>
      </c>
      <c r="AD84" s="1476">
        <v>616.04</v>
      </c>
      <c r="AE84" s="1448">
        <v>652.25199999999995</v>
      </c>
      <c r="AF84" s="1476">
        <v>708.08600000000001</v>
      </c>
      <c r="AG84" s="1597">
        <v>734.04200000000003</v>
      </c>
      <c r="AH84" s="785">
        <v>3.672316384180796E-2</v>
      </c>
      <c r="AI84" s="785">
        <v>0.23986486486486491</v>
      </c>
    </row>
    <row r="85" spans="1:35" ht="15" customHeight="1">
      <c r="A85" s="612"/>
      <c r="B85" s="610" t="s">
        <v>353</v>
      </c>
      <c r="C85" s="611"/>
      <c r="D85" s="234"/>
      <c r="E85" s="609"/>
      <c r="F85" s="650" t="s">
        <v>477</v>
      </c>
      <c r="G85" s="651"/>
      <c r="H85" s="634"/>
      <c r="I85" s="634"/>
      <c r="J85" s="634"/>
      <c r="K85" s="634"/>
      <c r="L85" s="797">
        <v>5.9287801790733601E-3</v>
      </c>
      <c r="M85" s="797">
        <v>6.2730149331063452E-3</v>
      </c>
      <c r="N85" s="797">
        <v>6.7858839001936214E-3</v>
      </c>
      <c r="O85" s="1381">
        <v>6.4671312898138275E-3</v>
      </c>
      <c r="P85" s="797">
        <v>6.8219917255657554E-3</v>
      </c>
      <c r="Q85" s="1142">
        <v>6.8400004929693005E-3</v>
      </c>
      <c r="R85" s="1142">
        <v>6.7506231222102106E-3</v>
      </c>
      <c r="S85" s="1381">
        <v>6.5997685415808902E-3</v>
      </c>
      <c r="T85" s="1142">
        <v>6.6483551728155803E-3</v>
      </c>
      <c r="U85" s="1142">
        <v>6.1057321410211557E-3</v>
      </c>
      <c r="V85" s="1142">
        <v>5.7183228738306707E-3</v>
      </c>
      <c r="W85" s="1381">
        <v>5.1516148124624286E-3</v>
      </c>
      <c r="X85" s="1142">
        <v>4.8320554803078447E-3</v>
      </c>
      <c r="Y85" s="1142">
        <v>4.6264141362157831E-3</v>
      </c>
      <c r="Z85" s="1142">
        <v>4.3942924309732208E-3</v>
      </c>
      <c r="AA85" s="1375">
        <v>4.1196318498910433E-3</v>
      </c>
      <c r="AB85" s="1014">
        <v>4.2251258989831324E-3</v>
      </c>
      <c r="AC85" s="1014">
        <v>4.3322516448697571E-3</v>
      </c>
      <c r="AD85" s="1014">
        <v>4.5728582645980622E-3</v>
      </c>
      <c r="AE85" s="1375">
        <v>4.8722791859030215E-3</v>
      </c>
      <c r="AF85" s="1014">
        <v>5.4105097818770336E-3</v>
      </c>
      <c r="AG85" s="1598">
        <v>5.5827424457723894E-3</v>
      </c>
      <c r="AH85" s="1821" t="s">
        <v>894</v>
      </c>
      <c r="AI85" s="1821" t="s">
        <v>941</v>
      </c>
    </row>
    <row r="86" spans="1:35" ht="15" customHeight="1">
      <c r="A86" s="612"/>
      <c r="B86" s="610" t="s">
        <v>354</v>
      </c>
      <c r="C86" s="602"/>
      <c r="D86" s="234"/>
      <c r="E86" s="609"/>
      <c r="F86" s="616" t="s">
        <v>948</v>
      </c>
      <c r="G86" s="609"/>
      <c r="H86" s="292"/>
      <c r="I86" s="292"/>
      <c r="J86" s="292"/>
      <c r="K86" s="292"/>
      <c r="L86" s="292"/>
      <c r="M86" s="292"/>
      <c r="N86" s="292"/>
      <c r="O86" s="292"/>
      <c r="P86" s="292"/>
      <c r="Q86" s="1105"/>
      <c r="R86" s="1105"/>
      <c r="S86" s="1105"/>
      <c r="T86" s="1105"/>
      <c r="U86" s="1105"/>
      <c r="V86" s="1105"/>
      <c r="W86" s="1105"/>
      <c r="X86" s="1105"/>
      <c r="Y86" s="1105"/>
      <c r="Z86" s="1105"/>
      <c r="AA86" s="1026"/>
      <c r="AB86" s="1026"/>
      <c r="AC86" s="1026"/>
      <c r="AD86" s="1026"/>
      <c r="AE86" s="1026"/>
      <c r="AF86" s="1026"/>
      <c r="AG86" s="1026"/>
      <c r="AH86" s="1026"/>
      <c r="AI86" s="1026"/>
    </row>
    <row r="87" spans="1:35" ht="15" customHeight="1">
      <c r="A87" s="612"/>
      <c r="B87" s="610" t="s">
        <v>355</v>
      </c>
      <c r="C87" s="602"/>
      <c r="D87" s="234"/>
      <c r="E87" s="609"/>
      <c r="F87" s="1027"/>
      <c r="G87" s="609"/>
      <c r="H87" s="292"/>
      <c r="I87" s="292"/>
      <c r="J87" s="292"/>
      <c r="K87" s="292"/>
      <c r="L87" s="292"/>
      <c r="M87" s="292"/>
      <c r="N87" s="292"/>
      <c r="O87" s="292"/>
      <c r="P87" s="292"/>
      <c r="Q87" s="1105"/>
      <c r="R87" s="1105"/>
      <c r="S87" s="1105"/>
      <c r="T87" s="1105"/>
      <c r="U87" s="1105"/>
      <c r="V87" s="1105"/>
      <c r="W87" s="1105"/>
      <c r="X87" s="1105"/>
      <c r="Y87" s="1105"/>
      <c r="Z87" s="1105"/>
      <c r="AA87" s="1026"/>
      <c r="AB87" s="1026"/>
      <c r="AC87" s="1026"/>
      <c r="AD87" s="1026"/>
      <c r="AE87" s="1026"/>
      <c r="AF87" s="1026"/>
      <c r="AG87" s="1026"/>
      <c r="AH87" s="1026"/>
      <c r="AI87" s="1026"/>
    </row>
    <row r="88" spans="1:35" ht="15" customHeight="1">
      <c r="A88" s="606"/>
      <c r="B88" s="720" t="s">
        <v>356</v>
      </c>
      <c r="C88" s="602"/>
      <c r="D88" s="234"/>
      <c r="E88" s="609"/>
      <c r="F88" s="1027"/>
      <c r="G88" s="609"/>
      <c r="H88" s="292"/>
      <c r="I88" s="292"/>
      <c r="J88" s="292"/>
      <c r="K88" s="292"/>
      <c r="L88" s="292"/>
      <c r="M88" s="292"/>
      <c r="N88" s="292"/>
      <c r="O88" s="292"/>
      <c r="P88" s="292"/>
      <c r="Q88" s="1105"/>
      <c r="R88" s="1105"/>
      <c r="S88" s="1105"/>
      <c r="T88" s="1105"/>
      <c r="U88" s="1105"/>
      <c r="V88" s="1105"/>
      <c r="W88" s="1105"/>
      <c r="X88" s="1105"/>
      <c r="Y88" s="1105"/>
      <c r="Z88" s="1105"/>
      <c r="AA88" s="1026"/>
      <c r="AB88" s="1026"/>
      <c r="AC88" s="1026"/>
      <c r="AD88" s="1026"/>
      <c r="AE88" s="1026"/>
      <c r="AF88" s="1026"/>
      <c r="AG88" s="1026"/>
      <c r="AH88" s="1026"/>
      <c r="AI88" s="1026"/>
    </row>
    <row r="89" spans="1:35" ht="15" customHeight="1">
      <c r="A89" s="612"/>
      <c r="B89" s="610" t="s">
        <v>357</v>
      </c>
      <c r="C89" s="611"/>
      <c r="D89" s="234"/>
      <c r="E89" s="627" t="s">
        <v>406</v>
      </c>
      <c r="F89" s="642"/>
      <c r="G89" s="642"/>
      <c r="H89" s="609"/>
      <c r="I89" s="609"/>
      <c r="J89" s="609"/>
      <c r="K89" s="609"/>
      <c r="L89" s="609"/>
      <c r="M89" s="609"/>
      <c r="N89" s="609"/>
      <c r="O89" s="609"/>
      <c r="P89" s="609"/>
      <c r="Q89" s="1027"/>
      <c r="R89" s="1027"/>
      <c r="S89" s="1027"/>
      <c r="T89" s="1027"/>
      <c r="U89" s="1027"/>
      <c r="V89" s="1027"/>
      <c r="W89" s="1027"/>
      <c r="X89" s="1027"/>
      <c r="Y89" s="1027"/>
      <c r="Z89" s="1027"/>
      <c r="AA89" s="1027"/>
      <c r="AB89" s="1027"/>
      <c r="AC89" s="1027"/>
      <c r="AD89" s="1027"/>
      <c r="AE89" s="1027"/>
      <c r="AF89" s="1027"/>
      <c r="AG89" s="1027"/>
      <c r="AH89" s="1726"/>
      <c r="AI89" s="1726" t="s">
        <v>402</v>
      </c>
    </row>
    <row r="90" spans="1:35" ht="15" customHeight="1" thickBot="1">
      <c r="A90" s="612"/>
      <c r="B90" s="610" t="s">
        <v>358</v>
      </c>
      <c r="C90" s="602"/>
      <c r="D90" s="234"/>
      <c r="E90" s="642"/>
      <c r="F90" s="643" t="s">
        <v>195</v>
      </c>
      <c r="G90" s="644"/>
      <c r="H90" s="630"/>
      <c r="I90" s="630"/>
      <c r="J90" s="630"/>
      <c r="K90" s="630"/>
      <c r="L90" s="959">
        <v>3045</v>
      </c>
      <c r="M90" s="959">
        <v>3010</v>
      </c>
      <c r="N90" s="959">
        <v>2878</v>
      </c>
      <c r="O90" s="1379">
        <v>2653</v>
      </c>
      <c r="P90" s="959">
        <v>2665.8870000000002</v>
      </c>
      <c r="Q90" s="1203">
        <v>2566.3589999999999</v>
      </c>
      <c r="R90" s="1203">
        <v>2503.828</v>
      </c>
      <c r="S90" s="1442">
        <v>2413.8040000000001</v>
      </c>
      <c r="T90" s="1203">
        <v>2516.752</v>
      </c>
      <c r="U90" s="1203">
        <v>2473.9609999999998</v>
      </c>
      <c r="V90" s="1203">
        <v>2442.69</v>
      </c>
      <c r="W90" s="1442">
        <v>2552.7370000000001</v>
      </c>
      <c r="X90" s="1203">
        <v>2416.3850000000002</v>
      </c>
      <c r="Y90" s="1203">
        <v>2367.4670000000001</v>
      </c>
      <c r="Z90" s="1203">
        <v>2408.1439999999998</v>
      </c>
      <c r="AA90" s="1366">
        <v>2535.3519999999999</v>
      </c>
      <c r="AB90" s="1078">
        <v>2424.6959999999999</v>
      </c>
      <c r="AC90" s="1078">
        <v>3223.1689999999999</v>
      </c>
      <c r="AD90" s="1078">
        <v>3166.2109999999998</v>
      </c>
      <c r="AE90" s="1366">
        <v>3924.0540000000001</v>
      </c>
      <c r="AF90" s="1078">
        <v>3673.741</v>
      </c>
      <c r="AG90" s="1075">
        <v>3218.9560000000001</v>
      </c>
      <c r="AH90" s="1820">
        <v>-0.12384322264561787</v>
      </c>
      <c r="AI90" s="1820">
        <v>-1.2410797393732631E-3</v>
      </c>
    </row>
    <row r="91" spans="1:35" ht="15" customHeight="1" thickTop="1">
      <c r="A91" s="612"/>
      <c r="B91" s="610" t="s">
        <v>359</v>
      </c>
      <c r="C91" s="602"/>
      <c r="D91" s="234"/>
      <c r="E91" s="642"/>
      <c r="F91" s="642"/>
      <c r="G91" s="642" t="s">
        <v>9</v>
      </c>
      <c r="H91" s="292"/>
      <c r="I91" s="292"/>
      <c r="J91" s="292"/>
      <c r="K91" s="292"/>
      <c r="L91" s="710">
        <v>3023</v>
      </c>
      <c r="M91" s="710">
        <v>2987</v>
      </c>
      <c r="N91" s="710">
        <v>2857</v>
      </c>
      <c r="O91" s="1306">
        <v>2575</v>
      </c>
      <c r="P91" s="710">
        <v>2587.9580000000001</v>
      </c>
      <c r="Q91" s="1204">
        <v>2487.3850000000002</v>
      </c>
      <c r="R91" s="1204">
        <v>2425.48</v>
      </c>
      <c r="S91" s="1443">
        <v>2390.5549999999998</v>
      </c>
      <c r="T91" s="1204">
        <v>2492.502</v>
      </c>
      <c r="U91" s="1204">
        <v>2457.6610000000001</v>
      </c>
      <c r="V91" s="1204">
        <v>2428.0219999999999</v>
      </c>
      <c r="W91" s="1443">
        <v>2527.6170000000002</v>
      </c>
      <c r="X91" s="1204">
        <v>2405.6570000000002</v>
      </c>
      <c r="Y91" s="1204">
        <v>2366.3969999999999</v>
      </c>
      <c r="Z91" s="1204">
        <v>2407.2809999999999</v>
      </c>
      <c r="AA91" s="1318">
        <v>2535.2260000000001</v>
      </c>
      <c r="AB91" s="1073">
        <v>2424.5520000000001</v>
      </c>
      <c r="AC91" s="1073">
        <v>3222.864</v>
      </c>
      <c r="AD91" s="1073">
        <v>3153.692</v>
      </c>
      <c r="AE91" s="1318">
        <v>3912.9270000000001</v>
      </c>
      <c r="AF91" s="1073">
        <v>3637.7040000000002</v>
      </c>
      <c r="AG91" s="1071">
        <v>3206.4279999999999</v>
      </c>
      <c r="AH91" s="787">
        <v>-0.11874656404617923</v>
      </c>
      <c r="AI91" s="787">
        <v>-5.2745888923363404E-3</v>
      </c>
    </row>
    <row r="92" spans="1:35" ht="15" customHeight="1">
      <c r="A92" s="612"/>
      <c r="B92" s="610" t="s">
        <v>360</v>
      </c>
      <c r="C92" s="602"/>
      <c r="D92" s="234"/>
      <c r="E92" s="642"/>
      <c r="F92" s="642"/>
      <c r="G92" s="642" t="s">
        <v>10</v>
      </c>
      <c r="H92" s="292"/>
      <c r="I92" s="292"/>
      <c r="J92" s="292"/>
      <c r="K92" s="292"/>
      <c r="L92" s="710">
        <v>19</v>
      </c>
      <c r="M92" s="710">
        <v>20</v>
      </c>
      <c r="N92" s="710">
        <v>18</v>
      </c>
      <c r="O92" s="1306">
        <v>19</v>
      </c>
      <c r="P92" s="710">
        <v>20.332000000000001</v>
      </c>
      <c r="Q92" s="1204">
        <v>23.251000000000001</v>
      </c>
      <c r="R92" s="1204">
        <v>18.087</v>
      </c>
      <c r="S92" s="1443">
        <v>16.456</v>
      </c>
      <c r="T92" s="1204">
        <v>15.699</v>
      </c>
      <c r="U92" s="1204">
        <v>14.12</v>
      </c>
      <c r="V92" s="1204">
        <v>12.494999999999999</v>
      </c>
      <c r="W92" s="1443">
        <v>24.728000000000002</v>
      </c>
      <c r="X92" s="1204">
        <v>9.74</v>
      </c>
      <c r="Y92" s="1204">
        <v>0.16200000000000001</v>
      </c>
      <c r="Z92" s="1204">
        <v>0.64200000000000002</v>
      </c>
      <c r="AA92" s="1318">
        <v>0.02</v>
      </c>
      <c r="AB92" s="1073">
        <v>0.02</v>
      </c>
      <c r="AC92" s="1073">
        <v>0.02</v>
      </c>
      <c r="AD92" s="1073">
        <v>12.420999999999999</v>
      </c>
      <c r="AE92" s="1318">
        <v>11.127000000000001</v>
      </c>
      <c r="AF92" s="1073">
        <v>32.478000000000002</v>
      </c>
      <c r="AG92" s="1071">
        <v>11.755000000000001</v>
      </c>
      <c r="AH92" s="787">
        <v>-0.625</v>
      </c>
      <c r="AI92" s="787" t="s">
        <v>459</v>
      </c>
    </row>
    <row r="93" spans="1:35" ht="15" customHeight="1">
      <c r="A93" s="612"/>
      <c r="B93" s="610" t="s">
        <v>361</v>
      </c>
      <c r="C93" s="611"/>
      <c r="D93" s="234"/>
      <c r="E93" s="642"/>
      <c r="F93" s="642"/>
      <c r="G93" s="642" t="s">
        <v>11</v>
      </c>
      <c r="H93" s="292"/>
      <c r="I93" s="292"/>
      <c r="J93" s="292"/>
      <c r="K93" s="292"/>
      <c r="L93" s="710">
        <v>3</v>
      </c>
      <c r="M93" s="710">
        <v>2</v>
      </c>
      <c r="N93" s="710">
        <v>3</v>
      </c>
      <c r="O93" s="1306">
        <v>58</v>
      </c>
      <c r="P93" s="710">
        <v>42.344000000000001</v>
      </c>
      <c r="Q93" s="1204">
        <v>40.792999999999999</v>
      </c>
      <c r="R93" s="1204">
        <v>40.283999999999999</v>
      </c>
      <c r="S93" s="1443">
        <v>1.3740000000000001</v>
      </c>
      <c r="T93" s="1204">
        <v>2.5139999999999998</v>
      </c>
      <c r="U93" s="1204">
        <v>2.085</v>
      </c>
      <c r="V93" s="1204">
        <v>2.085</v>
      </c>
      <c r="W93" s="1443">
        <v>0.09</v>
      </c>
      <c r="X93" s="1204">
        <v>0.85</v>
      </c>
      <c r="Y93" s="1204">
        <v>0.80600000000000005</v>
      </c>
      <c r="Z93" s="1204">
        <v>0.17</v>
      </c>
      <c r="AA93" s="1318">
        <v>0.09</v>
      </c>
      <c r="AB93" s="1073">
        <v>0.09</v>
      </c>
      <c r="AC93" s="1073">
        <v>0.28499999999999998</v>
      </c>
      <c r="AD93" s="1073">
        <v>0</v>
      </c>
      <c r="AE93" s="1318">
        <v>0</v>
      </c>
      <c r="AF93" s="1073">
        <v>3.214</v>
      </c>
      <c r="AG93" s="1071">
        <v>0.27</v>
      </c>
      <c r="AH93" s="787" t="s">
        <v>823</v>
      </c>
      <c r="AI93" s="787" t="s">
        <v>823</v>
      </c>
    </row>
    <row r="94" spans="1:35" ht="15" customHeight="1">
      <c r="A94" s="612"/>
      <c r="B94" s="1586" t="s">
        <v>701</v>
      </c>
      <c r="C94" s="602"/>
      <c r="D94" s="234"/>
      <c r="E94" s="648"/>
      <c r="F94" s="642"/>
      <c r="G94" s="642" t="s">
        <v>12</v>
      </c>
      <c r="H94" s="292"/>
      <c r="I94" s="292"/>
      <c r="J94" s="292"/>
      <c r="K94" s="292"/>
      <c r="L94" s="710">
        <v>0</v>
      </c>
      <c r="M94" s="710">
        <v>0</v>
      </c>
      <c r="N94" s="710">
        <v>0</v>
      </c>
      <c r="O94" s="1306">
        <v>0</v>
      </c>
      <c r="P94" s="710">
        <v>0</v>
      </c>
      <c r="Q94" s="1204">
        <v>14.571999999999999</v>
      </c>
      <c r="R94" s="1204">
        <v>19.623999999999999</v>
      </c>
      <c r="S94" s="1443">
        <v>4.9909999999999997</v>
      </c>
      <c r="T94" s="1204">
        <v>4.9909999999999997</v>
      </c>
      <c r="U94" s="1204">
        <v>0</v>
      </c>
      <c r="V94" s="1204">
        <v>0</v>
      </c>
      <c r="W94" s="1443">
        <v>0.16400000000000001</v>
      </c>
      <c r="X94" s="1204">
        <v>0</v>
      </c>
      <c r="Y94" s="1204">
        <v>5.0999999999999997E-2</v>
      </c>
      <c r="Z94" s="1204">
        <v>0</v>
      </c>
      <c r="AA94" s="1318">
        <v>0</v>
      </c>
      <c r="AB94" s="1073">
        <v>0</v>
      </c>
      <c r="AC94" s="1073">
        <v>0</v>
      </c>
      <c r="AD94" s="1073">
        <v>0</v>
      </c>
      <c r="AE94" s="1318">
        <v>0</v>
      </c>
      <c r="AF94" s="1073">
        <v>0.34499999999999997</v>
      </c>
      <c r="AG94" s="1071">
        <v>0</v>
      </c>
      <c r="AH94" s="787" t="s">
        <v>823</v>
      </c>
      <c r="AI94" s="787" t="s">
        <v>823</v>
      </c>
    </row>
    <row r="95" spans="1:35" ht="15" customHeight="1">
      <c r="A95" s="612"/>
      <c r="B95" s="1586" t="s">
        <v>702</v>
      </c>
      <c r="C95" s="602"/>
      <c r="D95" s="234"/>
      <c r="E95" s="648"/>
      <c r="F95" s="642"/>
      <c r="G95" s="642" t="s">
        <v>13</v>
      </c>
      <c r="H95" s="292"/>
      <c r="I95" s="292"/>
      <c r="J95" s="292"/>
      <c r="K95" s="292"/>
      <c r="L95" s="710">
        <v>0</v>
      </c>
      <c r="M95" s="710">
        <v>0</v>
      </c>
      <c r="N95" s="710">
        <v>0</v>
      </c>
      <c r="O95" s="1306">
        <v>1</v>
      </c>
      <c r="P95" s="710">
        <v>15.15</v>
      </c>
      <c r="Q95" s="1204">
        <v>0.35799999999999998</v>
      </c>
      <c r="R95" s="1204">
        <v>0.35299999999999998</v>
      </c>
      <c r="S95" s="1443">
        <v>0.42799999999999999</v>
      </c>
      <c r="T95" s="1204">
        <v>1.046</v>
      </c>
      <c r="U95" s="1204">
        <v>9.5000000000000001E-2</v>
      </c>
      <c r="V95" s="1204">
        <v>8.7999999999999995E-2</v>
      </c>
      <c r="W95" s="1443">
        <v>0.13800000000000001</v>
      </c>
      <c r="X95" s="1204">
        <v>0.13800000000000001</v>
      </c>
      <c r="Y95" s="1204">
        <v>5.0999999999999997E-2</v>
      </c>
      <c r="Z95" s="1204">
        <v>5.0999999999999997E-2</v>
      </c>
      <c r="AA95" s="1318">
        <v>1.6E-2</v>
      </c>
      <c r="AB95" s="1073">
        <v>3.4000000000000002E-2</v>
      </c>
      <c r="AC95" s="1073">
        <v>0</v>
      </c>
      <c r="AD95" s="1073">
        <v>9.8000000000000004E-2</v>
      </c>
      <c r="AE95" s="1318">
        <v>0</v>
      </c>
      <c r="AF95" s="1073">
        <v>0</v>
      </c>
      <c r="AG95" s="1071">
        <v>0.503</v>
      </c>
      <c r="AH95" s="870" t="s">
        <v>823</v>
      </c>
      <c r="AI95" s="870" t="s">
        <v>823</v>
      </c>
    </row>
    <row r="96" spans="1:35" ht="15" customHeight="1">
      <c r="A96" s="623"/>
      <c r="B96" s="610" t="s">
        <v>509</v>
      </c>
      <c r="C96" s="602"/>
      <c r="D96" s="234"/>
      <c r="E96" s="648"/>
      <c r="F96" s="1922" t="s">
        <v>947</v>
      </c>
      <c r="G96" s="798"/>
      <c r="H96" s="795"/>
      <c r="I96" s="795"/>
      <c r="J96" s="795"/>
      <c r="K96" s="795"/>
      <c r="L96" s="796">
        <v>3</v>
      </c>
      <c r="M96" s="796">
        <v>2</v>
      </c>
      <c r="N96" s="796">
        <v>3</v>
      </c>
      <c r="O96" s="1380">
        <v>59</v>
      </c>
      <c r="P96" s="796">
        <v>57.494</v>
      </c>
      <c r="Q96" s="1205">
        <v>55.722999999999992</v>
      </c>
      <c r="R96" s="1205">
        <v>60.261000000000003</v>
      </c>
      <c r="S96" s="1444">
        <v>6.7930000000000001</v>
      </c>
      <c r="T96" s="1205">
        <v>8.5509999999999984</v>
      </c>
      <c r="U96" s="1205">
        <v>2.1800000000000002</v>
      </c>
      <c r="V96" s="1205">
        <v>2.173</v>
      </c>
      <c r="W96" s="1444">
        <v>0.39200000000000002</v>
      </c>
      <c r="X96" s="1205">
        <v>0.98799999999999999</v>
      </c>
      <c r="Y96" s="1205">
        <v>0.90800000000000014</v>
      </c>
      <c r="Z96" s="1760">
        <v>0.221</v>
      </c>
      <c r="AA96" s="1783">
        <v>0.106</v>
      </c>
      <c r="AB96" s="1806">
        <v>0.124</v>
      </c>
      <c r="AC96" s="1806">
        <v>0.28499999999999998</v>
      </c>
      <c r="AD96" s="1806">
        <v>9.8000000000000004E-2</v>
      </c>
      <c r="AE96" s="1783">
        <v>0</v>
      </c>
      <c r="AF96" s="1806">
        <v>3.5590000000000002</v>
      </c>
      <c r="AG96" s="1784">
        <v>0.77300000000000002</v>
      </c>
      <c r="AH96" s="1849" t="s">
        <v>823</v>
      </c>
      <c r="AI96" s="1849" t="s">
        <v>823</v>
      </c>
    </row>
    <row r="97" spans="1:35" ht="15" customHeight="1">
      <c r="A97" s="623"/>
      <c r="B97" s="610" t="s">
        <v>362</v>
      </c>
      <c r="C97" s="611"/>
      <c r="D97" s="234"/>
      <c r="E97" s="648"/>
      <c r="F97" s="650" t="s">
        <v>3</v>
      </c>
      <c r="G97" s="651"/>
      <c r="H97" s="634"/>
      <c r="I97" s="634"/>
      <c r="J97" s="634"/>
      <c r="K97" s="634"/>
      <c r="L97" s="797">
        <v>9.8522167487684722E-4</v>
      </c>
      <c r="M97" s="797">
        <v>6.6445182724252495E-4</v>
      </c>
      <c r="N97" s="797">
        <v>1.0423905489923557E-3</v>
      </c>
      <c r="O97" s="1381">
        <v>2.2238974745571051E-2</v>
      </c>
      <c r="P97" s="797">
        <v>2.1566555521670645E-2</v>
      </c>
      <c r="Q97" s="1206">
        <v>2.1712862463903138E-2</v>
      </c>
      <c r="R97" s="1206">
        <v>2.4067547770853272E-2</v>
      </c>
      <c r="S97" s="1445">
        <v>2.814230152903881E-3</v>
      </c>
      <c r="T97" s="1206">
        <v>3.3976331398564495E-3</v>
      </c>
      <c r="U97" s="1206">
        <v>8.8117799755129539E-4</v>
      </c>
      <c r="V97" s="1206">
        <v>8.8959303063425971E-4</v>
      </c>
      <c r="W97" s="1445">
        <v>1.5356066841198289E-4</v>
      </c>
      <c r="X97" s="1206">
        <v>4.0887524132122982E-4</v>
      </c>
      <c r="Y97" s="1206">
        <v>3.8353227310032205E-4</v>
      </c>
      <c r="Z97" s="1206">
        <v>9.1771920616042898E-5</v>
      </c>
      <c r="AA97" s="1785">
        <v>4.1808790258709637E-5</v>
      </c>
      <c r="AB97" s="1807">
        <v>5.114043162524292E-5</v>
      </c>
      <c r="AC97" s="1807">
        <v>8.8422294952576172E-5</v>
      </c>
      <c r="AD97" s="1807">
        <v>3.0951822225366537E-5</v>
      </c>
      <c r="AE97" s="1785">
        <v>0</v>
      </c>
      <c r="AF97" s="1807">
        <v>9.6876725931414334E-4</v>
      </c>
      <c r="AG97" s="1786">
        <v>2.4013997084769098E-4</v>
      </c>
      <c r="AH97" s="1821" t="s">
        <v>942</v>
      </c>
      <c r="AI97" s="1821" t="s">
        <v>900</v>
      </c>
    </row>
    <row r="98" spans="1:35" ht="15" customHeight="1">
      <c r="A98" s="623"/>
      <c r="B98" s="624"/>
      <c r="C98" s="602"/>
      <c r="D98" s="234"/>
      <c r="E98" s="648"/>
      <c r="F98" s="1923" t="s">
        <v>511</v>
      </c>
      <c r="G98" s="798"/>
      <c r="H98" s="795"/>
      <c r="I98" s="795"/>
      <c r="J98" s="795"/>
      <c r="K98" s="795"/>
      <c r="L98" s="796">
        <v>22</v>
      </c>
      <c r="M98" s="796">
        <v>22</v>
      </c>
      <c r="N98" s="796">
        <v>21</v>
      </c>
      <c r="O98" s="1380">
        <v>78</v>
      </c>
      <c r="P98" s="796">
        <v>77.826000000000008</v>
      </c>
      <c r="Q98" s="1205">
        <v>78.974000000000004</v>
      </c>
      <c r="R98" s="1205">
        <v>78.347999999999985</v>
      </c>
      <c r="S98" s="1444">
        <v>23.248999999999999</v>
      </c>
      <c r="T98" s="1205">
        <v>24.25</v>
      </c>
      <c r="U98" s="1205">
        <v>16.299999999999997</v>
      </c>
      <c r="V98" s="1205">
        <v>14.667999999999997</v>
      </c>
      <c r="W98" s="1444">
        <v>25.120000000000005</v>
      </c>
      <c r="X98" s="1205">
        <v>10.728</v>
      </c>
      <c r="Y98" s="1205">
        <v>1.07</v>
      </c>
      <c r="Z98" s="1760">
        <v>0.8630000000000001</v>
      </c>
      <c r="AA98" s="1783">
        <v>0.126</v>
      </c>
      <c r="AB98" s="1806">
        <v>0.14400000000000002</v>
      </c>
      <c r="AC98" s="1806">
        <v>0.30499999999999999</v>
      </c>
      <c r="AD98" s="1806">
        <v>12.519</v>
      </c>
      <c r="AE98" s="1783">
        <v>11.127000000000001</v>
      </c>
      <c r="AF98" s="1806">
        <v>36.036999999999999</v>
      </c>
      <c r="AG98" s="1784">
        <v>12.528</v>
      </c>
      <c r="AH98" s="785">
        <v>-0.63888888888888884</v>
      </c>
      <c r="AI98" s="787" t="s">
        <v>459</v>
      </c>
    </row>
    <row r="99" spans="1:35" ht="15" customHeight="1">
      <c r="A99" s="623"/>
      <c r="B99" s="624"/>
      <c r="D99" s="622"/>
      <c r="E99" s="609"/>
      <c r="F99" s="650" t="s">
        <v>477</v>
      </c>
      <c r="G99" s="651"/>
      <c r="H99" s="634"/>
      <c r="I99" s="634"/>
      <c r="J99" s="634"/>
      <c r="K99" s="634"/>
      <c r="L99" s="797">
        <v>7.2249589490968802E-3</v>
      </c>
      <c r="M99" s="797">
        <v>7.3089700996677737E-3</v>
      </c>
      <c r="N99" s="797">
        <v>7.2967338429464909E-3</v>
      </c>
      <c r="O99" s="1381">
        <v>2.9400678477195626E-2</v>
      </c>
      <c r="P99" s="797">
        <v>2.9193285386814972E-2</v>
      </c>
      <c r="Q99" s="1206">
        <v>3.0772779646183565E-2</v>
      </c>
      <c r="R99" s="1206">
        <v>3.1291286781679889E-2</v>
      </c>
      <c r="S99" s="1445">
        <v>9.6316850912501594E-3</v>
      </c>
      <c r="T99" s="1206">
        <v>9.6354348779697004E-3</v>
      </c>
      <c r="U99" s="1206">
        <v>6.5886244771037206E-3</v>
      </c>
      <c r="V99" s="1206">
        <v>6.0048553029651728E-3</v>
      </c>
      <c r="W99" s="1445">
        <v>9.8404183431352321E-3</v>
      </c>
      <c r="X99" s="1206">
        <v>4.4396898673017748E-3</v>
      </c>
      <c r="Y99" s="1206">
        <v>4.5195983724377153E-4</v>
      </c>
      <c r="Z99" s="1206">
        <v>3.5836727371785085E-4</v>
      </c>
      <c r="AA99" s="1785">
        <v>4.9697241250919011E-5</v>
      </c>
      <c r="AB99" s="1807">
        <v>5.9388888338991785E-5</v>
      </c>
      <c r="AC99" s="1807">
        <v>9.4627368282581528E-5</v>
      </c>
      <c r="AD99" s="1807">
        <v>3.9539373718302413E-3</v>
      </c>
      <c r="AE99" s="1785">
        <v>2.8355878894632948E-3</v>
      </c>
      <c r="AF99" s="1807">
        <v>9.8093469300094913E-3</v>
      </c>
      <c r="AG99" s="1786">
        <v>3.8919450902715042E-3</v>
      </c>
      <c r="AH99" s="1821" t="s">
        <v>943</v>
      </c>
      <c r="AI99" s="1821" t="s">
        <v>944</v>
      </c>
    </row>
    <row r="100" spans="1:35" ht="15" customHeight="1">
      <c r="A100" s="623"/>
      <c r="B100" s="624"/>
      <c r="D100" s="622"/>
      <c r="E100" s="622"/>
      <c r="F100" s="616" t="s">
        <v>948</v>
      </c>
      <c r="G100" s="652"/>
      <c r="H100" s="622"/>
      <c r="I100" s="622"/>
      <c r="J100" s="622"/>
      <c r="K100" s="622"/>
      <c r="L100" s="622"/>
      <c r="M100" s="622"/>
      <c r="N100" s="622"/>
      <c r="O100" s="622"/>
      <c r="P100" s="622"/>
      <c r="Q100" s="622"/>
      <c r="R100" s="1030"/>
      <c r="S100" s="1030"/>
      <c r="T100" s="1030"/>
      <c r="U100" s="1030"/>
      <c r="V100" s="1030"/>
      <c r="W100" s="1030"/>
      <c r="X100" s="1030"/>
      <c r="Y100" s="1030"/>
      <c r="Z100" s="1030"/>
      <c r="AA100" s="1030"/>
      <c r="AB100" s="1030"/>
      <c r="AC100" s="1030"/>
      <c r="AD100" s="1030"/>
      <c r="AE100" s="1030"/>
      <c r="AF100" s="1030"/>
      <c r="AG100" s="1030"/>
      <c r="AH100" s="622"/>
      <c r="AI100" s="622"/>
    </row>
    <row r="101" spans="1:35" ht="15" customHeight="1">
      <c r="A101" s="623"/>
      <c r="B101" s="624"/>
      <c r="D101" s="622"/>
      <c r="E101" s="622"/>
      <c r="F101" s="622"/>
      <c r="G101" s="652"/>
      <c r="H101" s="622"/>
      <c r="I101" s="622"/>
      <c r="J101" s="622"/>
      <c r="K101" s="622"/>
      <c r="L101" s="622"/>
      <c r="M101" s="622"/>
      <c r="N101" s="622"/>
      <c r="O101" s="622"/>
      <c r="P101" s="622"/>
      <c r="Q101" s="622"/>
      <c r="R101" s="1030"/>
      <c r="S101" s="1030"/>
      <c r="T101" s="1030"/>
      <c r="U101" s="1030"/>
      <c r="V101" s="1030"/>
      <c r="W101" s="1030"/>
      <c r="X101" s="1030"/>
      <c r="Y101" s="1030"/>
      <c r="Z101" s="1030"/>
      <c r="AA101" s="1030"/>
      <c r="AB101" s="1030"/>
      <c r="AC101" s="1030"/>
      <c r="AD101" s="1030"/>
      <c r="AE101" s="1030"/>
      <c r="AF101" s="1030"/>
      <c r="AG101" s="1030"/>
      <c r="AH101" s="622"/>
      <c r="AI101" s="622"/>
    </row>
    <row r="102" spans="1:35" ht="15" customHeight="1">
      <c r="A102" s="623"/>
      <c r="B102" s="624"/>
      <c r="D102" s="622"/>
      <c r="E102" s="622"/>
      <c r="F102" s="622"/>
      <c r="G102" s="652"/>
      <c r="H102" s="622"/>
      <c r="I102" s="622"/>
      <c r="J102" s="622"/>
      <c r="K102" s="622"/>
      <c r="L102" s="622"/>
      <c r="M102" s="622"/>
      <c r="N102" s="622"/>
      <c r="O102" s="622"/>
      <c r="P102" s="622"/>
      <c r="Q102" s="622"/>
      <c r="R102" s="1030"/>
      <c r="S102" s="1030"/>
      <c r="T102" s="1030"/>
      <c r="U102" s="1030"/>
      <c r="V102" s="1030"/>
      <c r="W102" s="1030"/>
      <c r="X102" s="1030"/>
      <c r="Y102" s="1030"/>
      <c r="Z102" s="1030"/>
      <c r="AA102" s="1030"/>
      <c r="AB102" s="1030"/>
      <c r="AC102" s="1030"/>
      <c r="AD102" s="1030"/>
      <c r="AE102" s="1030"/>
      <c r="AF102" s="1030"/>
      <c r="AG102" s="1030"/>
      <c r="AH102" s="622"/>
      <c r="AI102" s="622"/>
    </row>
    <row r="103" spans="1:35" ht="15" customHeight="1">
      <c r="A103" s="623"/>
      <c r="B103" s="624"/>
      <c r="D103" s="622"/>
      <c r="E103" s="622"/>
      <c r="F103" s="622"/>
      <c r="G103" s="652"/>
      <c r="H103" s="622"/>
      <c r="I103" s="622"/>
      <c r="J103" s="622"/>
      <c r="K103" s="622"/>
      <c r="L103" s="622"/>
      <c r="M103" s="622"/>
      <c r="N103" s="622"/>
      <c r="O103" s="622"/>
      <c r="P103" s="622"/>
      <c r="Q103" s="622"/>
      <c r="R103" s="1030"/>
      <c r="S103" s="1030"/>
      <c r="T103" s="1030"/>
      <c r="U103" s="1030"/>
      <c r="V103" s="1030"/>
      <c r="W103" s="1030"/>
      <c r="X103" s="1030"/>
      <c r="Y103" s="1030"/>
      <c r="Z103" s="1030"/>
      <c r="AA103" s="1030"/>
      <c r="AB103" s="1030"/>
      <c r="AC103" s="1030"/>
      <c r="AD103" s="1030"/>
      <c r="AE103" s="1030"/>
      <c r="AF103" s="1030"/>
      <c r="AG103" s="1030"/>
      <c r="AH103" s="622"/>
      <c r="AI103" s="622"/>
    </row>
    <row r="104" spans="1:35" ht="15" customHeight="1">
      <c r="A104" s="623"/>
      <c r="B104" s="624"/>
      <c r="D104" s="622"/>
      <c r="E104" s="622"/>
      <c r="F104" s="622"/>
      <c r="G104" s="652"/>
      <c r="H104" s="622"/>
      <c r="I104" s="622"/>
      <c r="J104" s="622"/>
      <c r="K104" s="622"/>
      <c r="L104" s="622"/>
      <c r="M104" s="622"/>
      <c r="N104" s="622"/>
      <c r="O104" s="622"/>
      <c r="P104" s="622"/>
      <c r="Q104" s="622"/>
      <c r="R104" s="1030"/>
      <c r="S104" s="1030"/>
      <c r="T104" s="1030"/>
      <c r="U104" s="1030"/>
      <c r="V104" s="1030"/>
      <c r="W104" s="1030"/>
      <c r="X104" s="1030"/>
      <c r="Y104" s="1030"/>
      <c r="Z104" s="1030"/>
      <c r="AA104" s="1030"/>
      <c r="AB104" s="1030"/>
      <c r="AC104" s="1030"/>
      <c r="AD104" s="1030"/>
      <c r="AE104" s="1030"/>
      <c r="AF104" s="1030"/>
      <c r="AG104" s="1030"/>
      <c r="AH104" s="622"/>
      <c r="AI104" s="622"/>
    </row>
    <row r="105" spans="1:35" ht="15" customHeight="1">
      <c r="A105" s="623"/>
      <c r="B105" s="624"/>
      <c r="D105" s="622"/>
      <c r="E105" s="622"/>
      <c r="F105" s="622"/>
      <c r="G105" s="652"/>
      <c r="H105" s="622"/>
      <c r="I105" s="622"/>
      <c r="J105" s="622"/>
      <c r="K105" s="622"/>
      <c r="L105" s="622"/>
      <c r="M105" s="622"/>
      <c r="N105" s="622"/>
      <c r="O105" s="622"/>
      <c r="P105" s="622"/>
      <c r="Q105" s="622"/>
      <c r="R105" s="1030"/>
      <c r="S105" s="1030"/>
      <c r="T105" s="1030"/>
      <c r="U105" s="1030"/>
      <c r="V105" s="1030"/>
      <c r="W105" s="1030"/>
      <c r="X105" s="1030"/>
      <c r="Y105" s="1030"/>
      <c r="Z105" s="1030"/>
      <c r="AA105" s="1030"/>
      <c r="AB105" s="1030"/>
      <c r="AC105" s="1030"/>
      <c r="AD105" s="1030"/>
      <c r="AE105" s="1030"/>
      <c r="AF105" s="1030"/>
      <c r="AG105" s="1030"/>
      <c r="AH105" s="622"/>
      <c r="AI105" s="622"/>
    </row>
    <row r="106" spans="1:35" ht="15" customHeight="1">
      <c r="A106" s="623"/>
      <c r="B106" s="624"/>
      <c r="D106" s="622"/>
      <c r="E106" s="622"/>
      <c r="F106" s="622"/>
      <c r="G106" s="652"/>
      <c r="H106" s="622"/>
      <c r="I106" s="622"/>
      <c r="J106" s="622"/>
      <c r="K106" s="622"/>
      <c r="L106" s="622"/>
      <c r="M106" s="622"/>
      <c r="N106" s="622"/>
      <c r="O106" s="622"/>
      <c r="P106" s="622"/>
      <c r="Q106" s="622"/>
      <c r="R106" s="1030"/>
      <c r="S106" s="1030"/>
      <c r="T106" s="1030"/>
      <c r="U106" s="1030"/>
      <c r="V106" s="1030"/>
      <c r="W106" s="1030"/>
      <c r="X106" s="1030"/>
      <c r="Y106" s="1030"/>
      <c r="Z106" s="1030"/>
      <c r="AA106" s="1030"/>
      <c r="AB106" s="1030"/>
      <c r="AC106" s="1030"/>
      <c r="AD106" s="1030"/>
      <c r="AE106" s="1030"/>
      <c r="AF106" s="1030"/>
      <c r="AG106" s="1030"/>
      <c r="AH106" s="622"/>
      <c r="AI106" s="874">
        <v>21</v>
      </c>
    </row>
    <row r="107" spans="1:35" s="655" customFormat="1">
      <c r="A107" s="653"/>
      <c r="B107" s="624"/>
      <c r="C107" s="593"/>
      <c r="D107" s="593"/>
      <c r="E107" s="593"/>
      <c r="F107" s="593"/>
      <c r="R107" s="1034"/>
      <c r="S107" s="1034"/>
      <c r="T107" s="1034"/>
      <c r="U107" s="1034"/>
      <c r="V107" s="1034"/>
      <c r="W107" s="1034"/>
      <c r="X107" s="1034"/>
      <c r="Y107" s="1034"/>
      <c r="Z107" s="1034"/>
      <c r="AA107" s="1034"/>
      <c r="AB107" s="1034"/>
      <c r="AC107" s="1034"/>
      <c r="AD107" s="1034"/>
      <c r="AE107" s="1034"/>
      <c r="AF107" s="1034"/>
      <c r="AG107" s="1034"/>
    </row>
    <row r="108" spans="1:35" s="655" customFormat="1">
      <c r="A108" s="653"/>
      <c r="B108" s="624"/>
      <c r="C108" s="593"/>
      <c r="D108" s="593"/>
      <c r="E108" s="593"/>
      <c r="F108" s="593"/>
      <c r="R108" s="1034"/>
      <c r="S108" s="1034"/>
      <c r="T108" s="1034"/>
      <c r="U108" s="1034"/>
      <c r="V108" s="1034"/>
      <c r="W108" s="1034"/>
      <c r="X108" s="1034"/>
      <c r="Y108" s="1034"/>
      <c r="Z108" s="1034"/>
      <c r="AA108" s="1034"/>
      <c r="AB108" s="1034"/>
      <c r="AC108" s="1034"/>
      <c r="AD108" s="1034"/>
      <c r="AE108" s="1034"/>
      <c r="AF108" s="1034"/>
      <c r="AG108" s="1034"/>
    </row>
    <row r="109" spans="1:35" s="655" customFormat="1">
      <c r="A109" s="653"/>
      <c r="B109" s="654"/>
      <c r="C109" s="593"/>
      <c r="D109" s="593"/>
      <c r="E109" s="593"/>
      <c r="F109" s="593"/>
      <c r="R109" s="1034"/>
      <c r="S109" s="1034"/>
      <c r="T109" s="1034"/>
      <c r="U109" s="1034"/>
      <c r="V109" s="1034"/>
      <c r="W109" s="1034"/>
      <c r="X109" s="1034"/>
      <c r="Y109" s="1034"/>
      <c r="Z109" s="1034"/>
      <c r="AA109" s="1034"/>
      <c r="AB109" s="1034"/>
      <c r="AC109" s="1034"/>
      <c r="AD109" s="1034"/>
      <c r="AE109" s="1034"/>
      <c r="AF109" s="1034"/>
      <c r="AG109" s="1034"/>
    </row>
    <row r="110" spans="1:35" s="655" customFormat="1">
      <c r="A110" s="653"/>
      <c r="B110" s="654"/>
      <c r="C110" s="593"/>
      <c r="D110" s="593"/>
      <c r="E110" s="593"/>
      <c r="F110" s="593"/>
      <c r="R110" s="1034"/>
      <c r="S110" s="1034"/>
      <c r="T110" s="1034"/>
      <c r="U110" s="1034"/>
      <c r="V110" s="1034"/>
      <c r="W110" s="1034"/>
      <c r="X110" s="1034"/>
      <c r="Y110" s="1034"/>
      <c r="Z110" s="1034"/>
      <c r="AA110" s="1034"/>
      <c r="AB110" s="1034"/>
      <c r="AC110" s="1034"/>
      <c r="AD110" s="1034"/>
      <c r="AE110" s="1034"/>
      <c r="AF110" s="1034"/>
      <c r="AG110" s="1034"/>
    </row>
    <row r="111" spans="1:35" s="655" customFormat="1">
      <c r="A111" s="653"/>
      <c r="B111" s="654"/>
      <c r="C111" s="593"/>
      <c r="D111" s="593"/>
      <c r="E111" s="593"/>
      <c r="F111" s="593"/>
      <c r="R111" s="1034"/>
      <c r="S111" s="1034"/>
      <c r="T111" s="1034"/>
      <c r="U111" s="1034"/>
      <c r="V111" s="1034"/>
      <c r="W111" s="1034"/>
      <c r="X111" s="1034"/>
      <c r="Y111" s="1034"/>
      <c r="Z111" s="1034"/>
      <c r="AA111" s="1034"/>
      <c r="AB111" s="1034"/>
      <c r="AC111" s="1034"/>
      <c r="AD111" s="1034"/>
      <c r="AE111" s="1034"/>
      <c r="AF111" s="1034"/>
      <c r="AG111" s="1034"/>
    </row>
    <row r="112" spans="1:35" s="655" customFormat="1">
      <c r="A112" s="653"/>
      <c r="B112" s="654"/>
      <c r="C112" s="593"/>
      <c r="D112" s="593"/>
      <c r="E112" s="593"/>
      <c r="F112" s="593"/>
      <c r="R112" s="1034"/>
      <c r="S112" s="1034"/>
      <c r="T112" s="1034"/>
      <c r="U112" s="1034"/>
      <c r="V112" s="1034"/>
      <c r="W112" s="1034"/>
      <c r="X112" s="1034"/>
      <c r="Y112" s="1034"/>
      <c r="Z112" s="1034"/>
      <c r="AA112" s="1034"/>
      <c r="AB112" s="1034"/>
      <c r="AC112" s="1034"/>
      <c r="AD112" s="1034"/>
      <c r="AE112" s="1034"/>
      <c r="AF112" s="1034"/>
      <c r="AG112" s="1034"/>
    </row>
    <row r="113" spans="1:33" s="655" customFormat="1">
      <c r="A113" s="653"/>
      <c r="B113" s="654"/>
      <c r="C113" s="593"/>
      <c r="D113" s="593"/>
      <c r="E113" s="593"/>
      <c r="F113" s="593"/>
      <c r="R113" s="1034"/>
      <c r="S113" s="1034"/>
      <c r="T113" s="1034"/>
      <c r="U113" s="1034"/>
      <c r="V113" s="1034"/>
      <c r="W113" s="1034"/>
      <c r="X113" s="1034"/>
      <c r="Y113" s="1034"/>
      <c r="Z113" s="1034"/>
      <c r="AA113" s="1034"/>
      <c r="AB113" s="1034"/>
      <c r="AC113" s="1034"/>
      <c r="AD113" s="1034"/>
      <c r="AE113" s="1034"/>
      <c r="AF113" s="1034"/>
      <c r="AG113" s="1034"/>
    </row>
    <row r="114" spans="1:33" s="655" customFormat="1">
      <c r="A114" s="653"/>
      <c r="B114" s="654"/>
      <c r="C114" s="593"/>
      <c r="D114" s="593"/>
      <c r="E114" s="593"/>
      <c r="F114" s="593"/>
      <c r="R114" s="1034"/>
      <c r="S114" s="1034"/>
      <c r="T114" s="1034"/>
      <c r="U114" s="1034"/>
      <c r="V114" s="1034"/>
      <c r="W114" s="1034"/>
      <c r="X114" s="1034"/>
      <c r="Y114" s="1034"/>
      <c r="Z114" s="1034"/>
      <c r="AA114" s="1034"/>
      <c r="AB114" s="1034"/>
      <c r="AC114" s="1034"/>
      <c r="AD114" s="1034"/>
      <c r="AE114" s="1034"/>
      <c r="AF114" s="1034"/>
      <c r="AG114" s="1034"/>
    </row>
    <row r="115" spans="1:33" s="655" customFormat="1">
      <c r="A115" s="653"/>
      <c r="B115" s="654"/>
      <c r="C115" s="593"/>
      <c r="D115" s="593"/>
      <c r="E115" s="593"/>
      <c r="F115" s="593"/>
      <c r="R115" s="1034"/>
      <c r="S115" s="1034"/>
      <c r="T115" s="1034"/>
      <c r="U115" s="1034"/>
      <c r="V115" s="1034"/>
      <c r="W115" s="1034"/>
      <c r="X115" s="1034"/>
      <c r="Y115" s="1034"/>
      <c r="Z115" s="1034"/>
      <c r="AA115" s="1034"/>
      <c r="AB115" s="1034"/>
      <c r="AC115" s="1034"/>
      <c r="AD115" s="1034"/>
      <c r="AE115" s="1034"/>
      <c r="AF115" s="1034"/>
      <c r="AG115" s="1034"/>
    </row>
    <row r="116" spans="1:33" s="655" customFormat="1">
      <c r="A116" s="653"/>
      <c r="B116" s="654"/>
      <c r="C116" s="593"/>
      <c r="D116" s="593"/>
      <c r="E116" s="593"/>
      <c r="F116" s="593"/>
      <c r="R116" s="1034"/>
      <c r="S116" s="1034"/>
      <c r="T116" s="1034"/>
      <c r="U116" s="1034"/>
      <c r="V116" s="1034"/>
      <c r="W116" s="1034"/>
      <c r="X116" s="1034"/>
      <c r="Y116" s="1034"/>
      <c r="Z116" s="1034"/>
      <c r="AA116" s="1034"/>
      <c r="AB116" s="1034"/>
      <c r="AC116" s="1034"/>
      <c r="AD116" s="1034"/>
      <c r="AE116" s="1034"/>
      <c r="AF116" s="1034"/>
      <c r="AG116" s="1034"/>
    </row>
    <row r="117" spans="1:33" s="655" customFormat="1">
      <c r="A117" s="653"/>
      <c r="B117" s="654"/>
      <c r="C117" s="593"/>
      <c r="D117" s="593"/>
      <c r="E117" s="593"/>
      <c r="F117" s="593"/>
      <c r="R117" s="1034"/>
      <c r="S117" s="1034"/>
      <c r="T117" s="1034"/>
      <c r="U117" s="1034"/>
      <c r="V117" s="1034"/>
      <c r="W117" s="1034"/>
      <c r="X117" s="1034"/>
      <c r="Y117" s="1034"/>
      <c r="Z117" s="1034"/>
      <c r="AA117" s="1034"/>
      <c r="AB117" s="1034"/>
      <c r="AC117" s="1034"/>
      <c r="AD117" s="1034"/>
      <c r="AE117" s="1034"/>
      <c r="AF117" s="1034"/>
      <c r="AG117" s="1034"/>
    </row>
    <row r="118" spans="1:33" s="655" customFormat="1">
      <c r="A118" s="653"/>
      <c r="B118" s="654"/>
      <c r="C118" s="593"/>
      <c r="D118" s="593"/>
      <c r="E118" s="593"/>
      <c r="F118" s="593"/>
      <c r="R118" s="1034"/>
      <c r="S118" s="1034"/>
      <c r="T118" s="1034"/>
      <c r="U118" s="1034"/>
      <c r="V118" s="1034"/>
      <c r="W118" s="1034"/>
      <c r="X118" s="1034"/>
      <c r="Y118" s="1034"/>
      <c r="Z118" s="1034"/>
      <c r="AA118" s="1034"/>
      <c r="AB118" s="1034"/>
      <c r="AC118" s="1034"/>
      <c r="AD118" s="1034"/>
      <c r="AE118" s="1034"/>
      <c r="AF118" s="1034"/>
      <c r="AG118" s="1034"/>
    </row>
    <row r="119" spans="1:33" s="655" customFormat="1">
      <c r="A119" s="653"/>
      <c r="B119" s="654"/>
      <c r="C119" s="593"/>
      <c r="D119" s="593"/>
      <c r="E119" s="593"/>
      <c r="F119" s="593"/>
      <c r="R119" s="1034"/>
      <c r="S119" s="1034"/>
      <c r="T119" s="1034"/>
      <c r="U119" s="1034"/>
      <c r="V119" s="1034"/>
      <c r="W119" s="1034"/>
      <c r="X119" s="1034"/>
      <c r="Y119" s="1034"/>
      <c r="Z119" s="1034"/>
      <c r="AA119" s="1034"/>
      <c r="AB119" s="1034"/>
      <c r="AC119" s="1034"/>
      <c r="AD119" s="1034"/>
      <c r="AE119" s="1034"/>
      <c r="AF119" s="1034"/>
      <c r="AG119" s="1034"/>
    </row>
    <row r="120" spans="1:33" s="655" customFormat="1">
      <c r="A120" s="653"/>
      <c r="B120" s="654"/>
      <c r="C120" s="593"/>
      <c r="D120" s="593"/>
      <c r="E120" s="593"/>
      <c r="F120" s="593"/>
      <c r="R120" s="1034"/>
      <c r="S120" s="1034"/>
      <c r="T120" s="1034"/>
      <c r="U120" s="1034"/>
      <c r="V120" s="1034"/>
      <c r="W120" s="1034"/>
      <c r="X120" s="1034"/>
      <c r="Y120" s="1034"/>
      <c r="Z120" s="1034"/>
      <c r="AA120" s="1034"/>
      <c r="AB120" s="1034"/>
      <c r="AC120" s="1034"/>
      <c r="AD120" s="1034"/>
      <c r="AE120" s="1034"/>
      <c r="AF120" s="1034"/>
      <c r="AG120" s="1034"/>
    </row>
    <row r="121" spans="1:33" s="655" customFormat="1">
      <c r="A121" s="653"/>
      <c r="B121" s="654"/>
      <c r="C121" s="593"/>
      <c r="D121" s="593"/>
      <c r="E121" s="593"/>
      <c r="F121" s="593"/>
      <c r="R121" s="1034"/>
      <c r="S121" s="1034"/>
      <c r="T121" s="1034"/>
      <c r="U121" s="1034"/>
      <c r="V121" s="1034"/>
      <c r="W121" s="1034"/>
      <c r="X121" s="1034"/>
      <c r="Y121" s="1034"/>
      <c r="Z121" s="1034"/>
      <c r="AA121" s="1034"/>
      <c r="AB121" s="1034"/>
      <c r="AC121" s="1034"/>
      <c r="AD121" s="1034"/>
      <c r="AE121" s="1034"/>
      <c r="AF121" s="1034"/>
      <c r="AG121" s="1034"/>
    </row>
    <row r="122" spans="1:33" s="655" customFormat="1">
      <c r="A122" s="653"/>
      <c r="B122" s="654"/>
      <c r="C122" s="593"/>
      <c r="D122" s="593"/>
      <c r="E122" s="593"/>
      <c r="F122" s="593"/>
      <c r="R122" s="1034"/>
      <c r="S122" s="1034"/>
      <c r="T122" s="1034"/>
      <c r="U122" s="1034"/>
      <c r="V122" s="1034"/>
      <c r="W122" s="1034"/>
      <c r="X122" s="1034"/>
      <c r="Y122" s="1034"/>
      <c r="Z122" s="1034"/>
      <c r="AA122" s="1034"/>
      <c r="AB122" s="1034"/>
      <c r="AC122" s="1034"/>
      <c r="AD122" s="1034"/>
      <c r="AE122" s="1034"/>
      <c r="AF122" s="1034"/>
      <c r="AG122" s="1034"/>
    </row>
    <row r="123" spans="1:33" s="655" customFormat="1">
      <c r="A123" s="653"/>
      <c r="B123" s="654"/>
      <c r="C123" s="593"/>
      <c r="D123" s="593"/>
      <c r="E123" s="593"/>
      <c r="F123" s="593"/>
      <c r="R123" s="1034"/>
      <c r="S123" s="1034"/>
      <c r="T123" s="1034"/>
      <c r="U123" s="1034"/>
      <c r="V123" s="1034"/>
      <c r="W123" s="1034"/>
      <c r="X123" s="1034"/>
      <c r="Y123" s="1034"/>
      <c r="Z123" s="1034"/>
      <c r="AA123" s="1034"/>
      <c r="AB123" s="1034"/>
      <c r="AC123" s="1034"/>
      <c r="AD123" s="1034"/>
      <c r="AE123" s="1034"/>
      <c r="AF123" s="1034"/>
      <c r="AG123" s="1034"/>
    </row>
    <row r="124" spans="1:33" s="655" customFormat="1">
      <c r="A124" s="653"/>
      <c r="B124" s="654"/>
      <c r="C124" s="593"/>
      <c r="D124" s="593"/>
      <c r="E124" s="593"/>
      <c r="F124" s="593"/>
      <c r="R124" s="1034"/>
      <c r="S124" s="1034"/>
      <c r="T124" s="1034"/>
      <c r="U124" s="1034"/>
      <c r="V124" s="1034"/>
      <c r="W124" s="1034"/>
      <c r="X124" s="1034"/>
      <c r="Y124" s="1034"/>
      <c r="Z124" s="1034"/>
      <c r="AA124" s="1034"/>
      <c r="AB124" s="1034"/>
      <c r="AC124" s="1034"/>
      <c r="AD124" s="1034"/>
      <c r="AE124" s="1034"/>
      <c r="AF124" s="1034"/>
      <c r="AG124" s="1034"/>
    </row>
    <row r="125" spans="1:33" s="655" customFormat="1">
      <c r="A125" s="653"/>
      <c r="B125" s="654"/>
      <c r="C125" s="593"/>
      <c r="D125" s="593"/>
      <c r="E125" s="593"/>
      <c r="F125" s="593"/>
      <c r="R125" s="1034"/>
      <c r="S125" s="1034"/>
      <c r="T125" s="1034"/>
      <c r="U125" s="1034"/>
      <c r="V125" s="1034"/>
      <c r="W125" s="1034"/>
      <c r="X125" s="1034"/>
      <c r="Y125" s="1034"/>
      <c r="Z125" s="1034"/>
      <c r="AA125" s="1034"/>
      <c r="AB125" s="1034"/>
      <c r="AC125" s="1034"/>
      <c r="AD125" s="1034"/>
      <c r="AE125" s="1034"/>
      <c r="AF125" s="1034"/>
      <c r="AG125" s="1034"/>
    </row>
    <row r="126" spans="1:33" s="655" customFormat="1">
      <c r="A126" s="653"/>
      <c r="B126" s="654"/>
      <c r="C126" s="593"/>
      <c r="D126" s="593"/>
      <c r="E126" s="593"/>
      <c r="F126" s="593"/>
      <c r="R126" s="1034"/>
      <c r="S126" s="1034"/>
      <c r="T126" s="1034"/>
      <c r="U126" s="1034"/>
      <c r="V126" s="1034"/>
      <c r="W126" s="1034"/>
      <c r="X126" s="1034"/>
      <c r="Y126" s="1034"/>
      <c r="Z126" s="1034"/>
      <c r="AA126" s="1034"/>
      <c r="AB126" s="1034"/>
      <c r="AC126" s="1034"/>
      <c r="AD126" s="1034"/>
      <c r="AE126" s="1034"/>
      <c r="AF126" s="1034"/>
      <c r="AG126" s="1034"/>
    </row>
    <row r="127" spans="1:33" s="655" customFormat="1">
      <c r="A127" s="653"/>
      <c r="B127" s="654"/>
      <c r="C127" s="593"/>
      <c r="D127" s="593"/>
      <c r="E127" s="593"/>
      <c r="F127" s="593"/>
      <c r="R127" s="1034"/>
      <c r="S127" s="1034"/>
      <c r="T127" s="1034"/>
      <c r="U127" s="1034"/>
      <c r="V127" s="1034"/>
      <c r="W127" s="1034"/>
      <c r="X127" s="1034"/>
      <c r="Y127" s="1034"/>
      <c r="Z127" s="1034"/>
      <c r="AA127" s="1034"/>
      <c r="AB127" s="1034"/>
      <c r="AC127" s="1034"/>
      <c r="AD127" s="1034"/>
      <c r="AE127" s="1034"/>
      <c r="AF127" s="1034"/>
      <c r="AG127" s="1034"/>
    </row>
    <row r="128" spans="1:33" s="655" customFormat="1">
      <c r="A128" s="653"/>
      <c r="B128" s="654"/>
      <c r="C128" s="593"/>
      <c r="D128" s="593"/>
      <c r="E128" s="593"/>
      <c r="F128" s="593"/>
      <c r="R128" s="1034"/>
      <c r="S128" s="1034"/>
      <c r="T128" s="1034"/>
      <c r="U128" s="1034"/>
      <c r="V128" s="1034"/>
      <c r="W128" s="1034"/>
      <c r="X128" s="1034"/>
      <c r="Y128" s="1034"/>
      <c r="Z128" s="1034"/>
      <c r="AA128" s="1034"/>
      <c r="AB128" s="1034"/>
      <c r="AC128" s="1034"/>
      <c r="AD128" s="1034"/>
      <c r="AE128" s="1034"/>
      <c r="AF128" s="1034"/>
      <c r="AG128" s="1034"/>
    </row>
    <row r="129" spans="1:33" s="655" customFormat="1">
      <c r="A129" s="653"/>
      <c r="B129" s="654"/>
      <c r="C129" s="593"/>
      <c r="D129" s="593"/>
      <c r="E129" s="593"/>
      <c r="F129" s="593"/>
      <c r="R129" s="1034"/>
      <c r="S129" s="1034"/>
      <c r="T129" s="1034"/>
      <c r="U129" s="1034"/>
      <c r="V129" s="1034"/>
      <c r="W129" s="1034"/>
      <c r="X129" s="1034"/>
      <c r="Y129" s="1034"/>
      <c r="Z129" s="1034"/>
      <c r="AA129" s="1034"/>
      <c r="AB129" s="1034"/>
      <c r="AC129" s="1034"/>
      <c r="AD129" s="1034"/>
      <c r="AE129" s="1034"/>
      <c r="AF129" s="1034"/>
      <c r="AG129" s="1034"/>
    </row>
    <row r="130" spans="1:33" s="655" customFormat="1">
      <c r="A130" s="653"/>
      <c r="B130" s="654"/>
      <c r="C130" s="593"/>
      <c r="D130" s="593"/>
      <c r="E130" s="593"/>
      <c r="F130" s="593"/>
      <c r="R130" s="1034"/>
      <c r="S130" s="1034"/>
      <c r="T130" s="1034"/>
      <c r="U130" s="1034"/>
      <c r="V130" s="1034"/>
      <c r="W130" s="1034"/>
      <c r="X130" s="1034"/>
      <c r="Y130" s="1034"/>
      <c r="Z130" s="1034"/>
      <c r="AA130" s="1034"/>
      <c r="AB130" s="1034"/>
      <c r="AC130" s="1034"/>
      <c r="AD130" s="1034"/>
      <c r="AE130" s="1034"/>
      <c r="AF130" s="1034"/>
      <c r="AG130" s="1034"/>
    </row>
    <row r="131" spans="1:33" s="655" customFormat="1">
      <c r="A131" s="653"/>
      <c r="B131" s="654"/>
      <c r="C131" s="593"/>
      <c r="D131" s="593"/>
      <c r="E131" s="593"/>
      <c r="F131" s="593"/>
      <c r="R131" s="1034"/>
      <c r="S131" s="1034"/>
      <c r="T131" s="1034"/>
      <c r="U131" s="1034"/>
      <c r="V131" s="1034"/>
      <c r="W131" s="1034"/>
      <c r="X131" s="1034"/>
      <c r="Y131" s="1034"/>
      <c r="Z131" s="1034"/>
      <c r="AA131" s="1034"/>
      <c r="AB131" s="1034"/>
      <c r="AC131" s="1034"/>
      <c r="AD131" s="1034"/>
      <c r="AE131" s="1034"/>
      <c r="AF131" s="1034"/>
      <c r="AG131" s="1034"/>
    </row>
    <row r="132" spans="1:33" s="655" customFormat="1">
      <c r="A132" s="653"/>
      <c r="B132" s="654"/>
      <c r="C132" s="593"/>
      <c r="D132" s="593"/>
      <c r="E132" s="593"/>
      <c r="F132" s="593"/>
      <c r="R132" s="1034"/>
      <c r="S132" s="1034"/>
      <c r="T132" s="1034"/>
      <c r="U132" s="1034"/>
      <c r="V132" s="1034"/>
      <c r="W132" s="1034"/>
      <c r="X132" s="1034"/>
      <c r="Y132" s="1034"/>
      <c r="Z132" s="1034"/>
      <c r="AA132" s="1034"/>
      <c r="AB132" s="1034"/>
      <c r="AC132" s="1034"/>
      <c r="AD132" s="1034"/>
      <c r="AE132" s="1034"/>
      <c r="AF132" s="1034"/>
      <c r="AG132" s="1034"/>
    </row>
    <row r="133" spans="1:33" s="655" customFormat="1">
      <c r="A133" s="653"/>
      <c r="B133" s="654"/>
      <c r="C133" s="593"/>
      <c r="D133" s="593"/>
      <c r="E133" s="593"/>
      <c r="F133" s="593"/>
      <c r="R133" s="1034"/>
      <c r="S133" s="1034"/>
      <c r="T133" s="1034"/>
      <c r="U133" s="1034"/>
      <c r="V133" s="1034"/>
      <c r="W133" s="1034"/>
      <c r="X133" s="1034"/>
      <c r="Y133" s="1034"/>
      <c r="Z133" s="1034"/>
      <c r="AA133" s="1034"/>
      <c r="AB133" s="1034"/>
      <c r="AC133" s="1034"/>
      <c r="AD133" s="1034"/>
      <c r="AE133" s="1034"/>
      <c r="AF133" s="1034"/>
      <c r="AG133" s="1034"/>
    </row>
    <row r="134" spans="1:33" s="655" customFormat="1">
      <c r="A134" s="653"/>
      <c r="B134" s="654"/>
      <c r="C134" s="593"/>
      <c r="D134" s="593"/>
      <c r="E134" s="593"/>
      <c r="F134" s="593"/>
      <c r="R134" s="1034"/>
      <c r="S134" s="1034"/>
      <c r="T134" s="1034"/>
      <c r="U134" s="1034"/>
      <c r="V134" s="1034"/>
      <c r="W134" s="1034"/>
      <c r="X134" s="1034"/>
      <c r="Y134" s="1034"/>
      <c r="Z134" s="1034"/>
      <c r="AA134" s="1034"/>
      <c r="AB134" s="1034"/>
      <c r="AC134" s="1034"/>
      <c r="AD134" s="1034"/>
      <c r="AE134" s="1034"/>
      <c r="AF134" s="1034"/>
      <c r="AG134" s="1034"/>
    </row>
    <row r="135" spans="1:33" s="655" customFormat="1">
      <c r="A135" s="653"/>
      <c r="B135" s="654"/>
      <c r="C135" s="593"/>
      <c r="D135" s="593"/>
      <c r="E135" s="593"/>
      <c r="F135" s="593"/>
      <c r="R135" s="1034"/>
      <c r="S135" s="1034"/>
      <c r="T135" s="1034"/>
      <c r="U135" s="1034"/>
      <c r="V135" s="1034"/>
      <c r="W135" s="1034"/>
      <c r="X135" s="1034"/>
      <c r="Y135" s="1034"/>
      <c r="Z135" s="1034"/>
      <c r="AA135" s="1034"/>
      <c r="AB135" s="1034"/>
      <c r="AC135" s="1034"/>
      <c r="AD135" s="1034"/>
      <c r="AE135" s="1034"/>
      <c r="AF135" s="1034"/>
      <c r="AG135" s="1034"/>
    </row>
    <row r="136" spans="1:33" s="655" customFormat="1">
      <c r="A136" s="653"/>
      <c r="B136" s="654"/>
      <c r="C136" s="593"/>
      <c r="D136" s="593"/>
      <c r="E136" s="593"/>
      <c r="F136" s="593"/>
      <c r="R136" s="1034"/>
      <c r="S136" s="1034"/>
      <c r="T136" s="1034"/>
      <c r="U136" s="1034"/>
      <c r="V136" s="1034"/>
      <c r="W136" s="1034"/>
      <c r="X136" s="1034"/>
      <c r="Y136" s="1034"/>
      <c r="Z136" s="1034"/>
      <c r="AA136" s="1034"/>
      <c r="AB136" s="1034"/>
      <c r="AC136" s="1034"/>
      <c r="AD136" s="1034"/>
      <c r="AE136" s="1034"/>
      <c r="AF136" s="1034"/>
      <c r="AG136" s="1034"/>
    </row>
  </sheetData>
  <phoneticPr fontId="5" type="noConversion"/>
  <conditionalFormatting sqref="O20:P20 R20:Z20 AB20:AC20">
    <cfRule type="cellIs" dxfId="13" priority="15" operator="lessThan">
      <formula>0</formula>
    </cfRule>
    <cfRule type="cellIs" dxfId="12" priority="16" operator="greaterThan">
      <formula>0</formula>
    </cfRule>
  </conditionalFormatting>
  <conditionalFormatting sqref="Q20">
    <cfRule type="cellIs" dxfId="11" priority="13" operator="lessThan">
      <formula>0</formula>
    </cfRule>
    <cfRule type="cellIs" dxfId="10" priority="14" operator="greaterThan">
      <formula>0</formula>
    </cfRule>
  </conditionalFormatting>
  <conditionalFormatting sqref="AA20">
    <cfRule type="cellIs" dxfId="9" priority="11" operator="lessThan">
      <formula>0</formula>
    </cfRule>
    <cfRule type="cellIs" dxfId="8" priority="12" operator="greaterThan">
      <formula>0</formula>
    </cfRule>
  </conditionalFormatting>
  <conditionalFormatting sqref="AD20">
    <cfRule type="cellIs" dxfId="7" priority="9" operator="lessThan">
      <formula>0</formula>
    </cfRule>
    <cfRule type="cellIs" dxfId="6" priority="10" operator="greaterThan">
      <formula>0</formula>
    </cfRule>
  </conditionalFormatting>
  <conditionalFormatting sqref="AG20">
    <cfRule type="cellIs" dxfId="5" priority="5" operator="lessThan">
      <formula>0</formula>
    </cfRule>
    <cfRule type="cellIs" dxfId="4" priority="6" operator="greaterThan">
      <formula>0</formula>
    </cfRule>
  </conditionalFormatting>
  <conditionalFormatting sqref="AF20">
    <cfRule type="cellIs" dxfId="3" priority="3" operator="lessThan">
      <formula>0</formula>
    </cfRule>
    <cfRule type="cellIs" dxfId="2" priority="4" operator="greaterThan">
      <formula>0</formula>
    </cfRule>
  </conditionalFormatting>
  <conditionalFormatting sqref="AE20">
    <cfRule type="cellIs" dxfId="1" priority="1" operator="lessThan">
      <formula>0</formula>
    </cfRule>
    <cfRule type="cellIs" dxfId="0" priority="2" operator="greaterThan">
      <formula>0</formula>
    </cfRule>
  </conditionalFormatting>
  <hyperlinks>
    <hyperlink ref="A6" location="'Table of Contents'!A1" display="Table of  Contents"/>
    <hyperlink ref="A6:B6" location="'Table of Contents'!A1" display="Table of  Contents"/>
    <hyperlink ref="A40" location="'Table of Contents'!A1" display="Table of  Contents"/>
    <hyperlink ref="A40:B40" location="'Table of Contents'!A1" display="Table of  Contents"/>
    <hyperlink ref="B75" location="'Table of Contents'!A1" display="Table of  Contents"/>
    <hyperlink ref="A75" location="'Table of Contents'!A1" display="Table of  Contents"/>
    <hyperlink ref="B9" location="'Financial Highlights'!A1" display="Financial Highlights"/>
    <hyperlink ref="B10" location="IS!A1" display="Income Statements [Group/Bank]"/>
    <hyperlink ref="B11" location="BS!A1" display="Balance Sheets [Group/Bank]"/>
    <hyperlink ref="B12" location="'NIM_Bank + Card'!A1" display="NIM [Bank+Card]"/>
    <hyperlink ref="B13" location="'NIM NIS_Bank'!A1" display="NIM &amp; NIS [Bank]"/>
    <hyperlink ref="B16" location="Loans_Bank!A1" display="Loans [Bank]"/>
    <hyperlink ref="B18" location="'Asset Quality_Group'!A1" display="Asset Quality [Group]"/>
    <hyperlink ref="B19" location="'Asset Quality_Bank'!A1" display="Asset Quality [Bank]"/>
    <hyperlink ref="B20" location="'Provision_Bank '!A1" display="Provision [Bank]"/>
    <hyperlink ref="B21" location="Delinquency_Bank!A1" display="Delinquency [Bank]"/>
    <hyperlink ref="B14" location="'Non-Interest Income'!A1" display="Non-Interest Income [Group/Bank]"/>
    <hyperlink ref="B15" location="'SG&amp;A Expense'!A1" display="SG&amp;A Expense [Group/Bank]"/>
    <hyperlink ref="B17" location="'Funding_Bank '!A1" display="Funding [Bank]"/>
    <hyperlink ref="B22" location="'Capital Adequacy_Group'!A1" display="Capital Adequacy [Group]"/>
    <hyperlink ref="B23" location="'Capital Adequacy_Bank'!A1" display="Capital Adequacy [Bank]"/>
    <hyperlink ref="B24" location="'Woori Card'!A1" display="Woori Card"/>
    <hyperlink ref="B27" location="'Orgarnization Structure'!A1" display="Orgarnization Structure"/>
    <hyperlink ref="B28" location="'Credit Rating'!A1" display="Credit Rating"/>
    <hyperlink ref="B43" location="'Financial Highlights'!A1" display="Financial Highlights"/>
    <hyperlink ref="B44" location="IS!A1" display="Income Statements [Group/Bank]"/>
    <hyperlink ref="B45" location="BS!A1" display="Balance Sheets [Group/Bank]"/>
    <hyperlink ref="B46" location="'NIM_Bank + Card'!A1" display="NIM [Bank+Card]"/>
    <hyperlink ref="B47" location="'NIM NIS_Bank'!A1" display="NIM &amp; NIS [Bank]"/>
    <hyperlink ref="B50" location="Loans_Bank!A1" display="Loans [Bank]"/>
    <hyperlink ref="B52" location="'Asset Quality_Group'!A1" display="Asset Quality [Group]"/>
    <hyperlink ref="B53" location="'Asset Quality_Bank'!A1" display="Asset Quality [Bank]"/>
    <hyperlink ref="B54" location="'Provision_Bank '!A1" display="Provision [Bank]"/>
    <hyperlink ref="B55" location="Delinquency_Bank!A1" display="Delinquency [Bank]"/>
    <hyperlink ref="B48" location="'Non-Interest Income'!A1" display="Non-Interest Income [Group/Bank]"/>
    <hyperlink ref="B49" location="'SG&amp;A Expense'!A1" display="SG&amp;A Expense [Group/Bank]"/>
    <hyperlink ref="B51" location="'Funding_Bank '!A1" display="Funding [Bank]"/>
    <hyperlink ref="B56" location="'Capital Adequacy_Group'!A1" display="Capital Adequacy [Group]"/>
    <hyperlink ref="B57" location="'Capital Adequacy_Bank'!A1" display="Capital Adequacy [Bank]"/>
    <hyperlink ref="B58" location="'Woori Card'!A1" display="Woori Card"/>
    <hyperlink ref="B61" location="'Orgarnization Structure'!A1" display="Orgarnization Structure"/>
    <hyperlink ref="B62" location="'Credit Rating'!A1" display="Credit Rating"/>
    <hyperlink ref="B78" location="'Financial Highlights'!A1" display="Financial Highlights"/>
    <hyperlink ref="B79" location="IS!A1" display="Income Statements [Group/Bank]"/>
    <hyperlink ref="B80" location="BS!A1" display="Balance Sheets [Group/Bank]"/>
    <hyperlink ref="B81" location="'NIM_Bank + Card'!A1" display="NIM [Bank+Card]"/>
    <hyperlink ref="B82" location="'NIM NIS_Bank'!A1" display="NIM &amp; NIS [Bank]"/>
    <hyperlink ref="B85" location="Loans_Bank!A1" display="Loans [Bank]"/>
    <hyperlink ref="B87" location="'Asset Quality_Group'!A1" display="Asset Quality [Group]"/>
    <hyperlink ref="B88" location="'Asset Quality_Bank'!A1" display="Asset Quality [Bank]"/>
    <hyperlink ref="B89" location="'Provision_Bank '!A1" display="Provision [Bank]"/>
    <hyperlink ref="B90" location="Delinquency_Bank!A1" display="Delinquency [Bank]"/>
    <hyperlink ref="B83" location="'Non-Interest Income'!A1" display="Non-Interest Income [Group/Bank]"/>
    <hyperlink ref="B84" location="'SG&amp;A Expense'!A1" display="SG&amp;A Expense [Group/Bank]"/>
    <hyperlink ref="B86" location="'Funding_Bank '!A1" display="Funding [Bank]"/>
    <hyperlink ref="B91" location="'Capital Adequacy_Group'!A1" display="Capital Adequacy [Group]"/>
    <hyperlink ref="B92" location="'Capital Adequacy_Bank'!A1" display="Capital Adequacy [Bank]"/>
    <hyperlink ref="B93" location="'Woori Card'!A1" display="Woori Card"/>
    <hyperlink ref="B96" location="'Orgarnization Structure'!A1" display="Orgarnization Structure"/>
    <hyperlink ref="B97" location="'Credit Rating'!A1" display="Credit Rating"/>
    <hyperlink ref="B94" location="'Woori Financial Capital'!A1" display="Woori Financial Capital"/>
    <hyperlink ref="B95" location="'Woori Investment Bank '!A1" display="Woori Investment Bank"/>
    <hyperlink ref="B59" location="'Woori Financial Capital'!A1" display="Woori Financial Capital"/>
    <hyperlink ref="B60" location="'Woori Investment Bank '!A1" display="Woori Investment Bank"/>
    <hyperlink ref="B25" location="'Woori Financial Capital'!A1" display="Woori Financial Capital"/>
    <hyperlink ref="B26" location="'Woori Investment Bank '!A1" display="Woori Investment Bank"/>
  </hyperlinks>
  <pageMargins left="0.23622047244094491" right="0.31496062992125984" top="0.74803149606299213" bottom="0.31496062992125984" header="0.31496062992125984" footer="0.31496062992125984"/>
  <pageSetup paperSize="9" scale="39" fitToHeight="0" orientation="landscape" r:id="rId1"/>
  <rowBreaks count="2" manualBreakCount="2">
    <brk id="36" max="18" man="1"/>
    <brk id="71" max="17"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3" tint="0.59999389629810485"/>
    <pageSetUpPr fitToPage="1"/>
  </sheetPr>
  <dimension ref="A1:AO126"/>
  <sheetViews>
    <sheetView view="pageBreakPreview" zoomScaleNormal="130" zoomScaleSheetLayoutView="100" workbookViewId="0">
      <pane xSplit="7" ySplit="4" topLeftCell="P5" activePane="bottomRight" state="frozen"/>
      <selection activeCell="V43" sqref="V43"/>
      <selection pane="topRight" activeCell="V43" sqref="V43"/>
      <selection pane="bottomLeft" activeCell="V43" sqref="V43"/>
      <selection pane="bottomRight" activeCell="AC24" sqref="AC24"/>
    </sheetView>
  </sheetViews>
  <sheetFormatPr defaultColWidth="9" defaultRowHeight="12"/>
  <cols>
    <col min="1" max="1" width="0.875" style="29" customWidth="1"/>
    <col min="2" max="2" width="27.75" style="74" bestFit="1" customWidth="1"/>
    <col min="3" max="3" width="2.625" style="1088" customWidth="1"/>
    <col min="4" max="5" width="1.625" style="1088" customWidth="1"/>
    <col min="6" max="6" width="1" style="1088" customWidth="1"/>
    <col min="7" max="7" width="16.875" style="1088" customWidth="1"/>
    <col min="8" max="11" width="10.625" style="1097" hidden="1" customWidth="1"/>
    <col min="12" max="15" width="9.625" style="1097" hidden="1" customWidth="1"/>
    <col min="16" max="35" width="9.625" style="1097" customWidth="1"/>
    <col min="36" max="16384" width="9" style="1088"/>
  </cols>
  <sheetData>
    <row r="1" spans="1:41" s="1089" customFormat="1" ht="10.5" customHeight="1">
      <c r="A1" s="1177"/>
      <c r="B1" s="30"/>
      <c r="C1" s="1086"/>
      <c r="D1" s="1086"/>
      <c r="E1" s="1086"/>
      <c r="F1" s="1086"/>
      <c r="G1" s="1086"/>
      <c r="H1" s="1087"/>
      <c r="I1" s="1087"/>
      <c r="J1" s="1087"/>
      <c r="K1" s="1087"/>
      <c r="L1" s="1087"/>
      <c r="M1" s="1087" t="s">
        <v>549</v>
      </c>
      <c r="N1" s="1087" t="s">
        <v>549</v>
      </c>
      <c r="O1" s="1087" t="s">
        <v>549</v>
      </c>
      <c r="P1" s="1087"/>
      <c r="Q1" s="1087"/>
      <c r="R1" s="1087"/>
      <c r="S1" s="1087"/>
      <c r="T1" s="1087"/>
      <c r="U1" s="1087"/>
      <c r="V1" s="1087"/>
      <c r="W1" s="1087"/>
      <c r="X1" s="1087"/>
      <c r="Y1" s="1087"/>
      <c r="Z1" s="1087"/>
      <c r="AA1" s="1087"/>
      <c r="AB1" s="1087"/>
      <c r="AC1" s="1087"/>
      <c r="AD1" s="1087"/>
      <c r="AE1" s="1087"/>
      <c r="AF1" s="1087"/>
      <c r="AG1" s="1087"/>
      <c r="AH1" s="1087"/>
      <c r="AI1" s="1087"/>
    </row>
    <row r="2" spans="1:41" s="1089" customFormat="1" ht="15" customHeight="1">
      <c r="A2" s="246"/>
      <c r="B2" s="34"/>
      <c r="D2" s="517" t="s">
        <v>337</v>
      </c>
      <c r="H2" s="1090"/>
      <c r="I2" s="1090"/>
      <c r="J2" s="1090"/>
      <c r="K2" s="1090"/>
      <c r="L2" s="1090"/>
      <c r="M2" s="1090"/>
      <c r="N2" s="1090"/>
      <c r="O2" s="1090"/>
      <c r="P2" s="1090"/>
      <c r="Q2" s="1090"/>
      <c r="R2" s="1090"/>
      <c r="S2" s="1090"/>
      <c r="T2" s="1090"/>
      <c r="U2" s="1090"/>
      <c r="V2" s="1090"/>
      <c r="W2" s="1090"/>
      <c r="X2" s="1090"/>
      <c r="Y2" s="1090"/>
      <c r="Z2" s="1090"/>
      <c r="AA2" s="1090"/>
      <c r="AB2" s="1090"/>
      <c r="AC2" s="1090"/>
      <c r="AD2" s="1090"/>
      <c r="AE2" s="1090"/>
      <c r="AF2" s="1090"/>
      <c r="AG2" s="1090"/>
      <c r="AH2" s="1090"/>
      <c r="AI2" s="1087" t="s">
        <v>91</v>
      </c>
    </row>
    <row r="3" spans="1:41" s="1067" customFormat="1" ht="5.0999999999999996" customHeight="1">
      <c r="A3" s="449"/>
      <c r="B3" s="444"/>
      <c r="D3" s="450"/>
      <c r="H3" s="1123"/>
      <c r="I3" s="1123"/>
      <c r="J3" s="1123"/>
      <c r="K3" s="1123"/>
      <c r="L3" s="1123"/>
      <c r="M3" s="1123"/>
      <c r="N3" s="1123"/>
      <c r="O3" s="1123"/>
      <c r="P3" s="1123"/>
      <c r="Q3" s="1123"/>
      <c r="R3" s="1123"/>
      <c r="S3" s="1123"/>
      <c r="T3" s="1123"/>
      <c r="U3" s="1123"/>
      <c r="V3" s="1123"/>
      <c r="W3" s="1123"/>
      <c r="X3" s="1123"/>
      <c r="Y3" s="1123"/>
      <c r="Z3" s="1123"/>
      <c r="AA3" s="1123"/>
      <c r="AB3" s="1123"/>
      <c r="AC3" s="1123"/>
      <c r="AD3" s="1123"/>
      <c r="AE3" s="1123"/>
      <c r="AF3" s="1123"/>
      <c r="AG3" s="1123"/>
      <c r="AH3" s="1123"/>
      <c r="AI3" s="1123"/>
    </row>
    <row r="4" spans="1:41" s="1069" customFormat="1" ht="20.100000000000001" customHeight="1">
      <c r="A4" s="478"/>
      <c r="B4" s="479"/>
      <c r="D4" s="481"/>
      <c r="H4" s="1122" t="s">
        <v>59</v>
      </c>
      <c r="I4" s="1122" t="s">
        <v>607</v>
      </c>
      <c r="J4" s="1122" t="s">
        <v>608</v>
      </c>
      <c r="K4" s="1122" t="s">
        <v>80</v>
      </c>
      <c r="L4" s="1122" t="s">
        <v>83</v>
      </c>
      <c r="M4" s="1122" t="s">
        <v>97</v>
      </c>
      <c r="N4" s="1122" t="s">
        <v>609</v>
      </c>
      <c r="O4" s="1122" t="s">
        <v>117</v>
      </c>
      <c r="P4" s="1122" t="s">
        <v>329</v>
      </c>
      <c r="Q4" s="1122" t="s">
        <v>454</v>
      </c>
      <c r="R4" s="1122" t="s">
        <v>538</v>
      </c>
      <c r="S4" s="1122" t="s">
        <v>593</v>
      </c>
      <c r="T4" s="1122" t="s">
        <v>610</v>
      </c>
      <c r="U4" s="1122" t="s">
        <v>630</v>
      </c>
      <c r="V4" s="1122" t="s">
        <v>637</v>
      </c>
      <c r="W4" s="1122" t="s">
        <v>657</v>
      </c>
      <c r="X4" s="1122" t="s">
        <v>704</v>
      </c>
      <c r="Y4" s="1122" t="s">
        <v>763</v>
      </c>
      <c r="Z4" s="1122" t="s">
        <v>777</v>
      </c>
      <c r="AA4" s="1122" t="s">
        <v>791</v>
      </c>
      <c r="AB4" s="1122" t="s">
        <v>796</v>
      </c>
      <c r="AC4" s="1122" t="s">
        <v>807</v>
      </c>
      <c r="AD4" s="1122" t="s">
        <v>821</v>
      </c>
      <c r="AE4" s="1122" t="s">
        <v>827</v>
      </c>
      <c r="AF4" s="1122" t="s">
        <v>853</v>
      </c>
      <c r="AG4" s="1122" t="s">
        <v>865</v>
      </c>
      <c r="AH4" s="1411" t="s">
        <v>1</v>
      </c>
      <c r="AI4" s="1178" t="s">
        <v>385</v>
      </c>
    </row>
    <row r="5" spans="1:41" s="1089" customFormat="1" ht="11.1" customHeight="1">
      <c r="A5" s="3"/>
      <c r="B5" s="200"/>
      <c r="H5" s="1043"/>
      <c r="I5" s="1043"/>
      <c r="J5" s="1043"/>
      <c r="K5" s="1043"/>
      <c r="L5" s="1043"/>
      <c r="M5" s="1043"/>
      <c r="N5" s="1043"/>
      <c r="O5" s="1043"/>
      <c r="P5" s="1043"/>
      <c r="Q5" s="1043"/>
      <c r="R5" s="1043"/>
      <c r="S5" s="1043"/>
      <c r="T5" s="1043"/>
      <c r="U5" s="1043"/>
      <c r="V5" s="1043"/>
      <c r="W5" s="1043"/>
      <c r="X5" s="1043"/>
      <c r="Y5" s="1043"/>
      <c r="Z5" s="1043"/>
      <c r="AA5" s="1043"/>
      <c r="AB5" s="1043"/>
      <c r="AC5" s="1043"/>
      <c r="AD5" s="1043"/>
      <c r="AE5" s="1043"/>
      <c r="AF5" s="1043"/>
      <c r="AG5" s="1043"/>
      <c r="AH5" s="1043"/>
      <c r="AI5" s="1091"/>
      <c r="AJ5" s="1088"/>
      <c r="AK5" s="1088"/>
      <c r="AL5" s="1088"/>
      <c r="AM5" s="1088"/>
      <c r="AN5" s="1088"/>
      <c r="AO5" s="1088"/>
    </row>
    <row r="6" spans="1:41" s="1089" customFormat="1" ht="15" customHeight="1">
      <c r="A6" s="76" t="s">
        <v>401</v>
      </c>
      <c r="B6" s="77"/>
      <c r="D6" s="1179" t="s">
        <v>550</v>
      </c>
      <c r="E6" s="231"/>
      <c r="F6" s="231"/>
      <c r="G6" s="231"/>
      <c r="H6" s="338"/>
      <c r="I6" s="338"/>
      <c r="J6" s="338"/>
      <c r="K6" s="338"/>
      <c r="L6" s="338"/>
      <c r="M6" s="338"/>
      <c r="N6" s="338"/>
      <c r="O6" s="338"/>
      <c r="P6" s="338"/>
      <c r="Q6" s="338"/>
      <c r="R6" s="338"/>
      <c r="S6" s="338"/>
      <c r="T6" s="338"/>
      <c r="U6" s="338"/>
      <c r="V6" s="338"/>
      <c r="W6" s="338"/>
      <c r="X6" s="338"/>
      <c r="Y6" s="338"/>
      <c r="Z6" s="338"/>
      <c r="AA6" s="338"/>
      <c r="AB6" s="338"/>
      <c r="AC6" s="338"/>
      <c r="AD6" s="338"/>
      <c r="AE6" s="338"/>
      <c r="AF6" s="338"/>
      <c r="AG6" s="338"/>
      <c r="AH6" s="1093"/>
      <c r="AI6" s="1124" t="s">
        <v>37</v>
      </c>
      <c r="AJ6" s="1088"/>
      <c r="AK6" s="1088"/>
      <c r="AL6" s="1088"/>
      <c r="AM6" s="1088"/>
      <c r="AN6" s="1088"/>
      <c r="AO6" s="1088"/>
    </row>
    <row r="7" spans="1:41" ht="15" customHeight="1" thickBot="1">
      <c r="A7" s="78"/>
      <c r="B7" s="79"/>
      <c r="D7" s="1180" t="s">
        <v>551</v>
      </c>
      <c r="E7" s="1180"/>
      <c r="F7" s="1180"/>
      <c r="G7" s="1180"/>
      <c r="H7" s="165"/>
      <c r="I7" s="165"/>
      <c r="J7" s="165"/>
      <c r="K7" s="165"/>
      <c r="L7" s="1107">
        <v>1768.2349999999999</v>
      </c>
      <c r="M7" s="1107">
        <v>1398.7230000000002</v>
      </c>
      <c r="N7" s="1107">
        <v>1330.3170000000002</v>
      </c>
      <c r="O7" s="1287">
        <v>1409.6280000000002</v>
      </c>
      <c r="P7" s="1107">
        <v>1319.5919999999999</v>
      </c>
      <c r="Q7" s="1107">
        <v>1236.5809999999999</v>
      </c>
      <c r="R7" s="1107">
        <v>1267.9010000000001</v>
      </c>
      <c r="S7" s="1287">
        <v>1193.3409999999999</v>
      </c>
      <c r="T7" s="1107">
        <v>1205.0429999999999</v>
      </c>
      <c r="U7" s="1107">
        <v>1329.4380000000001</v>
      </c>
      <c r="V7" s="1107">
        <v>1332.671</v>
      </c>
      <c r="W7" s="1287">
        <v>1316.0160000000001</v>
      </c>
      <c r="X7" s="1107">
        <v>1336.538</v>
      </c>
      <c r="Y7" s="1107">
        <v>1241.4549999999999</v>
      </c>
      <c r="Z7" s="1107">
        <v>1179.749</v>
      </c>
      <c r="AA7" s="1287">
        <v>1189.0160000000001</v>
      </c>
      <c r="AB7" s="1107">
        <v>1227.6099999999999</v>
      </c>
      <c r="AC7" s="1107">
        <v>1410.4870000000001</v>
      </c>
      <c r="AD7" s="1107">
        <v>1416.038</v>
      </c>
      <c r="AE7" s="1287">
        <v>1454.95</v>
      </c>
      <c r="AF7" s="1107">
        <v>1464</v>
      </c>
      <c r="AG7" s="1894">
        <v>1606.4659999999999</v>
      </c>
      <c r="AH7" s="784">
        <v>9.6994535519125735E-2</v>
      </c>
      <c r="AI7" s="784">
        <v>0.13900709219858154</v>
      </c>
    </row>
    <row r="8" spans="1:41" ht="15" customHeight="1" thickTop="1">
      <c r="A8" s="519" t="s">
        <v>345</v>
      </c>
      <c r="B8" s="521"/>
      <c r="C8" s="1181"/>
      <c r="D8" s="175"/>
      <c r="E8" s="1103" t="s">
        <v>552</v>
      </c>
      <c r="F8" s="1103"/>
      <c r="G8" s="1103"/>
      <c r="H8" s="338"/>
      <c r="I8" s="338"/>
      <c r="J8" s="338"/>
      <c r="K8" s="338"/>
      <c r="L8" s="1108">
        <v>1498.693</v>
      </c>
      <c r="M8" s="1108">
        <v>1146.3400000000001</v>
      </c>
      <c r="N8" s="1108">
        <v>1058.9760000000001</v>
      </c>
      <c r="O8" s="1280">
        <v>1117.5940000000001</v>
      </c>
      <c r="P8" s="1108">
        <v>1032.423</v>
      </c>
      <c r="Q8" s="1108">
        <v>938.05100000000004</v>
      </c>
      <c r="R8" s="1108">
        <v>978.16800000000001</v>
      </c>
      <c r="S8" s="1280">
        <v>929.09799999999996</v>
      </c>
      <c r="T8" s="1108">
        <v>941.12099999999998</v>
      </c>
      <c r="U8" s="1108">
        <v>1070.423</v>
      </c>
      <c r="V8" s="1108">
        <v>1084.7529999999999</v>
      </c>
      <c r="W8" s="1280">
        <v>1060.989</v>
      </c>
      <c r="X8" s="1108">
        <v>1086.6759999999999</v>
      </c>
      <c r="Y8" s="1108">
        <v>994.57600000000002</v>
      </c>
      <c r="Z8" s="1108">
        <v>942.16499999999996</v>
      </c>
      <c r="AA8" s="1280">
        <v>933.15700000000004</v>
      </c>
      <c r="AB8" s="1108">
        <v>975.41600000000005</v>
      </c>
      <c r="AC8" s="1108">
        <v>1139.2529999999999</v>
      </c>
      <c r="AD8" s="1108">
        <v>1158.0709999999999</v>
      </c>
      <c r="AE8" s="1280">
        <v>1188.8</v>
      </c>
      <c r="AF8" s="1108">
        <v>1195.4000000000001</v>
      </c>
      <c r="AG8" s="1890">
        <v>1320.069</v>
      </c>
      <c r="AH8" s="787">
        <v>0.10460251046025104</v>
      </c>
      <c r="AI8" s="787">
        <v>0.15891132572431954</v>
      </c>
    </row>
    <row r="9" spans="1:41" ht="15" customHeight="1">
      <c r="A9" s="521"/>
      <c r="B9" s="522" t="s">
        <v>346</v>
      </c>
      <c r="C9" s="1181"/>
      <c r="D9" s="175"/>
      <c r="E9" s="1103"/>
      <c r="F9" s="1103" t="s">
        <v>611</v>
      </c>
      <c r="G9" s="1103"/>
      <c r="H9" s="338"/>
      <c r="I9" s="338"/>
      <c r="J9" s="338"/>
      <c r="K9" s="338"/>
      <c r="L9" s="1108">
        <v>843.55600000000004</v>
      </c>
      <c r="M9" s="1108">
        <v>544.851</v>
      </c>
      <c r="N9" s="1108">
        <v>474.1</v>
      </c>
      <c r="O9" s="1280">
        <v>544.32000000000005</v>
      </c>
      <c r="P9" s="1108">
        <v>472.11599999999999</v>
      </c>
      <c r="Q9" s="1108">
        <v>356.637</v>
      </c>
      <c r="R9" s="1108">
        <v>409.30500000000001</v>
      </c>
      <c r="S9" s="1280">
        <v>357.69400000000002</v>
      </c>
      <c r="T9" s="1108">
        <v>363.37900000000002</v>
      </c>
      <c r="U9" s="1108">
        <v>374.89</v>
      </c>
      <c r="V9" s="1108">
        <v>381.61399999999998</v>
      </c>
      <c r="W9" s="1280">
        <v>310.24099999999999</v>
      </c>
      <c r="X9" s="1108">
        <v>321.89600000000002</v>
      </c>
      <c r="Y9" s="1108">
        <v>233.62</v>
      </c>
      <c r="Z9" s="1108">
        <v>238.268</v>
      </c>
      <c r="AA9" s="1280">
        <v>224</v>
      </c>
      <c r="AB9" s="1108">
        <v>271.42099999999999</v>
      </c>
      <c r="AC9" s="1108">
        <v>323.16899999999998</v>
      </c>
      <c r="AD9" s="1108">
        <v>345.51900000000001</v>
      </c>
      <c r="AE9" s="1280">
        <v>315.39999999999998</v>
      </c>
      <c r="AF9" s="1108">
        <v>341.63</v>
      </c>
      <c r="AG9" s="1890">
        <v>346.459</v>
      </c>
      <c r="AH9" s="787">
        <v>1.1695906432748648E-2</v>
      </c>
      <c r="AI9" s="787">
        <v>7.120743034055721E-2</v>
      </c>
    </row>
    <row r="10" spans="1:41" ht="15" customHeight="1">
      <c r="A10" s="521"/>
      <c r="B10" s="522" t="s">
        <v>347</v>
      </c>
      <c r="C10" s="1181"/>
      <c r="D10" s="175"/>
      <c r="E10" s="1103"/>
      <c r="F10" s="1103" t="s">
        <v>554</v>
      </c>
      <c r="G10" s="1103"/>
      <c r="H10" s="338"/>
      <c r="I10" s="338"/>
      <c r="J10" s="338"/>
      <c r="K10" s="338"/>
      <c r="L10" s="1108">
        <v>655.13699999999994</v>
      </c>
      <c r="M10" s="1108">
        <v>601.48900000000003</v>
      </c>
      <c r="N10" s="1108">
        <v>584.87599999999998</v>
      </c>
      <c r="O10" s="1280">
        <v>573.274</v>
      </c>
      <c r="P10" s="1108">
        <v>560.30700000000002</v>
      </c>
      <c r="Q10" s="1108">
        <v>581.41399999999999</v>
      </c>
      <c r="R10" s="1108">
        <v>568.86300000000006</v>
      </c>
      <c r="S10" s="1280">
        <v>571.404</v>
      </c>
      <c r="T10" s="1108">
        <v>577.74199999999996</v>
      </c>
      <c r="U10" s="1108">
        <v>695.53300000000002</v>
      </c>
      <c r="V10" s="1108">
        <v>703.13900000000001</v>
      </c>
      <c r="W10" s="1280">
        <v>750.74800000000005</v>
      </c>
      <c r="X10" s="1108">
        <v>764.78</v>
      </c>
      <c r="Y10" s="1108">
        <v>760.95600000000002</v>
      </c>
      <c r="Z10" s="1108">
        <v>703.89700000000005</v>
      </c>
      <c r="AA10" s="1280">
        <v>708.56100000000004</v>
      </c>
      <c r="AB10" s="1108">
        <v>703.995</v>
      </c>
      <c r="AC10" s="1108">
        <v>816.08399999999995</v>
      </c>
      <c r="AD10" s="1108">
        <v>812.55200000000002</v>
      </c>
      <c r="AE10" s="1280">
        <v>873.4</v>
      </c>
      <c r="AF10" s="1108">
        <v>853.76</v>
      </c>
      <c r="AG10" s="1890">
        <v>973.61</v>
      </c>
      <c r="AH10" s="787">
        <v>0.14051522248243553</v>
      </c>
      <c r="AI10" s="787">
        <v>0.19362745098039214</v>
      </c>
    </row>
    <row r="11" spans="1:41" ht="15" customHeight="1">
      <c r="A11" s="520"/>
      <c r="B11" s="522" t="s">
        <v>348</v>
      </c>
      <c r="C11" s="1181"/>
      <c r="D11" s="175"/>
      <c r="E11" s="1103"/>
      <c r="G11" s="1103" t="s">
        <v>555</v>
      </c>
      <c r="H11" s="338"/>
      <c r="I11" s="338"/>
      <c r="J11" s="338"/>
      <c r="K11" s="338"/>
      <c r="L11" s="1108">
        <v>133.292</v>
      </c>
      <c r="M11" s="1108">
        <v>134.65799999999999</v>
      </c>
      <c r="N11" s="1108">
        <v>142.196</v>
      </c>
      <c r="O11" s="1280">
        <v>144.49799999999999</v>
      </c>
      <c r="P11" s="1108">
        <v>144.434</v>
      </c>
      <c r="Q11" s="1108">
        <v>148.50299999999999</v>
      </c>
      <c r="R11" s="1108">
        <v>146.86600000000001</v>
      </c>
      <c r="S11" s="1280">
        <v>138.91900000000001</v>
      </c>
      <c r="T11" s="1108">
        <v>142.548</v>
      </c>
      <c r="U11" s="1108">
        <v>152.739</v>
      </c>
      <c r="V11" s="1108">
        <v>147.83600000000001</v>
      </c>
      <c r="W11" s="1280">
        <v>173.239</v>
      </c>
      <c r="X11" s="1108">
        <v>170.631</v>
      </c>
      <c r="Y11" s="1108">
        <v>164.505</v>
      </c>
      <c r="Z11" s="1108">
        <v>167.358</v>
      </c>
      <c r="AA11" s="1280">
        <v>190.54599999999999</v>
      </c>
      <c r="AB11" s="1108">
        <v>187.99600000000001</v>
      </c>
      <c r="AC11" s="1108">
        <v>205.95</v>
      </c>
      <c r="AD11" s="1108">
        <v>216.25299999999999</v>
      </c>
      <c r="AE11" s="1280">
        <v>236.73</v>
      </c>
      <c r="AF11" s="1108">
        <v>233.35</v>
      </c>
      <c r="AG11" s="1890">
        <v>275.05799999999999</v>
      </c>
      <c r="AH11" s="787">
        <v>0.18025751072961382</v>
      </c>
      <c r="AI11" s="787">
        <v>0.33495145631067968</v>
      </c>
    </row>
    <row r="12" spans="1:41" ht="15" customHeight="1">
      <c r="A12" s="520"/>
      <c r="B12" s="1586" t="s">
        <v>840</v>
      </c>
      <c r="C12" s="1181"/>
      <c r="D12" s="175"/>
      <c r="E12" s="1103" t="s">
        <v>21</v>
      </c>
      <c r="F12" s="1103"/>
      <c r="G12" s="1103"/>
      <c r="H12" s="338"/>
      <c r="I12" s="338"/>
      <c r="J12" s="338"/>
      <c r="K12" s="338"/>
      <c r="L12" s="1108">
        <v>248.667</v>
      </c>
      <c r="M12" s="1108">
        <v>229.90299999999999</v>
      </c>
      <c r="N12" s="1108">
        <v>249.756</v>
      </c>
      <c r="O12" s="1280">
        <v>254.84200000000001</v>
      </c>
      <c r="P12" s="1108">
        <v>250.62799999999999</v>
      </c>
      <c r="Q12" s="1108">
        <v>259.84800000000001</v>
      </c>
      <c r="R12" s="1108">
        <v>255.63200000000001</v>
      </c>
      <c r="S12" s="1280">
        <v>250.958</v>
      </c>
      <c r="T12" s="1108">
        <v>249.608</v>
      </c>
      <c r="U12" s="1108">
        <v>248.07499999999999</v>
      </c>
      <c r="V12" s="1108">
        <v>237.42099999999999</v>
      </c>
      <c r="W12" s="1280">
        <v>222.136</v>
      </c>
      <c r="X12" s="1108">
        <v>221.03299999999999</v>
      </c>
      <c r="Y12" s="1108">
        <v>220.61099999999999</v>
      </c>
      <c r="Z12" s="1108">
        <v>211.42</v>
      </c>
      <c r="AA12" s="1280">
        <v>210.92699999999999</v>
      </c>
      <c r="AB12" s="1108">
        <v>211.81399999999999</v>
      </c>
      <c r="AC12" s="1108">
        <v>215.27600000000001</v>
      </c>
      <c r="AD12" s="1108">
        <v>216.09800000000001</v>
      </c>
      <c r="AE12" s="1280">
        <v>215.43</v>
      </c>
      <c r="AF12" s="1108">
        <v>214.91</v>
      </c>
      <c r="AG12" s="1890">
        <v>242.262</v>
      </c>
      <c r="AH12" s="787">
        <v>0.12558139534883717</v>
      </c>
      <c r="AI12" s="787">
        <v>0.12558139534883717</v>
      </c>
    </row>
    <row r="13" spans="1:41" ht="15" customHeight="1" thickBot="1">
      <c r="A13" s="520"/>
      <c r="B13" s="522" t="s">
        <v>350</v>
      </c>
      <c r="C13" s="1181"/>
      <c r="D13" s="1182"/>
      <c r="E13" s="1183" t="s">
        <v>612</v>
      </c>
      <c r="F13" s="1183"/>
      <c r="G13" s="1183"/>
      <c r="H13" s="1184"/>
      <c r="I13" s="1184"/>
      <c r="J13" s="1184"/>
      <c r="K13" s="1184"/>
      <c r="L13" s="1109">
        <v>20.875</v>
      </c>
      <c r="M13" s="1109">
        <v>22.48</v>
      </c>
      <c r="N13" s="1109">
        <v>21.585000000000001</v>
      </c>
      <c r="O13" s="1377">
        <v>37.192</v>
      </c>
      <c r="P13" s="1109">
        <v>36.540999999999997</v>
      </c>
      <c r="Q13" s="1109">
        <v>38.682000000000002</v>
      </c>
      <c r="R13" s="1109">
        <v>34.100999999999999</v>
      </c>
      <c r="S13" s="1377">
        <v>13.285</v>
      </c>
      <c r="T13" s="1109">
        <v>14.314</v>
      </c>
      <c r="U13" s="1109">
        <v>10.94</v>
      </c>
      <c r="V13" s="1109">
        <v>10.497</v>
      </c>
      <c r="W13" s="1377">
        <v>32.890999999999998</v>
      </c>
      <c r="X13" s="1109">
        <v>28.829000000000001</v>
      </c>
      <c r="Y13" s="1109">
        <v>26.268000000000001</v>
      </c>
      <c r="Z13" s="1109">
        <v>26.164000000000001</v>
      </c>
      <c r="AA13" s="1377">
        <v>44.932000000000002</v>
      </c>
      <c r="AB13" s="1109">
        <v>40</v>
      </c>
      <c r="AC13" s="1109">
        <v>55.957999999999998</v>
      </c>
      <c r="AD13" s="1109">
        <v>41.869</v>
      </c>
      <c r="AE13" s="1377">
        <v>50.73</v>
      </c>
      <c r="AF13" s="1109">
        <v>53.89</v>
      </c>
      <c r="AG13" s="1895">
        <v>44.134999999999998</v>
      </c>
      <c r="AH13" s="1819">
        <v>-0.18518518518518523</v>
      </c>
      <c r="AI13" s="1819">
        <v>-0.2142857142857143</v>
      </c>
    </row>
    <row r="14" spans="1:41" ht="15" customHeight="1">
      <c r="A14" s="520"/>
      <c r="B14" s="522" t="s">
        <v>351</v>
      </c>
      <c r="C14" s="1181"/>
      <c r="D14" s="384" t="s">
        <v>206</v>
      </c>
      <c r="E14" s="1103"/>
      <c r="F14" s="1103"/>
      <c r="G14" s="1103"/>
      <c r="H14" s="338"/>
      <c r="I14" s="338"/>
      <c r="J14" s="338"/>
      <c r="K14" s="338"/>
      <c r="L14" s="338"/>
      <c r="M14" s="338"/>
      <c r="N14" s="338"/>
      <c r="O14" s="338"/>
      <c r="P14" s="338"/>
      <c r="Q14" s="338"/>
      <c r="R14" s="338"/>
      <c r="S14" s="338"/>
      <c r="T14" s="338"/>
      <c r="U14" s="338"/>
      <c r="V14" s="338"/>
      <c r="W14" s="338"/>
      <c r="X14" s="338"/>
      <c r="Y14" s="338"/>
      <c r="Z14" s="338"/>
      <c r="AA14" s="1777"/>
      <c r="AB14" s="338"/>
      <c r="AC14" s="338"/>
      <c r="AD14" s="338"/>
      <c r="AE14" s="1108"/>
      <c r="AF14" s="338"/>
      <c r="AG14" s="338"/>
      <c r="AH14" s="338"/>
      <c r="AI14" s="338"/>
    </row>
    <row r="15" spans="1:41" ht="15" customHeight="1">
      <c r="A15" s="520"/>
      <c r="B15" s="522" t="s">
        <v>352</v>
      </c>
      <c r="C15" s="1181"/>
      <c r="D15" s="384"/>
      <c r="E15" s="1103"/>
      <c r="F15" s="1103"/>
      <c r="G15" s="1103"/>
      <c r="H15" s="338"/>
      <c r="I15" s="338"/>
      <c r="J15" s="338"/>
      <c r="K15" s="338"/>
      <c r="L15" s="338"/>
      <c r="M15" s="338"/>
      <c r="N15" s="338"/>
      <c r="O15" s="338"/>
      <c r="P15" s="338">
        <f>+P7*10</f>
        <v>13195.919999999998</v>
      </c>
      <c r="Q15" s="338">
        <f t="shared" ref="Q15:AG15" si="0">+Q7*10</f>
        <v>12365.81</v>
      </c>
      <c r="R15" s="338">
        <f t="shared" si="0"/>
        <v>12679.01</v>
      </c>
      <c r="S15" s="338">
        <f t="shared" si="0"/>
        <v>11933.41</v>
      </c>
      <c r="T15" s="338">
        <f t="shared" si="0"/>
        <v>12050.429999999998</v>
      </c>
      <c r="U15" s="338">
        <f t="shared" si="0"/>
        <v>13294.380000000001</v>
      </c>
      <c r="V15" s="338">
        <f t="shared" si="0"/>
        <v>13326.710000000001</v>
      </c>
      <c r="W15" s="338">
        <f t="shared" si="0"/>
        <v>13160.16</v>
      </c>
      <c r="X15" s="338">
        <f t="shared" si="0"/>
        <v>13365.380000000001</v>
      </c>
      <c r="Y15" s="338">
        <f t="shared" si="0"/>
        <v>12414.55</v>
      </c>
      <c r="Z15" s="338">
        <f t="shared" si="0"/>
        <v>11797.49</v>
      </c>
      <c r="AA15" s="338">
        <f t="shared" si="0"/>
        <v>11890.16</v>
      </c>
      <c r="AB15" s="338">
        <f t="shared" si="0"/>
        <v>12276.099999999999</v>
      </c>
      <c r="AC15" s="338">
        <f t="shared" si="0"/>
        <v>14104.87</v>
      </c>
      <c r="AD15" s="338">
        <f t="shared" si="0"/>
        <v>14160.380000000001</v>
      </c>
      <c r="AE15" s="338">
        <f t="shared" si="0"/>
        <v>14549.5</v>
      </c>
      <c r="AF15" s="338">
        <f t="shared" si="0"/>
        <v>14640</v>
      </c>
      <c r="AG15" s="338">
        <f t="shared" si="0"/>
        <v>16064.66</v>
      </c>
      <c r="AH15" s="338"/>
      <c r="AI15" s="338"/>
    </row>
    <row r="16" spans="1:41" ht="15" customHeight="1">
      <c r="A16" s="520"/>
      <c r="B16" s="522" t="s">
        <v>353</v>
      </c>
      <c r="C16" s="1181"/>
      <c r="D16" s="1179" t="s">
        <v>556</v>
      </c>
      <c r="H16" s="1089"/>
      <c r="I16" s="1089"/>
      <c r="J16" s="1089"/>
      <c r="K16" s="1089"/>
      <c r="L16" s="1089"/>
      <c r="M16" s="1089"/>
      <c r="N16" s="1089"/>
      <c r="O16" s="1088"/>
      <c r="P16" s="1089"/>
      <c r="Q16" s="1089"/>
      <c r="R16" s="1089"/>
      <c r="S16" s="1088"/>
      <c r="T16" s="1088"/>
      <c r="U16" s="1088"/>
      <c r="V16" s="1088"/>
      <c r="W16" s="1088"/>
      <c r="X16" s="1089"/>
      <c r="Y16" s="1089"/>
      <c r="Z16" s="1089"/>
      <c r="AA16" s="967"/>
      <c r="AB16" s="1088"/>
      <c r="AC16" s="1088"/>
      <c r="AD16" s="1088"/>
      <c r="AE16" s="1088"/>
      <c r="AF16" s="1088"/>
      <c r="AG16" s="1088"/>
      <c r="AH16" s="1088"/>
      <c r="AI16" s="1185" t="s">
        <v>613</v>
      </c>
    </row>
    <row r="17" spans="1:35" ht="15" customHeight="1" thickBot="1">
      <c r="A17" s="520"/>
      <c r="B17" s="522" t="s">
        <v>354</v>
      </c>
      <c r="C17" s="434"/>
      <c r="D17" s="1180" t="s">
        <v>557</v>
      </c>
      <c r="E17" s="1180"/>
      <c r="F17" s="1180"/>
      <c r="G17" s="1180"/>
      <c r="H17" s="165"/>
      <c r="I17" s="165"/>
      <c r="J17" s="165"/>
      <c r="K17" s="165"/>
      <c r="L17" s="1107"/>
      <c r="M17" s="1107"/>
      <c r="N17" s="1107"/>
      <c r="O17" s="1287"/>
      <c r="P17" s="1107"/>
      <c r="Q17" s="1107"/>
      <c r="R17" s="1107"/>
      <c r="S17" s="1287"/>
      <c r="T17" s="1107"/>
      <c r="U17" s="1107"/>
      <c r="V17" s="1107"/>
      <c r="W17" s="1287"/>
      <c r="X17" s="1107"/>
      <c r="Y17" s="1107"/>
      <c r="Z17" s="1107"/>
      <c r="AA17" s="1768"/>
      <c r="AB17" s="1107"/>
      <c r="AC17" s="1107"/>
      <c r="AD17" s="1107"/>
      <c r="AE17" s="1287"/>
      <c r="AF17" s="1107"/>
      <c r="AG17" s="1134"/>
      <c r="AH17" s="1646"/>
      <c r="AI17" s="1646"/>
    </row>
    <row r="18" spans="1:35" ht="15" customHeight="1" thickTop="1">
      <c r="A18" s="520"/>
      <c r="B18" s="522" t="s">
        <v>355</v>
      </c>
      <c r="C18" s="1181"/>
      <c r="D18" s="1181" t="s">
        <v>558</v>
      </c>
      <c r="E18" s="1181"/>
      <c r="H18" s="376"/>
      <c r="I18" s="376"/>
      <c r="J18" s="376"/>
      <c r="K18" s="376"/>
      <c r="L18" s="1110"/>
      <c r="M18" s="1110"/>
      <c r="N18" s="1110"/>
      <c r="O18" s="1282"/>
      <c r="P18" s="1110"/>
      <c r="Q18" s="1110"/>
      <c r="R18" s="1110"/>
      <c r="S18" s="1282"/>
      <c r="T18" s="1110"/>
      <c r="U18" s="1110"/>
      <c r="V18" s="1110"/>
      <c r="W18" s="1282"/>
      <c r="X18" s="1110"/>
      <c r="Y18" s="1110"/>
      <c r="Z18" s="1110"/>
      <c r="AA18" s="1772"/>
      <c r="AB18" s="1110"/>
      <c r="AC18" s="1110"/>
      <c r="AD18" s="1110"/>
      <c r="AE18" s="1282"/>
      <c r="AF18" s="1110"/>
      <c r="AG18" s="1135"/>
      <c r="AH18" s="1647"/>
      <c r="AI18" s="1647"/>
    </row>
    <row r="19" spans="1:35" ht="15" customHeight="1">
      <c r="A19" s="521"/>
      <c r="B19" s="522" t="s">
        <v>356</v>
      </c>
      <c r="D19" s="175"/>
      <c r="E19" s="1103" t="s">
        <v>826</v>
      </c>
      <c r="F19" s="1103"/>
      <c r="G19" s="1103"/>
      <c r="H19" s="338"/>
      <c r="I19" s="338"/>
      <c r="J19" s="338"/>
      <c r="K19" s="338"/>
      <c r="L19" s="673">
        <v>36.028503999999998</v>
      </c>
      <c r="M19" s="673">
        <v>-196.047</v>
      </c>
      <c r="N19" s="673">
        <v>-19.885999999999999</v>
      </c>
      <c r="O19" s="1272">
        <v>206.8</v>
      </c>
      <c r="P19" s="673">
        <v>-44.8</v>
      </c>
      <c r="Q19" s="673">
        <v>-38.478989579</v>
      </c>
      <c r="R19" s="673">
        <v>72.337866327</v>
      </c>
      <c r="S19" s="1272">
        <v>-24.563508134999999</v>
      </c>
      <c r="T19" s="673">
        <v>21.796656800000001</v>
      </c>
      <c r="U19" s="673">
        <v>213.69443708</v>
      </c>
      <c r="V19" s="673">
        <v>67.361049519000005</v>
      </c>
      <c r="W19" s="1272">
        <v>107.69736987799999</v>
      </c>
      <c r="X19" s="673">
        <v>47.621296059000002</v>
      </c>
      <c r="Y19" s="673">
        <v>-5.0736394240000005</v>
      </c>
      <c r="Z19" s="673">
        <v>7.1700614810000003</v>
      </c>
      <c r="AA19" s="1272">
        <v>48.573285509999998</v>
      </c>
      <c r="AB19" s="673">
        <v>52.158506911999993</v>
      </c>
      <c r="AC19" s="673">
        <v>189.50665547900002</v>
      </c>
      <c r="AD19" s="673">
        <v>13.709892972</v>
      </c>
      <c r="AE19" s="1272">
        <v>72.851770070000001</v>
      </c>
      <c r="AF19" s="673">
        <v>69.952641102000001</v>
      </c>
      <c r="AG19" s="1599">
        <v>222.157249552</v>
      </c>
      <c r="AH19" s="1648" t="s">
        <v>760</v>
      </c>
      <c r="AI19" s="1648" t="s">
        <v>760</v>
      </c>
    </row>
    <row r="20" spans="1:35" ht="15" customHeight="1">
      <c r="A20" s="520"/>
      <c r="B20" s="717" t="s">
        <v>357</v>
      </c>
      <c r="D20" s="175"/>
      <c r="E20" s="1103" t="s">
        <v>559</v>
      </c>
      <c r="F20" s="1103"/>
      <c r="G20" s="1103"/>
      <c r="H20" s="338"/>
      <c r="I20" s="338"/>
      <c r="J20" s="338"/>
      <c r="K20" s="338"/>
      <c r="L20" s="673">
        <v>40.625959000000002</v>
      </c>
      <c r="M20" s="673">
        <v>45.488999999999997</v>
      </c>
      <c r="N20" s="673">
        <v>38.798000000000002</v>
      </c>
      <c r="O20" s="1272">
        <v>34.1</v>
      </c>
      <c r="P20" s="673">
        <v>36.200000000000003</v>
      </c>
      <c r="Q20" s="673">
        <v>38.014905691000003</v>
      </c>
      <c r="R20" s="673">
        <v>45.842394862999996</v>
      </c>
      <c r="S20" s="1272">
        <v>26.808810297999997</v>
      </c>
      <c r="T20" s="673">
        <v>25.792100897000001</v>
      </c>
      <c r="U20" s="673">
        <v>29.930154865999999</v>
      </c>
      <c r="V20" s="673">
        <v>19.802561146999999</v>
      </c>
      <c r="W20" s="1272">
        <v>3.430496641</v>
      </c>
      <c r="X20" s="673">
        <v>18.287077102000001</v>
      </c>
      <c r="Y20" s="673">
        <v>16.221047069000001</v>
      </c>
      <c r="Z20" s="673">
        <v>21.137189165999999</v>
      </c>
      <c r="AA20" s="1272">
        <v>8.4546595419999999</v>
      </c>
      <c r="AB20" s="673">
        <v>9.4249791700000003</v>
      </c>
      <c r="AC20" s="673">
        <v>15.679507671</v>
      </c>
      <c r="AD20" s="673">
        <v>12.199956289999999</v>
      </c>
      <c r="AE20" s="1272">
        <v>16.370839814</v>
      </c>
      <c r="AF20" s="673">
        <v>20.689115463</v>
      </c>
      <c r="AG20" s="1599">
        <v>67.52460326100001</v>
      </c>
      <c r="AH20" s="1648" t="s">
        <v>760</v>
      </c>
      <c r="AI20" s="1648" t="s">
        <v>760</v>
      </c>
    </row>
    <row r="21" spans="1:35" ht="15" customHeight="1">
      <c r="A21" s="520"/>
      <c r="B21" s="522" t="s">
        <v>358</v>
      </c>
      <c r="D21" s="1187" t="s">
        <v>560</v>
      </c>
      <c r="E21" s="1188"/>
      <c r="F21" s="1188"/>
      <c r="G21" s="1188"/>
      <c r="H21" s="1189"/>
      <c r="I21" s="1189"/>
      <c r="J21" s="1189"/>
      <c r="K21" s="1189"/>
      <c r="L21" s="705">
        <v>76.654462999999993</v>
      </c>
      <c r="M21" s="705">
        <v>-150.55799999999999</v>
      </c>
      <c r="N21" s="705">
        <v>18.912000000000003</v>
      </c>
      <c r="O21" s="1271">
        <v>240.9</v>
      </c>
      <c r="P21" s="705">
        <v>-8.5999999999999943</v>
      </c>
      <c r="Q21" s="705">
        <v>-0.464083887999999</v>
      </c>
      <c r="R21" s="705">
        <v>118.18026118999998</v>
      </c>
      <c r="S21" s="1271">
        <v>2.2453021629999967</v>
      </c>
      <c r="T21" s="705">
        <v>47.588757696999998</v>
      </c>
      <c r="U21" s="705">
        <v>243.62459194599995</v>
      </c>
      <c r="V21" s="705">
        <v>87.226489712000017</v>
      </c>
      <c r="W21" s="1271">
        <v>111.12786651899998</v>
      </c>
      <c r="X21" s="705">
        <v>65.908373161000014</v>
      </c>
      <c r="Y21" s="705">
        <v>11.147407644999998</v>
      </c>
      <c r="Z21" s="705">
        <v>28.307250647</v>
      </c>
      <c r="AA21" s="1271">
        <v>57.027945051999993</v>
      </c>
      <c r="AB21" s="705">
        <v>61.583486082</v>
      </c>
      <c r="AC21" s="705">
        <v>205.18616315</v>
      </c>
      <c r="AD21" s="705">
        <v>25.909849262000002</v>
      </c>
      <c r="AE21" s="1271">
        <v>89.222609883999993</v>
      </c>
      <c r="AF21" s="705">
        <v>90.641756565000009</v>
      </c>
      <c r="AG21" s="1600">
        <v>289.68185281299998</v>
      </c>
      <c r="AH21" s="1649" t="s">
        <v>760</v>
      </c>
      <c r="AI21" s="1649" t="s">
        <v>760</v>
      </c>
    </row>
    <row r="22" spans="1:35" ht="15" customHeight="1">
      <c r="A22" s="520"/>
      <c r="B22" s="522" t="s">
        <v>359</v>
      </c>
      <c r="D22" s="1181" t="s">
        <v>561</v>
      </c>
      <c r="E22" s="1103"/>
      <c r="F22" s="1103"/>
      <c r="G22" s="1103"/>
      <c r="H22" s="338"/>
      <c r="I22" s="338"/>
      <c r="J22" s="338"/>
      <c r="K22" s="338"/>
      <c r="L22" s="673"/>
      <c r="M22" s="673"/>
      <c r="N22" s="673"/>
      <c r="O22" s="1272"/>
      <c r="P22" s="673"/>
      <c r="Q22" s="673"/>
      <c r="R22" s="673"/>
      <c r="S22" s="1272"/>
      <c r="T22" s="673"/>
      <c r="U22" s="673"/>
      <c r="V22" s="673"/>
      <c r="W22" s="1272"/>
      <c r="X22" s="673"/>
      <c r="Y22" s="673"/>
      <c r="Z22" s="673"/>
      <c r="AA22" s="1272"/>
      <c r="AB22" s="673"/>
      <c r="AC22" s="673"/>
      <c r="AD22" s="673"/>
      <c r="AE22" s="1272"/>
      <c r="AF22" s="673"/>
      <c r="AG22" s="1599"/>
      <c r="AH22" s="1648"/>
      <c r="AI22" s="1648"/>
    </row>
    <row r="23" spans="1:35" ht="15" customHeight="1">
      <c r="A23" s="520"/>
      <c r="B23" s="522" t="s">
        <v>360</v>
      </c>
      <c r="C23" s="1181"/>
      <c r="D23" s="1181"/>
      <c r="E23" s="1103" t="s">
        <v>146</v>
      </c>
      <c r="F23" s="1103"/>
      <c r="G23" s="1103"/>
      <c r="H23" s="338"/>
      <c r="I23" s="338"/>
      <c r="J23" s="338"/>
      <c r="K23" s="338"/>
      <c r="L23" s="673">
        <v>57.216999999999999</v>
      </c>
      <c r="M23" s="673">
        <v>62.249000000000002</v>
      </c>
      <c r="N23" s="673">
        <v>62.201999999999998</v>
      </c>
      <c r="O23" s="1272">
        <v>63.118899999999996</v>
      </c>
      <c r="P23" s="673">
        <v>62.620327045999922</v>
      </c>
      <c r="Q23" s="673">
        <v>63.787918429000001</v>
      </c>
      <c r="R23" s="673">
        <v>61.558770662999997</v>
      </c>
      <c r="S23" s="1272">
        <v>64.211026938000003</v>
      </c>
      <c r="T23" s="673">
        <v>51.182601298000002</v>
      </c>
      <c r="U23" s="673">
        <v>56.591171630999966</v>
      </c>
      <c r="V23" s="673">
        <v>38.764615618999997</v>
      </c>
      <c r="W23" s="1272">
        <v>50.238896825000026</v>
      </c>
      <c r="X23" s="673">
        <v>40.656277610999993</v>
      </c>
      <c r="Y23" s="673">
        <v>40.400370086000009</v>
      </c>
      <c r="Z23" s="673">
        <v>49.790208764000013</v>
      </c>
      <c r="AA23" s="1272">
        <v>63.325715959999968</v>
      </c>
      <c r="AB23" s="673">
        <v>58.193416147999997</v>
      </c>
      <c r="AC23" s="673">
        <v>74.07499646399998</v>
      </c>
      <c r="AD23" s="673">
        <v>71.308526630999992</v>
      </c>
      <c r="AE23" s="1272">
        <v>78.868690868000002</v>
      </c>
      <c r="AF23" s="673">
        <v>100.459078844</v>
      </c>
      <c r="AG23" s="1599">
        <v>105.22397704399999</v>
      </c>
      <c r="AH23" s="1648" t="s">
        <v>760</v>
      </c>
      <c r="AI23" s="1648" t="s">
        <v>760</v>
      </c>
    </row>
    <row r="24" spans="1:35" ht="15" customHeight="1" thickBot="1">
      <c r="A24" s="520"/>
      <c r="B24" s="522" t="s">
        <v>361</v>
      </c>
      <c r="C24" s="1181"/>
      <c r="D24" s="1190" t="s">
        <v>562</v>
      </c>
      <c r="E24" s="1191"/>
      <c r="F24" s="1191"/>
      <c r="G24" s="1191"/>
      <c r="H24" s="1192"/>
      <c r="I24" s="1192"/>
      <c r="J24" s="1192"/>
      <c r="K24" s="1192"/>
      <c r="L24" s="1193">
        <v>133.87146300000001</v>
      </c>
      <c r="M24" s="1193">
        <v>-88.308999999999997</v>
      </c>
      <c r="N24" s="1193">
        <v>81.114000000000004</v>
      </c>
      <c r="O24" s="1382">
        <v>304.01890000000003</v>
      </c>
      <c r="P24" s="1193">
        <v>54.020327045999927</v>
      </c>
      <c r="Q24" s="1193">
        <v>63.323834541000004</v>
      </c>
      <c r="R24" s="1193">
        <v>179.73903185299997</v>
      </c>
      <c r="S24" s="1382">
        <v>66.456329100999994</v>
      </c>
      <c r="T24" s="1193">
        <v>98.771358995</v>
      </c>
      <c r="U24" s="1193">
        <v>300.2157635769999</v>
      </c>
      <c r="V24" s="1193">
        <v>125.99110533100001</v>
      </c>
      <c r="W24" s="1382">
        <v>161.36676334399999</v>
      </c>
      <c r="X24" s="1193">
        <v>106.56465077200001</v>
      </c>
      <c r="Y24" s="1193">
        <v>51.547777731000011</v>
      </c>
      <c r="Z24" s="1193">
        <v>78.097459411000017</v>
      </c>
      <c r="AA24" s="1382">
        <v>120.35366101199996</v>
      </c>
      <c r="AB24" s="1193">
        <v>119.77690222999999</v>
      </c>
      <c r="AC24" s="1193">
        <v>279.26115961400001</v>
      </c>
      <c r="AD24" s="1193">
        <v>97.218375893000001</v>
      </c>
      <c r="AE24" s="1382">
        <v>168.091300752</v>
      </c>
      <c r="AF24" s="1193">
        <v>191.10083540900001</v>
      </c>
      <c r="AG24" s="1601">
        <v>394.90582985699996</v>
      </c>
      <c r="AH24" s="1650" t="s">
        <v>760</v>
      </c>
      <c r="AI24" s="1650" t="s">
        <v>760</v>
      </c>
    </row>
    <row r="25" spans="1:35" ht="15" customHeight="1">
      <c r="A25" s="520"/>
      <c r="B25" s="1586" t="s">
        <v>701</v>
      </c>
      <c r="C25" s="1181"/>
      <c r="H25" s="1089"/>
      <c r="I25" s="1089"/>
      <c r="J25" s="1089"/>
      <c r="K25" s="1089"/>
      <c r="L25" s="1089"/>
      <c r="M25" s="1089"/>
      <c r="N25" s="1089"/>
      <c r="O25" s="1088"/>
      <c r="P25" s="1088"/>
      <c r="Q25" s="1088"/>
      <c r="R25" s="1089"/>
      <c r="S25" s="1088"/>
      <c r="T25" s="1088"/>
      <c r="U25" s="1088"/>
      <c r="V25" s="1088"/>
      <c r="W25" s="1088"/>
      <c r="X25" s="1089"/>
      <c r="Y25" s="1089"/>
      <c r="Z25" s="1089"/>
      <c r="AA25" s="1088"/>
      <c r="AB25" s="1088"/>
      <c r="AC25" s="1088"/>
      <c r="AD25" s="1088"/>
      <c r="AE25" s="1088"/>
      <c r="AF25" s="1088"/>
      <c r="AG25" s="1088"/>
      <c r="AH25" s="1088"/>
      <c r="AI25" s="1088"/>
    </row>
    <row r="26" spans="1:35" ht="15" customHeight="1">
      <c r="A26" s="520"/>
      <c r="B26" s="1586" t="s">
        <v>702</v>
      </c>
      <c r="C26" s="1181"/>
      <c r="H26" s="1089"/>
      <c r="I26" s="1089"/>
      <c r="J26" s="1089"/>
      <c r="K26" s="1089"/>
      <c r="L26" s="1089"/>
      <c r="M26" s="1089"/>
      <c r="N26" s="1089"/>
      <c r="O26" s="1088"/>
      <c r="P26" s="1088"/>
      <c r="Q26" s="1088"/>
      <c r="R26" s="1088"/>
      <c r="S26" s="1088"/>
      <c r="T26" s="1088"/>
      <c r="U26" s="1088"/>
      <c r="V26" s="1088"/>
      <c r="W26" s="1088"/>
      <c r="X26" s="1089"/>
      <c r="Y26" s="1088"/>
      <c r="Z26" s="1089"/>
      <c r="AA26" s="1088"/>
      <c r="AB26" s="1088"/>
      <c r="AC26" s="1088"/>
      <c r="AD26" s="1088"/>
      <c r="AE26" s="1088"/>
      <c r="AF26" s="1088"/>
      <c r="AG26" s="1088"/>
      <c r="AH26" s="1088"/>
      <c r="AI26" s="1088"/>
    </row>
    <row r="27" spans="1:35" ht="15" customHeight="1">
      <c r="A27" s="78"/>
      <c r="B27" s="522" t="s">
        <v>501</v>
      </c>
      <c r="C27" s="1181"/>
      <c r="H27" s="1089"/>
      <c r="I27" s="1089"/>
      <c r="J27" s="1089"/>
      <c r="K27" s="1089"/>
      <c r="L27" s="1089"/>
      <c r="M27" s="1089"/>
      <c r="N27" s="1089"/>
      <c r="O27" s="1088"/>
      <c r="P27" s="1088">
        <f>+P21*10</f>
        <v>-85.999999999999943</v>
      </c>
      <c r="Q27" s="1088">
        <f t="shared" ref="Q27:AF27" si="1">+Q21*10</f>
        <v>-4.6408388799999898</v>
      </c>
      <c r="R27" s="1088">
        <f t="shared" si="1"/>
        <v>1181.8026118999999</v>
      </c>
      <c r="S27" s="1088">
        <f t="shared" si="1"/>
        <v>22.453021629999967</v>
      </c>
      <c r="T27" s="1088">
        <f t="shared" si="1"/>
        <v>475.88757697</v>
      </c>
      <c r="U27" s="1088">
        <f t="shared" si="1"/>
        <v>2436.2459194599996</v>
      </c>
      <c r="V27" s="1088">
        <f t="shared" si="1"/>
        <v>872.26489712000011</v>
      </c>
      <c r="W27" s="1088">
        <f t="shared" si="1"/>
        <v>1111.2786651899999</v>
      </c>
      <c r="X27" s="1088">
        <f t="shared" si="1"/>
        <v>659.08373161000009</v>
      </c>
      <c r="Y27" s="1088">
        <f t="shared" si="1"/>
        <v>111.47407644999998</v>
      </c>
      <c r="Z27" s="1088">
        <f t="shared" si="1"/>
        <v>283.07250647000001</v>
      </c>
      <c r="AA27" s="1088">
        <f t="shared" si="1"/>
        <v>570.27945051999995</v>
      </c>
      <c r="AB27" s="1088">
        <f t="shared" si="1"/>
        <v>615.83486082000002</v>
      </c>
      <c r="AC27" s="1088">
        <f t="shared" si="1"/>
        <v>2051.8616314999999</v>
      </c>
      <c r="AD27" s="1088">
        <f t="shared" si="1"/>
        <v>259.09849262</v>
      </c>
      <c r="AE27" s="1088">
        <f t="shared" si="1"/>
        <v>892.22609883999996</v>
      </c>
      <c r="AF27" s="1088">
        <f t="shared" si="1"/>
        <v>906.41756565000014</v>
      </c>
      <c r="AG27" s="1088">
        <f>+AG21*10</f>
        <v>2896.8185281299998</v>
      </c>
      <c r="AH27" s="1088"/>
      <c r="AI27" s="1088"/>
    </row>
    <row r="28" spans="1:35" ht="15" customHeight="1">
      <c r="A28" s="78"/>
      <c r="B28" s="522" t="s">
        <v>362</v>
      </c>
      <c r="C28" s="1181"/>
      <c r="H28" s="1089"/>
      <c r="I28" s="1089"/>
      <c r="J28" s="1089"/>
      <c r="K28" s="1089"/>
      <c r="L28" s="1089"/>
      <c r="M28" s="1089"/>
      <c r="N28" s="1089"/>
      <c r="O28" s="1088"/>
      <c r="P28" s="1088"/>
      <c r="Q28" s="1088"/>
      <c r="R28" s="1088"/>
      <c r="S28" s="1088"/>
      <c r="T28" s="1088"/>
      <c r="U28" s="1088"/>
      <c r="V28" s="1088"/>
      <c r="W28" s="1088"/>
      <c r="X28" s="1088"/>
      <c r="Y28" s="1088"/>
      <c r="Z28" s="1088"/>
      <c r="AA28" s="1088"/>
      <c r="AB28" s="1088"/>
      <c r="AC28" s="1088"/>
      <c r="AD28" s="1088"/>
      <c r="AE28" s="1088"/>
      <c r="AF28" s="1088"/>
      <c r="AG28" s="1088"/>
      <c r="AH28" s="1088"/>
      <c r="AI28" s="1088"/>
    </row>
    <row r="29" spans="1:35" ht="15" customHeight="1">
      <c r="A29" s="78"/>
      <c r="B29" s="50"/>
      <c r="C29" s="1181"/>
      <c r="H29" s="1089"/>
      <c r="I29" s="1089"/>
      <c r="J29" s="1089"/>
      <c r="K29" s="1089"/>
      <c r="L29" s="1089"/>
      <c r="M29" s="1089"/>
      <c r="N29" s="1089"/>
      <c r="O29" s="1088"/>
      <c r="P29" s="1088"/>
      <c r="Q29" s="1088"/>
      <c r="R29" s="1088"/>
      <c r="S29" s="1088"/>
      <c r="T29" s="1088"/>
      <c r="U29" s="1088"/>
      <c r="V29" s="1088"/>
      <c r="W29" s="1088"/>
      <c r="X29" s="1088"/>
      <c r="Y29" s="1088"/>
      <c r="Z29" s="1088"/>
      <c r="AA29" s="1088"/>
      <c r="AB29" s="1088"/>
      <c r="AC29" s="1088"/>
      <c r="AD29" s="1088"/>
      <c r="AE29" s="1088"/>
      <c r="AF29" s="1088"/>
      <c r="AG29" s="1088"/>
      <c r="AH29" s="1088"/>
      <c r="AI29" s="1088"/>
    </row>
    <row r="30" spans="1:35" ht="15" customHeight="1">
      <c r="A30" s="78"/>
      <c r="B30" s="50"/>
      <c r="C30" s="1181"/>
      <c r="H30" s="1089"/>
      <c r="I30" s="1089"/>
      <c r="J30" s="1089"/>
      <c r="K30" s="1089"/>
      <c r="L30" s="1089"/>
      <c r="M30" s="1089"/>
      <c r="N30" s="1089"/>
      <c r="O30" s="1088"/>
      <c r="P30" s="1088"/>
      <c r="Q30" s="1088"/>
      <c r="R30" s="1088"/>
      <c r="S30" s="1088"/>
      <c r="T30" s="1088"/>
      <c r="U30" s="1088"/>
      <c r="V30" s="1088"/>
      <c r="W30" s="1088"/>
      <c r="X30" s="1088"/>
      <c r="Y30" s="1088"/>
      <c r="Z30" s="1088"/>
      <c r="AA30" s="1088"/>
      <c r="AB30" s="1088"/>
      <c r="AC30" s="1088"/>
      <c r="AD30" s="1088"/>
      <c r="AE30" s="1088"/>
      <c r="AF30" s="1088"/>
      <c r="AG30" s="1088"/>
      <c r="AH30" s="1088"/>
      <c r="AI30" s="1088"/>
    </row>
    <row r="31" spans="1:35" ht="15" customHeight="1">
      <c r="A31" s="78"/>
      <c r="B31" s="50"/>
      <c r="C31" s="1181"/>
      <c r="H31" s="1089"/>
      <c r="I31" s="1089"/>
      <c r="J31" s="1089"/>
      <c r="K31" s="1089"/>
      <c r="L31" s="1089"/>
      <c r="M31" s="1089"/>
      <c r="N31" s="1089"/>
      <c r="O31" s="1088"/>
      <c r="P31" s="1088"/>
      <c r="Q31" s="1088"/>
      <c r="R31" s="1088"/>
      <c r="S31" s="1088"/>
      <c r="T31" s="1088"/>
      <c r="U31" s="1088"/>
      <c r="V31" s="1088"/>
      <c r="W31" s="1088"/>
      <c r="X31" s="1088"/>
      <c r="Y31" s="1088"/>
      <c r="Z31" s="1088"/>
      <c r="AA31" s="1088"/>
      <c r="AB31" s="1088"/>
      <c r="AC31" s="1088"/>
      <c r="AD31" s="1088"/>
      <c r="AE31" s="1088"/>
      <c r="AF31" s="1088"/>
      <c r="AG31" s="1088"/>
      <c r="AH31" s="1088"/>
      <c r="AI31" s="1088"/>
    </row>
    <row r="32" spans="1:35" ht="15" customHeight="1">
      <c r="A32" s="78"/>
      <c r="B32" s="50"/>
      <c r="C32" s="1181"/>
      <c r="H32" s="1089"/>
      <c r="I32" s="1089"/>
      <c r="J32" s="1089"/>
      <c r="K32" s="1089"/>
      <c r="L32" s="1089"/>
      <c r="M32" s="1089"/>
      <c r="N32" s="1089"/>
      <c r="O32" s="1088"/>
      <c r="P32" s="1088"/>
      <c r="Q32" s="1088"/>
      <c r="R32" s="1088"/>
      <c r="S32" s="1088"/>
      <c r="T32" s="1088"/>
      <c r="U32" s="1088"/>
      <c r="V32" s="1088"/>
      <c r="W32" s="1088"/>
      <c r="X32" s="1088"/>
      <c r="Y32" s="1088"/>
      <c r="Z32" s="1088"/>
      <c r="AA32" s="1088"/>
      <c r="AB32" s="1088"/>
      <c r="AC32" s="1088"/>
      <c r="AD32" s="1088"/>
      <c r="AE32" s="1088"/>
      <c r="AF32" s="1088"/>
      <c r="AG32" s="1088"/>
      <c r="AH32" s="1088"/>
      <c r="AI32" s="1088"/>
    </row>
    <row r="33" spans="1:41" ht="15" customHeight="1">
      <c r="A33" s="56"/>
      <c r="B33" s="50"/>
      <c r="C33" s="1181"/>
      <c r="H33" s="1089"/>
      <c r="I33" s="1089"/>
      <c r="J33" s="1089"/>
      <c r="K33" s="1089"/>
      <c r="L33" s="1089"/>
      <c r="M33" s="1089"/>
      <c r="N33" s="1089"/>
      <c r="O33" s="1088"/>
      <c r="P33" s="1088"/>
      <c r="Q33" s="1088"/>
      <c r="R33" s="1088"/>
      <c r="S33" s="1088"/>
      <c r="T33" s="1088"/>
      <c r="U33" s="1088"/>
      <c r="V33" s="1088"/>
      <c r="W33" s="1088"/>
      <c r="X33" s="1088"/>
      <c r="Y33" s="1088"/>
      <c r="Z33" s="1088"/>
      <c r="AA33" s="1088"/>
      <c r="AB33" s="1088"/>
      <c r="AC33" s="1088"/>
      <c r="AD33" s="1088"/>
      <c r="AE33" s="1088"/>
      <c r="AF33" s="1088"/>
      <c r="AG33" s="1088"/>
      <c r="AH33" s="1088"/>
      <c r="AI33" s="1088"/>
    </row>
    <row r="34" spans="1:41" ht="15" customHeight="1">
      <c r="A34" s="3"/>
      <c r="B34" s="50"/>
      <c r="C34" s="1181"/>
      <c r="H34" s="1089"/>
      <c r="I34" s="1089"/>
      <c r="J34" s="1089"/>
      <c r="K34" s="1089"/>
      <c r="L34" s="1089"/>
      <c r="M34" s="1089"/>
      <c r="N34" s="1089"/>
      <c r="O34" s="1088"/>
      <c r="P34" s="1088"/>
      <c r="Q34" s="1088"/>
      <c r="R34" s="1088"/>
      <c r="S34" s="1088"/>
      <c r="T34" s="1088"/>
      <c r="U34" s="1088"/>
      <c r="V34" s="1088"/>
      <c r="W34" s="1088"/>
      <c r="X34" s="1088"/>
      <c r="Y34" s="1088"/>
      <c r="Z34" s="1088"/>
      <c r="AA34" s="1088"/>
      <c r="AB34" s="1088"/>
      <c r="AC34" s="1088"/>
      <c r="AD34" s="1088"/>
      <c r="AE34" s="1088"/>
      <c r="AF34" s="1088"/>
      <c r="AG34" s="1088"/>
      <c r="AH34" s="1088"/>
      <c r="AI34" s="1088"/>
    </row>
    <row r="35" spans="1:41" ht="15" customHeight="1">
      <c r="A35" s="200"/>
      <c r="B35" s="50"/>
      <c r="C35" s="1181"/>
      <c r="H35" s="1089"/>
      <c r="I35" s="1089"/>
      <c r="J35" s="1089"/>
      <c r="K35" s="1089"/>
      <c r="L35" s="1089"/>
      <c r="M35" s="1089"/>
      <c r="N35" s="1089"/>
      <c r="O35" s="1088"/>
      <c r="P35" s="1088"/>
      <c r="Q35" s="1088"/>
      <c r="R35" s="1088"/>
      <c r="S35" s="1088"/>
      <c r="T35" s="1088"/>
      <c r="U35" s="1088"/>
      <c r="V35" s="1088"/>
      <c r="W35" s="1088"/>
      <c r="X35" s="1088"/>
      <c r="Y35" s="1088"/>
      <c r="Z35" s="1088"/>
      <c r="AA35" s="1088"/>
      <c r="AB35" s="1088"/>
      <c r="AC35" s="1088"/>
      <c r="AD35" s="1088"/>
      <c r="AE35" s="1088"/>
      <c r="AF35" s="1088"/>
      <c r="AG35" s="1088"/>
      <c r="AH35" s="1088"/>
      <c r="AI35" s="1065">
        <v>22</v>
      </c>
    </row>
    <row r="36" spans="1:41" s="1067" customFormat="1" ht="5.0999999999999996" customHeight="1">
      <c r="A36" s="449"/>
      <c r="B36" s="444"/>
      <c r="D36" s="450"/>
      <c r="H36" s="1123"/>
      <c r="I36" s="1123"/>
      <c r="J36" s="1123"/>
      <c r="K36" s="1123"/>
      <c r="L36" s="1123"/>
      <c r="M36" s="1123"/>
      <c r="N36" s="1123"/>
      <c r="O36" s="1123"/>
      <c r="P36" s="1123"/>
      <c r="Q36" s="1123"/>
      <c r="R36" s="1123"/>
      <c r="S36" s="1123"/>
      <c r="T36" s="1123"/>
      <c r="U36" s="1123"/>
      <c r="V36" s="1123"/>
      <c r="W36" s="1123"/>
      <c r="X36" s="1123"/>
      <c r="Y36" s="1123"/>
      <c r="Z36" s="1123"/>
      <c r="AA36" s="1123"/>
      <c r="AB36" s="1123"/>
      <c r="AC36" s="1123"/>
      <c r="AD36" s="1123"/>
      <c r="AE36" s="1123"/>
      <c r="AF36" s="1123"/>
      <c r="AG36" s="1123"/>
      <c r="AH36" s="1123"/>
      <c r="AI36" s="1123"/>
    </row>
    <row r="37" spans="1:41" s="1069" customFormat="1" ht="20.100000000000001" customHeight="1">
      <c r="A37" s="478"/>
      <c r="B37" s="479"/>
      <c r="D37" s="481"/>
      <c r="H37" s="1122" t="s">
        <v>59</v>
      </c>
      <c r="I37" s="1122" t="s">
        <v>63</v>
      </c>
      <c r="J37" s="1122" t="s">
        <v>65</v>
      </c>
      <c r="K37" s="1122" t="s">
        <v>80</v>
      </c>
      <c r="L37" s="1122" t="s">
        <v>83</v>
      </c>
      <c r="M37" s="1122" t="s">
        <v>97</v>
      </c>
      <c r="N37" s="1122" t="s">
        <v>103</v>
      </c>
      <c r="O37" s="1122" t="s">
        <v>117</v>
      </c>
      <c r="P37" s="1122" t="s">
        <v>329</v>
      </c>
      <c r="Q37" s="1122" t="s">
        <v>454</v>
      </c>
      <c r="R37" s="1122" t="s">
        <v>538</v>
      </c>
      <c r="S37" s="1122" t="s">
        <v>603</v>
      </c>
      <c r="T37" s="1122" t="s">
        <v>917</v>
      </c>
      <c r="U37" s="1122" t="s">
        <v>918</v>
      </c>
      <c r="V37" s="1122" t="s">
        <v>919</v>
      </c>
      <c r="W37" s="1122" t="s">
        <v>657</v>
      </c>
      <c r="X37" s="1122" t="s">
        <v>704</v>
      </c>
      <c r="Y37" s="1122" t="s">
        <v>774</v>
      </c>
      <c r="Z37" s="1122" t="s">
        <v>771</v>
      </c>
      <c r="AA37" s="1122" t="s">
        <v>791</v>
      </c>
      <c r="AB37" s="1122" t="s">
        <v>796</v>
      </c>
      <c r="AC37" s="1122" t="s">
        <v>799</v>
      </c>
      <c r="AD37" s="1122" t="s">
        <v>814</v>
      </c>
      <c r="AE37" s="1122" t="s">
        <v>880</v>
      </c>
      <c r="AF37" s="1122" t="s">
        <v>873</v>
      </c>
      <c r="AG37" s="1122" t="s">
        <v>874</v>
      </c>
      <c r="AH37" s="1411" t="s">
        <v>1</v>
      </c>
      <c r="AI37" s="1178" t="s">
        <v>385</v>
      </c>
    </row>
    <row r="38" spans="1:41" ht="9.75" customHeight="1">
      <c r="A38" s="3"/>
      <c r="B38" s="200"/>
      <c r="C38" s="1181"/>
      <c r="H38" s="1089"/>
      <c r="I38" s="1089"/>
      <c r="J38" s="1089"/>
      <c r="K38" s="1089"/>
      <c r="L38" s="1089"/>
      <c r="M38" s="1089"/>
      <c r="N38" s="1089"/>
      <c r="O38" s="1088"/>
      <c r="P38" s="1088"/>
      <c r="Q38" s="1088"/>
      <c r="R38" s="1088"/>
      <c r="S38" s="1088"/>
      <c r="T38" s="1088"/>
      <c r="U38" s="1088"/>
      <c r="V38" s="1088"/>
      <c r="W38" s="1088"/>
      <c r="X38" s="1088"/>
      <c r="Y38" s="1088"/>
      <c r="Z38" s="1088"/>
      <c r="AA38" s="1088"/>
      <c r="AB38" s="1088"/>
      <c r="AC38" s="1088"/>
      <c r="AD38" s="1088"/>
      <c r="AE38" s="1088"/>
      <c r="AF38" s="1088"/>
      <c r="AG38" s="1088"/>
      <c r="AH38" s="1088"/>
      <c r="AI38" s="1088"/>
    </row>
    <row r="39" spans="1:41" ht="15" customHeight="1">
      <c r="A39" s="76" t="s">
        <v>401</v>
      </c>
      <c r="B39" s="77"/>
      <c r="C39" s="1181"/>
      <c r="D39" s="1194" t="s">
        <v>563</v>
      </c>
      <c r="E39" s="231"/>
      <c r="F39" s="231"/>
      <c r="G39" s="231"/>
      <c r="H39" s="338"/>
      <c r="I39" s="338"/>
      <c r="J39" s="338"/>
      <c r="K39" s="338"/>
      <c r="L39" s="338"/>
      <c r="M39" s="338"/>
      <c r="N39" s="338"/>
      <c r="O39" s="338"/>
      <c r="P39" s="338"/>
      <c r="Q39" s="338"/>
      <c r="R39" s="338"/>
      <c r="S39" s="338"/>
      <c r="T39" s="338"/>
      <c r="U39" s="338"/>
      <c r="V39" s="338"/>
      <c r="W39" s="338"/>
      <c r="X39" s="338"/>
      <c r="Y39" s="338"/>
      <c r="Z39" s="338"/>
      <c r="AA39" s="338"/>
      <c r="AB39" s="338"/>
      <c r="AC39" s="338"/>
      <c r="AD39" s="338"/>
      <c r="AE39" s="338"/>
      <c r="AF39" s="338"/>
      <c r="AG39" s="338"/>
      <c r="AH39" s="1093"/>
      <c r="AI39" s="1124" t="s">
        <v>374</v>
      </c>
    </row>
    <row r="40" spans="1:41" s="1089" customFormat="1" ht="15" customHeight="1" thickBot="1">
      <c r="A40" s="78"/>
      <c r="B40" s="79"/>
      <c r="C40" s="1181"/>
      <c r="D40" s="1180" t="s">
        <v>564</v>
      </c>
      <c r="E40" s="1180"/>
      <c r="F40" s="1180"/>
      <c r="G40" s="1180"/>
      <c r="H40" s="1195"/>
      <c r="I40" s="1195"/>
      <c r="J40" s="1195"/>
      <c r="K40" s="1195"/>
      <c r="L40" s="1196">
        <v>98.31</v>
      </c>
      <c r="M40" s="1196">
        <v>121.79600000000001</v>
      </c>
      <c r="N40" s="1196">
        <v>87.697999999999993</v>
      </c>
      <c r="O40" s="1383">
        <v>134.30799999999999</v>
      </c>
      <c r="P40" s="1196">
        <v>95.929376140000002</v>
      </c>
      <c r="Q40" s="1196">
        <v>83.977785875999999</v>
      </c>
      <c r="R40" s="1196">
        <v>107.24717656599999</v>
      </c>
      <c r="S40" s="1383">
        <v>94.765785933999993</v>
      </c>
      <c r="T40" s="1196">
        <v>89.284260024000005</v>
      </c>
      <c r="U40" s="1196">
        <v>94.619989206</v>
      </c>
      <c r="V40" s="1196">
        <v>97.642068387999998</v>
      </c>
      <c r="W40" s="1383">
        <v>101.08821449444001</v>
      </c>
      <c r="X40" s="1196">
        <v>70.189064886000011</v>
      </c>
      <c r="Y40" s="1196">
        <v>116.943615994</v>
      </c>
      <c r="Z40" s="1196">
        <v>81.893537511999995</v>
      </c>
      <c r="AA40" s="1383">
        <v>61.547515936000003</v>
      </c>
      <c r="AB40" s="1196">
        <v>50.569072138000003</v>
      </c>
      <c r="AC40" s="1196">
        <v>49.234126699999997</v>
      </c>
      <c r="AD40" s="1196">
        <v>54.329584185999998</v>
      </c>
      <c r="AE40" s="1383">
        <v>57.180774936000013</v>
      </c>
      <c r="AF40" s="1196">
        <v>80</v>
      </c>
      <c r="AG40" s="1602">
        <v>100.267870809</v>
      </c>
      <c r="AH40" s="1197" t="s">
        <v>383</v>
      </c>
      <c r="AI40" s="1197" t="s">
        <v>383</v>
      </c>
    </row>
    <row r="41" spans="1:41" s="1089" customFormat="1" ht="15" customHeight="1" thickTop="1">
      <c r="A41" s="519" t="s">
        <v>345</v>
      </c>
      <c r="B41" s="521"/>
      <c r="C41" s="434"/>
      <c r="D41" s="1181"/>
      <c r="E41" s="1103" t="s">
        <v>553</v>
      </c>
      <c r="F41" s="1181"/>
      <c r="G41" s="1181"/>
      <c r="H41" s="407"/>
      <c r="I41" s="407"/>
      <c r="J41" s="407"/>
      <c r="K41" s="407"/>
      <c r="L41" s="1120">
        <v>17.256</v>
      </c>
      <c r="M41" s="1120">
        <v>0.11834494700000001</v>
      </c>
      <c r="N41" s="1120">
        <v>11.368266694000001</v>
      </c>
      <c r="O41" s="1334">
        <v>10.164334127</v>
      </c>
      <c r="P41" s="1120">
        <v>2.1927780000000003E-3</v>
      </c>
      <c r="Q41" s="1120">
        <v>0</v>
      </c>
      <c r="R41" s="1120">
        <v>0.39208500299999999</v>
      </c>
      <c r="S41" s="1334">
        <v>0</v>
      </c>
      <c r="T41" s="1120">
        <v>1.110647564</v>
      </c>
      <c r="U41" s="1120">
        <v>0</v>
      </c>
      <c r="V41" s="1120">
        <v>0</v>
      </c>
      <c r="W41" s="1334">
        <v>0</v>
      </c>
      <c r="X41" s="1120">
        <v>0.43532780999999998</v>
      </c>
      <c r="Y41" s="1120">
        <v>50.459832964999997</v>
      </c>
      <c r="Z41" s="1120">
        <v>2.4851800000000002</v>
      </c>
      <c r="AA41" s="1334">
        <v>0</v>
      </c>
      <c r="AB41" s="1120">
        <v>0</v>
      </c>
      <c r="AC41" s="1120">
        <v>0</v>
      </c>
      <c r="AD41" s="1120">
        <v>0.64</v>
      </c>
      <c r="AE41" s="1334">
        <v>3.4460287999999999E-2</v>
      </c>
      <c r="AF41" s="1120">
        <v>0</v>
      </c>
      <c r="AG41" s="1603"/>
      <c r="AH41" s="1186" t="s">
        <v>383</v>
      </c>
      <c r="AI41" s="864" t="s">
        <v>383</v>
      </c>
    </row>
    <row r="42" spans="1:41" s="349" customFormat="1" ht="15" customHeight="1">
      <c r="A42" s="521"/>
      <c r="B42" s="522" t="s">
        <v>346</v>
      </c>
      <c r="C42" s="1088"/>
      <c r="D42" s="1181"/>
      <c r="E42" s="1103" t="s">
        <v>554</v>
      </c>
      <c r="F42" s="1181"/>
      <c r="G42" s="1181"/>
      <c r="H42" s="407"/>
      <c r="I42" s="407"/>
      <c r="J42" s="407"/>
      <c r="K42" s="407"/>
      <c r="L42" s="1120">
        <v>48.233204168</v>
      </c>
      <c r="M42" s="1120">
        <v>61.638616280999997</v>
      </c>
      <c r="N42" s="1120">
        <v>47.057248827000002</v>
      </c>
      <c r="O42" s="1334">
        <v>69.273494425999999</v>
      </c>
      <c r="P42" s="1120">
        <v>42.237672662000001</v>
      </c>
      <c r="Q42" s="1120">
        <v>41.014935706999999</v>
      </c>
      <c r="R42" s="1120">
        <v>50.367171884999998</v>
      </c>
      <c r="S42" s="1334">
        <v>51.057797551</v>
      </c>
      <c r="T42" s="1120">
        <v>48.556924324999997</v>
      </c>
      <c r="U42" s="1120">
        <v>48.352947006999997</v>
      </c>
      <c r="V42" s="1120">
        <v>52.550660678999996</v>
      </c>
      <c r="W42" s="1334">
        <v>67.74689161500001</v>
      </c>
      <c r="X42" s="1120">
        <v>35.905704497000002</v>
      </c>
      <c r="Y42" s="1120">
        <v>34.843453752000002</v>
      </c>
      <c r="Z42" s="1120">
        <v>44.409107642999999</v>
      </c>
      <c r="AA42" s="1334">
        <v>27.563452044999998</v>
      </c>
      <c r="AB42" s="1120">
        <v>27.734211809000001</v>
      </c>
      <c r="AC42" s="1120">
        <v>21.569453815999999</v>
      </c>
      <c r="AD42" s="1120">
        <v>28.652546640000004</v>
      </c>
      <c r="AE42" s="1334">
        <v>26.924602605</v>
      </c>
      <c r="AF42" s="1120">
        <v>47</v>
      </c>
      <c r="AG42" s="1603">
        <v>50.114173538000003</v>
      </c>
      <c r="AH42" s="864" t="s">
        <v>383</v>
      </c>
      <c r="AI42" s="864" t="s">
        <v>383</v>
      </c>
      <c r="AJ42" s="1088"/>
      <c r="AK42" s="1088"/>
      <c r="AL42" s="1088"/>
      <c r="AM42" s="1088"/>
      <c r="AN42" s="1088"/>
      <c r="AO42" s="1088"/>
    </row>
    <row r="43" spans="1:41" s="349" customFormat="1" ht="15" customHeight="1" thickBot="1">
      <c r="A43" s="521"/>
      <c r="B43" s="522" t="s">
        <v>347</v>
      </c>
      <c r="C43" s="1181"/>
      <c r="D43" s="1183"/>
      <c r="E43" s="1183" t="s">
        <v>21</v>
      </c>
      <c r="F43" s="1183"/>
      <c r="G43" s="1183"/>
      <c r="H43" s="414"/>
      <c r="I43" s="414"/>
      <c r="J43" s="414"/>
      <c r="K43" s="414"/>
      <c r="L43" s="1198">
        <v>32.021149102999999</v>
      </c>
      <c r="M43" s="1198">
        <v>59.905025457000001</v>
      </c>
      <c r="N43" s="1198">
        <v>29.272162802999997</v>
      </c>
      <c r="O43" s="1384">
        <v>54.574654031000001</v>
      </c>
      <c r="P43" s="1198">
        <v>53.465914611000002</v>
      </c>
      <c r="Q43" s="1198">
        <v>42.873514958999998</v>
      </c>
      <c r="R43" s="1198">
        <v>56.468105758</v>
      </c>
      <c r="S43" s="1384">
        <v>43.707988383</v>
      </c>
      <c r="T43" s="1198">
        <v>39.616688134999997</v>
      </c>
      <c r="U43" s="1198">
        <v>45.367947641999997</v>
      </c>
      <c r="V43" s="1198">
        <v>45.083407708999999</v>
      </c>
      <c r="W43" s="1384">
        <v>33.341322879440007</v>
      </c>
      <c r="X43" s="1198">
        <v>33.684047148000005</v>
      </c>
      <c r="Y43" s="1198">
        <v>31.563340276999998</v>
      </c>
      <c r="Z43" s="1198">
        <v>34.999249868999996</v>
      </c>
      <c r="AA43" s="1384">
        <v>33.884063890999997</v>
      </c>
      <c r="AB43" s="1198">
        <v>22.834860329000001</v>
      </c>
      <c r="AC43" s="1198">
        <v>27.631563290999999</v>
      </c>
      <c r="AD43" s="1198">
        <v>25.037037546000001</v>
      </c>
      <c r="AE43" s="1384">
        <v>29.050796006000002</v>
      </c>
      <c r="AF43" s="1198">
        <v>33</v>
      </c>
      <c r="AG43" s="1604">
        <v>49.920493313999998</v>
      </c>
      <c r="AH43" s="1199" t="s">
        <v>383</v>
      </c>
      <c r="AI43" s="1199" t="s">
        <v>383</v>
      </c>
      <c r="AJ43" s="1088"/>
      <c r="AK43" s="1088"/>
      <c r="AL43" s="1088"/>
      <c r="AM43" s="1088"/>
      <c r="AN43" s="1088"/>
      <c r="AO43" s="1088"/>
    </row>
    <row r="44" spans="1:41" s="349" customFormat="1" ht="15" customHeight="1">
      <c r="A44" s="520"/>
      <c r="B44" s="522" t="s">
        <v>348</v>
      </c>
      <c r="C44" s="1181"/>
      <c r="D44" s="384" t="s">
        <v>565</v>
      </c>
      <c r="J44" s="1108"/>
      <c r="K44" s="1108"/>
      <c r="L44" s="1108"/>
      <c r="M44" s="1108"/>
      <c r="N44" s="1108"/>
      <c r="O44" s="1120"/>
      <c r="P44" s="1120"/>
      <c r="Q44" s="1120"/>
      <c r="R44" s="1120"/>
      <c r="S44" s="1120"/>
      <c r="T44" s="1120"/>
      <c r="U44" s="1120"/>
      <c r="V44" s="1120"/>
      <c r="W44" s="1120"/>
      <c r="X44" s="1120"/>
      <c r="Y44" s="1120"/>
      <c r="Z44" s="1120"/>
      <c r="AA44" s="1120"/>
      <c r="AB44" s="1120"/>
      <c r="AC44" s="1120"/>
      <c r="AD44" s="1120"/>
      <c r="AE44" s="1120"/>
      <c r="AF44" s="1120"/>
      <c r="AG44" s="1120"/>
      <c r="AH44" s="1200"/>
      <c r="AI44" s="1200"/>
      <c r="AJ44" s="1088"/>
      <c r="AK44" s="1088"/>
      <c r="AL44" s="1088"/>
      <c r="AM44" s="1088"/>
      <c r="AN44" s="1088"/>
      <c r="AO44" s="1088"/>
    </row>
    <row r="45" spans="1:41" s="349" customFormat="1" ht="15" customHeight="1">
      <c r="A45" s="520"/>
      <c r="B45" s="1586" t="s">
        <v>840</v>
      </c>
      <c r="C45" s="1181"/>
      <c r="D45" s="1088"/>
      <c r="E45" s="1088"/>
      <c r="F45" s="1088"/>
      <c r="G45" s="1088"/>
      <c r="H45" s="1089"/>
      <c r="I45" s="1089"/>
      <c r="J45" s="1089"/>
      <c r="K45" s="1089"/>
      <c r="L45" s="1088"/>
      <c r="M45" s="1089"/>
      <c r="N45" s="1089"/>
      <c r="O45" s="1089"/>
      <c r="P45" s="1088"/>
      <c r="Q45" s="1088"/>
      <c r="R45" s="1089"/>
      <c r="S45" s="1088"/>
      <c r="T45" s="1088"/>
      <c r="U45" s="1089"/>
      <c r="V45" s="1089"/>
      <c r="W45" s="1088"/>
      <c r="X45" s="1089"/>
      <c r="Y45" s="1089"/>
      <c r="Z45" s="1089"/>
      <c r="AA45" s="175"/>
      <c r="AB45" s="1106"/>
      <c r="AC45" s="1106"/>
      <c r="AD45" s="175"/>
      <c r="AE45" s="175"/>
      <c r="AF45" s="175"/>
      <c r="AG45" s="175"/>
      <c r="AH45" s="1088"/>
      <c r="AI45" s="1088"/>
      <c r="AJ45" s="1088"/>
      <c r="AK45" s="1088"/>
      <c r="AL45" s="1088"/>
      <c r="AM45" s="1088"/>
      <c r="AN45" s="1088"/>
      <c r="AO45" s="1088"/>
    </row>
    <row r="46" spans="1:41" s="349" customFormat="1" ht="15" customHeight="1">
      <c r="A46" s="520"/>
      <c r="B46" s="522" t="s">
        <v>350</v>
      </c>
      <c r="C46" s="1181"/>
      <c r="D46" s="470" t="s">
        <v>566</v>
      </c>
      <c r="E46" s="1201"/>
      <c r="F46" s="1201"/>
      <c r="G46" s="1201"/>
      <c r="H46" s="338"/>
      <c r="I46" s="338"/>
      <c r="J46" s="338"/>
      <c r="K46" s="338"/>
      <c r="L46" s="338"/>
      <c r="M46" s="338"/>
      <c r="N46" s="338"/>
      <c r="O46" s="338"/>
      <c r="P46" s="338"/>
      <c r="Q46" s="338"/>
      <c r="R46" s="338"/>
      <c r="S46" s="338"/>
      <c r="T46" s="338"/>
      <c r="U46" s="338"/>
      <c r="V46" s="338"/>
      <c r="W46" s="338"/>
      <c r="X46" s="338"/>
      <c r="Y46" s="338"/>
      <c r="Z46" s="338"/>
      <c r="AA46" s="338"/>
      <c r="AB46" s="338"/>
      <c r="AC46" s="338"/>
      <c r="AD46" s="338"/>
      <c r="AE46" s="338"/>
      <c r="AF46" s="338"/>
      <c r="AG46" s="338"/>
      <c r="AH46" s="1093"/>
      <c r="AI46" s="1124" t="s">
        <v>374</v>
      </c>
      <c r="AJ46" s="1088"/>
      <c r="AK46" s="1088"/>
      <c r="AL46" s="1088"/>
      <c r="AM46" s="1088"/>
      <c r="AN46" s="1088"/>
      <c r="AO46" s="1088"/>
    </row>
    <row r="47" spans="1:41" s="349" customFormat="1" ht="15" customHeight="1" thickBot="1">
      <c r="A47" s="520"/>
      <c r="B47" s="522" t="s">
        <v>351</v>
      </c>
      <c r="C47" s="434"/>
      <c r="D47" s="1180" t="s">
        <v>567</v>
      </c>
      <c r="E47" s="1180"/>
      <c r="F47" s="1180"/>
      <c r="G47" s="1180"/>
      <c r="H47" s="1195"/>
      <c r="I47" s="1195"/>
      <c r="J47" s="1195"/>
      <c r="K47" s="1195"/>
      <c r="L47" s="1196">
        <v>39.94</v>
      </c>
      <c r="M47" s="1196">
        <v>41.091999999999999</v>
      </c>
      <c r="N47" s="1196">
        <v>50.161999999999999</v>
      </c>
      <c r="O47" s="1383">
        <v>68.022999999999996</v>
      </c>
      <c r="P47" s="1196">
        <v>48.634673218000003</v>
      </c>
      <c r="Q47" s="1196">
        <v>60.547856946000003</v>
      </c>
      <c r="R47" s="1196">
        <v>67.280148910999998</v>
      </c>
      <c r="S47" s="1383">
        <v>44.117542460999999</v>
      </c>
      <c r="T47" s="1196">
        <v>0</v>
      </c>
      <c r="U47" s="1196">
        <v>42.29506817</v>
      </c>
      <c r="V47" s="1196">
        <v>80.662974192000007</v>
      </c>
      <c r="W47" s="1383">
        <v>54.947130646999994</v>
      </c>
      <c r="X47" s="1196">
        <v>48.644736229999999</v>
      </c>
      <c r="Y47" s="1196">
        <v>31.853129048</v>
      </c>
      <c r="Z47" s="1196">
        <v>72.521863493999987</v>
      </c>
      <c r="AA47" s="1383">
        <v>53.424564646999997</v>
      </c>
      <c r="AB47" s="1196">
        <v>39.152610258000003</v>
      </c>
      <c r="AC47" s="1196">
        <v>37.556460102999999</v>
      </c>
      <c r="AD47" s="1196">
        <v>29.508759811000004</v>
      </c>
      <c r="AE47" s="1383">
        <v>27.327394636999998</v>
      </c>
      <c r="AF47" s="1196">
        <v>135.9</v>
      </c>
      <c r="AG47" s="1602">
        <v>134.66412120300001</v>
      </c>
      <c r="AH47" s="1197" t="s">
        <v>383</v>
      </c>
      <c r="AI47" s="1197" t="s">
        <v>383</v>
      </c>
      <c r="AJ47" s="1088"/>
      <c r="AK47" s="1088"/>
      <c r="AL47" s="1088"/>
      <c r="AM47" s="1088"/>
      <c r="AN47" s="1088"/>
      <c r="AO47" s="1088"/>
    </row>
    <row r="48" spans="1:41" s="349" customFormat="1" ht="15" customHeight="1" thickTop="1">
      <c r="A48" s="520"/>
      <c r="B48" s="522" t="s">
        <v>352</v>
      </c>
      <c r="C48" s="1088"/>
      <c r="D48" s="1181"/>
      <c r="E48" s="1103" t="s">
        <v>553</v>
      </c>
      <c r="F48" s="1181"/>
      <c r="G48" s="1181"/>
      <c r="H48" s="407"/>
      <c r="I48" s="407"/>
      <c r="J48" s="407"/>
      <c r="K48" s="407"/>
      <c r="L48" s="1120">
        <v>0</v>
      </c>
      <c r="M48" s="1120">
        <v>0</v>
      </c>
      <c r="N48" s="1120">
        <v>0</v>
      </c>
      <c r="O48" s="1334">
        <v>30.162897334</v>
      </c>
      <c r="P48" s="1120">
        <v>0</v>
      </c>
      <c r="Q48" s="1120">
        <v>0</v>
      </c>
      <c r="R48" s="1120">
        <v>0</v>
      </c>
      <c r="S48" s="1334">
        <v>0</v>
      </c>
      <c r="T48" s="1120">
        <v>0</v>
      </c>
      <c r="U48" s="1120">
        <v>0</v>
      </c>
      <c r="V48" s="1120">
        <v>1.89</v>
      </c>
      <c r="W48" s="1334">
        <v>0</v>
      </c>
      <c r="X48" s="1120">
        <v>0</v>
      </c>
      <c r="Y48" s="1120">
        <v>0</v>
      </c>
      <c r="Z48" s="1120">
        <v>0</v>
      </c>
      <c r="AA48" s="1334">
        <v>0</v>
      </c>
      <c r="AB48" s="1120">
        <v>0</v>
      </c>
      <c r="AC48" s="1120">
        <v>0</v>
      </c>
      <c r="AD48" s="1120">
        <v>0.95</v>
      </c>
      <c r="AE48" s="1334">
        <v>0</v>
      </c>
      <c r="AF48" s="1120">
        <v>0</v>
      </c>
      <c r="AG48" s="1603">
        <v>0</v>
      </c>
      <c r="AH48" s="864" t="s">
        <v>383</v>
      </c>
      <c r="AI48" s="864" t="s">
        <v>383</v>
      </c>
      <c r="AJ48" s="1088"/>
      <c r="AK48" s="1088"/>
      <c r="AL48" s="1088"/>
      <c r="AM48" s="1088"/>
      <c r="AN48" s="1088"/>
      <c r="AO48" s="1088"/>
    </row>
    <row r="49" spans="1:41" s="349" customFormat="1" ht="15" customHeight="1">
      <c r="A49" s="520"/>
      <c r="B49" s="522" t="s">
        <v>353</v>
      </c>
      <c r="C49" s="434"/>
      <c r="D49" s="1181"/>
      <c r="E49" s="1103" t="s">
        <v>554</v>
      </c>
      <c r="F49" s="1181"/>
      <c r="G49" s="1181"/>
      <c r="H49" s="407"/>
      <c r="I49" s="407"/>
      <c r="J49" s="407"/>
      <c r="K49" s="407"/>
      <c r="L49" s="1120">
        <v>32.146255347</v>
      </c>
      <c r="M49" s="1120">
        <v>34.930418074999999</v>
      </c>
      <c r="N49" s="1120">
        <v>39.710616411000004</v>
      </c>
      <c r="O49" s="1334">
        <v>29.621324510000001</v>
      </c>
      <c r="P49" s="1120">
        <v>36.672482252000002</v>
      </c>
      <c r="Q49" s="1120">
        <v>38.339675733</v>
      </c>
      <c r="R49" s="1120">
        <v>47.975680635000003</v>
      </c>
      <c r="S49" s="1334">
        <v>27.256141684999999</v>
      </c>
      <c r="T49" s="1120">
        <v>0</v>
      </c>
      <c r="U49" s="1120">
        <v>25.851661191000002</v>
      </c>
      <c r="V49" s="1120">
        <v>56.748283309000001</v>
      </c>
      <c r="W49" s="1334">
        <v>40.636813027999999</v>
      </c>
      <c r="X49" s="1120">
        <v>39.220592542999995</v>
      </c>
      <c r="Y49" s="1120">
        <v>23.046064505</v>
      </c>
      <c r="Z49" s="1120">
        <v>66.115219508999999</v>
      </c>
      <c r="AA49" s="1334">
        <v>49.965784534000001</v>
      </c>
      <c r="AB49" s="1120">
        <v>35.796314072999998</v>
      </c>
      <c r="AC49" s="1120">
        <v>34.585988247000003</v>
      </c>
      <c r="AD49" s="1120">
        <v>21.516831254</v>
      </c>
      <c r="AE49" s="1334">
        <v>23.153227024</v>
      </c>
      <c r="AF49" s="1120">
        <v>123.4</v>
      </c>
      <c r="AG49" s="1603">
        <v>108.528983733</v>
      </c>
      <c r="AH49" s="864" t="s">
        <v>383</v>
      </c>
      <c r="AI49" s="864" t="s">
        <v>383</v>
      </c>
      <c r="AJ49" s="1088"/>
      <c r="AK49" s="1088"/>
      <c r="AL49" s="1088"/>
      <c r="AM49" s="1088"/>
      <c r="AN49" s="1088"/>
      <c r="AO49" s="1088"/>
    </row>
    <row r="50" spans="1:41" s="29" customFormat="1" ht="15" customHeight="1" thickBot="1">
      <c r="A50" s="520"/>
      <c r="B50" s="522" t="s">
        <v>354</v>
      </c>
      <c r="C50" s="1088"/>
      <c r="D50" s="1183"/>
      <c r="E50" s="1183" t="s">
        <v>21</v>
      </c>
      <c r="F50" s="1183"/>
      <c r="G50" s="1183"/>
      <c r="H50" s="414"/>
      <c r="I50" s="414"/>
      <c r="J50" s="414"/>
      <c r="K50" s="414"/>
      <c r="L50" s="1198">
        <v>7.7932284220000003</v>
      </c>
      <c r="M50" s="1198">
        <v>6.1617365250000002</v>
      </c>
      <c r="N50" s="1198">
        <v>10.451117268000001</v>
      </c>
      <c r="O50" s="1384">
        <v>8.239100981</v>
      </c>
      <c r="P50" s="1198">
        <v>11.962190966</v>
      </c>
      <c r="Q50" s="1198">
        <v>20.226825237</v>
      </c>
      <c r="R50" s="1198">
        <v>19.304468276000001</v>
      </c>
      <c r="S50" s="1384">
        <v>16.861400776</v>
      </c>
      <c r="T50" s="1198">
        <v>0</v>
      </c>
      <c r="U50" s="1198">
        <v>16.377845625999999</v>
      </c>
      <c r="V50" s="1198">
        <v>22.024690882999998</v>
      </c>
      <c r="W50" s="1384">
        <v>14.310317618999999</v>
      </c>
      <c r="X50" s="1198">
        <v>9.4241436870000008</v>
      </c>
      <c r="Y50" s="1198">
        <v>8.8070645429999992</v>
      </c>
      <c r="Z50" s="1198">
        <v>5.6468439850000003</v>
      </c>
      <c r="AA50" s="1384">
        <v>3.458780113</v>
      </c>
      <c r="AB50" s="1198">
        <v>3.3562961850000002</v>
      </c>
      <c r="AC50" s="1198">
        <v>2.9704718560000001</v>
      </c>
      <c r="AD50" s="1198">
        <v>6.7569285570000002</v>
      </c>
      <c r="AE50" s="1384">
        <v>3.6221642219999999</v>
      </c>
      <c r="AF50" s="1198">
        <v>12.5</v>
      </c>
      <c r="AG50" s="1604">
        <v>20.216461468999999</v>
      </c>
      <c r="AH50" s="1199" t="s">
        <v>383</v>
      </c>
      <c r="AI50" s="1199" t="s">
        <v>383</v>
      </c>
    </row>
    <row r="51" spans="1:41" s="29" customFormat="1" ht="15" customHeight="1">
      <c r="A51" s="520"/>
      <c r="B51" s="522" t="s">
        <v>355</v>
      </c>
      <c r="C51" s="1088"/>
      <c r="D51" s="1202" t="s">
        <v>568</v>
      </c>
      <c r="E51" s="433"/>
      <c r="F51" s="433"/>
      <c r="G51" s="433"/>
      <c r="H51" s="406"/>
      <c r="I51" s="406"/>
      <c r="J51" s="406"/>
      <c r="K51" s="406"/>
      <c r="L51" s="406"/>
      <c r="M51" s="406"/>
      <c r="N51" s="406"/>
      <c r="O51" s="406"/>
      <c r="P51" s="406"/>
      <c r="Q51" s="406"/>
      <c r="R51" s="406"/>
      <c r="S51" s="406"/>
      <c r="T51" s="406"/>
      <c r="U51" s="406"/>
      <c r="V51" s="406"/>
      <c r="W51" s="406"/>
      <c r="X51" s="406"/>
      <c r="Y51" s="406"/>
      <c r="Z51" s="406"/>
      <c r="AA51" s="406"/>
      <c r="AB51" s="406"/>
      <c r="AC51" s="406"/>
      <c r="AD51" s="406"/>
      <c r="AE51" s="406"/>
      <c r="AF51" s="406"/>
      <c r="AG51" s="406"/>
      <c r="AH51" s="406"/>
      <c r="AI51" s="1108"/>
    </row>
    <row r="52" spans="1:41" s="29" customFormat="1" ht="15" customHeight="1">
      <c r="A52" s="521"/>
      <c r="B52" s="522" t="s">
        <v>356</v>
      </c>
      <c r="C52" s="1088"/>
      <c r="D52" s="231"/>
      <c r="E52" s="433"/>
      <c r="F52" s="433"/>
      <c r="G52" s="433"/>
      <c r="H52" s="406"/>
      <c r="I52" s="406"/>
      <c r="J52" s="406"/>
      <c r="K52" s="406"/>
      <c r="L52" s="406"/>
      <c r="M52" s="406"/>
      <c r="N52" s="406"/>
      <c r="O52" s="406"/>
      <c r="P52" s="406"/>
      <c r="Q52" s="406"/>
      <c r="R52" s="406"/>
      <c r="S52" s="406"/>
      <c r="T52" s="406"/>
      <c r="U52" s="406"/>
      <c r="V52" s="406"/>
      <c r="W52" s="406"/>
      <c r="X52" s="406"/>
      <c r="Y52" s="406"/>
      <c r="Z52" s="406"/>
      <c r="AA52" s="406"/>
      <c r="AB52" s="406"/>
      <c r="AC52" s="406"/>
      <c r="AD52" s="406"/>
      <c r="AE52" s="406"/>
      <c r="AF52" s="406"/>
      <c r="AG52" s="406"/>
      <c r="AH52" s="406"/>
      <c r="AI52" s="406"/>
    </row>
    <row r="53" spans="1:41" s="29" customFormat="1" ht="15" customHeight="1">
      <c r="A53" s="520"/>
      <c r="B53" s="717" t="s">
        <v>357</v>
      </c>
      <c r="C53" s="1106"/>
      <c r="D53" s="1088"/>
      <c r="E53" s="1088"/>
      <c r="F53" s="1088"/>
      <c r="G53" s="1088"/>
      <c r="H53" s="1097"/>
      <c r="I53" s="1097"/>
      <c r="J53" s="1097"/>
      <c r="K53" s="1097"/>
      <c r="L53" s="1097"/>
      <c r="M53" s="1097"/>
      <c r="N53" s="1097"/>
      <c r="O53" s="1097"/>
      <c r="P53" s="1097"/>
      <c r="Q53" s="1097"/>
      <c r="R53" s="221"/>
      <c r="S53" s="1097"/>
      <c r="T53" s="1097"/>
      <c r="U53" s="1097"/>
      <c r="V53" s="1097"/>
      <c r="W53" s="1097"/>
      <c r="X53" s="1097"/>
      <c r="Y53" s="1097"/>
      <c r="Z53" s="1097"/>
      <c r="AA53" s="1097"/>
      <c r="AB53" s="1097"/>
      <c r="AC53" s="1097"/>
      <c r="AD53" s="1097"/>
      <c r="AE53" s="1097"/>
      <c r="AF53" s="1097"/>
      <c r="AG53" s="1097"/>
      <c r="AH53" s="1097"/>
      <c r="AI53" s="1097"/>
    </row>
    <row r="54" spans="1:41" s="29" customFormat="1" ht="15" customHeight="1">
      <c r="A54" s="520"/>
      <c r="B54" s="522" t="s">
        <v>358</v>
      </c>
      <c r="C54" s="1089"/>
      <c r="D54" s="1088"/>
      <c r="E54" s="1088"/>
      <c r="F54" s="1088"/>
      <c r="G54" s="1088"/>
      <c r="H54" s="1097"/>
      <c r="I54" s="1097"/>
      <c r="J54" s="1097"/>
      <c r="K54" s="1097"/>
      <c r="L54" s="1097"/>
      <c r="M54" s="1097"/>
      <c r="N54" s="1097"/>
      <c r="O54" s="1097"/>
      <c r="P54" s="1097"/>
      <c r="Q54" s="1097"/>
      <c r="R54" s="1097"/>
      <c r="S54" s="1097"/>
      <c r="T54" s="1097"/>
      <c r="U54" s="1097"/>
      <c r="V54" s="1097"/>
      <c r="W54" s="1097"/>
      <c r="X54" s="1097"/>
      <c r="Y54" s="1097"/>
      <c r="Z54" s="1097"/>
      <c r="AA54" s="1097"/>
      <c r="AB54" s="1097"/>
      <c r="AC54" s="1097"/>
      <c r="AD54" s="1097"/>
      <c r="AE54" s="1097"/>
      <c r="AF54" s="1097"/>
      <c r="AG54" s="1097"/>
      <c r="AH54" s="1097"/>
      <c r="AI54" s="1097"/>
    </row>
    <row r="55" spans="1:41" s="29" customFormat="1" ht="15" customHeight="1">
      <c r="A55" s="520"/>
      <c r="B55" s="522" t="s">
        <v>359</v>
      </c>
      <c r="C55" s="1089"/>
      <c r="D55" s="1103"/>
      <c r="E55" s="433"/>
      <c r="F55" s="433"/>
      <c r="G55" s="433"/>
      <c r="H55" s="406"/>
      <c r="I55" s="406"/>
      <c r="J55" s="406"/>
      <c r="K55" s="406"/>
      <c r="L55" s="406"/>
      <c r="M55" s="406"/>
      <c r="N55" s="406"/>
      <c r="O55" s="406"/>
      <c r="P55" s="406"/>
      <c r="Q55" s="406"/>
      <c r="R55" s="406"/>
      <c r="S55" s="406"/>
      <c r="T55" s="406"/>
      <c r="U55" s="406"/>
      <c r="V55" s="406"/>
      <c r="W55" s="406"/>
      <c r="X55" s="406"/>
      <c r="Y55" s="406"/>
      <c r="Z55" s="406"/>
      <c r="AA55" s="406"/>
      <c r="AB55" s="406"/>
      <c r="AC55" s="406"/>
      <c r="AD55" s="406"/>
      <c r="AE55" s="406"/>
      <c r="AF55" s="406"/>
      <c r="AG55" s="406"/>
      <c r="AH55" s="406"/>
      <c r="AI55" s="406"/>
    </row>
    <row r="56" spans="1:41" s="29" customFormat="1" ht="15" customHeight="1">
      <c r="A56" s="520"/>
      <c r="B56" s="522" t="s">
        <v>360</v>
      </c>
      <c r="C56" s="1089"/>
      <c r="D56" s="1103"/>
      <c r="E56" s="1103"/>
      <c r="F56" s="1103"/>
      <c r="G56" s="1103"/>
      <c r="H56" s="338"/>
      <c r="I56" s="338"/>
      <c r="J56" s="338"/>
      <c r="K56" s="338"/>
      <c r="L56" s="338"/>
      <c r="M56" s="338"/>
      <c r="N56" s="338"/>
      <c r="O56" s="338"/>
      <c r="P56" s="338"/>
      <c r="Q56" s="338"/>
      <c r="R56" s="338"/>
      <c r="S56" s="338"/>
      <c r="T56" s="338"/>
      <c r="U56" s="338"/>
      <c r="V56" s="338"/>
      <c r="W56" s="338"/>
      <c r="X56" s="338"/>
      <c r="Y56" s="338"/>
      <c r="Z56" s="338"/>
      <c r="AA56" s="338"/>
      <c r="AB56" s="338"/>
      <c r="AC56" s="338"/>
      <c r="AD56" s="338"/>
      <c r="AE56" s="338"/>
      <c r="AF56" s="338"/>
      <c r="AG56" s="338"/>
      <c r="AH56" s="338"/>
      <c r="AI56" s="338"/>
    </row>
    <row r="57" spans="1:41" s="29" customFormat="1" ht="15" customHeight="1">
      <c r="A57" s="520"/>
      <c r="B57" s="522" t="s">
        <v>361</v>
      </c>
      <c r="C57" s="1089"/>
      <c r="D57" s="231"/>
      <c r="E57" s="231"/>
      <c r="F57" s="231"/>
      <c r="G57" s="231"/>
      <c r="H57" s="338"/>
      <c r="I57" s="338"/>
      <c r="J57" s="338"/>
      <c r="K57" s="338"/>
      <c r="L57" s="338"/>
      <c r="M57" s="338"/>
      <c r="N57" s="338"/>
      <c r="O57" s="338"/>
      <c r="P57" s="338"/>
      <c r="Q57" s="338"/>
      <c r="R57" s="338"/>
      <c r="S57" s="338"/>
      <c r="T57" s="338"/>
      <c r="U57" s="338"/>
      <c r="V57" s="338"/>
      <c r="W57" s="338"/>
      <c r="X57" s="338"/>
      <c r="Y57" s="338"/>
      <c r="Z57" s="338"/>
      <c r="AA57" s="338"/>
      <c r="AB57" s="338"/>
      <c r="AC57" s="338"/>
      <c r="AD57" s="338"/>
      <c r="AE57" s="338"/>
      <c r="AF57" s="338"/>
      <c r="AG57" s="338"/>
      <c r="AH57" s="338"/>
      <c r="AI57" s="338"/>
    </row>
    <row r="58" spans="1:41" s="29" customFormat="1" ht="15" customHeight="1">
      <c r="A58" s="520"/>
      <c r="B58" s="1586" t="s">
        <v>701</v>
      </c>
      <c r="C58" s="1181"/>
      <c r="D58" s="246"/>
      <c r="E58" s="246"/>
      <c r="F58" s="246"/>
      <c r="G58" s="246"/>
      <c r="H58" s="246"/>
      <c r="I58" s="246"/>
      <c r="J58" s="246"/>
      <c r="K58" s="246"/>
      <c r="L58" s="246"/>
      <c r="M58" s="246"/>
      <c r="N58" s="246"/>
      <c r="O58" s="246"/>
      <c r="P58" s="246"/>
      <c r="Q58" s="246"/>
      <c r="R58" s="246"/>
      <c r="S58" s="246"/>
      <c r="T58" s="246"/>
      <c r="U58" s="246"/>
      <c r="V58" s="246"/>
      <c r="W58" s="246"/>
      <c r="X58" s="246"/>
      <c r="Y58" s="246"/>
      <c r="Z58" s="246"/>
      <c r="AA58" s="246"/>
      <c r="AB58" s="246"/>
      <c r="AC58" s="246"/>
      <c r="AD58" s="246"/>
      <c r="AE58" s="246"/>
      <c r="AF58" s="246"/>
      <c r="AG58" s="246"/>
      <c r="AH58" s="246"/>
      <c r="AI58" s="246"/>
    </row>
    <row r="59" spans="1:41" s="29" customFormat="1" ht="15" customHeight="1">
      <c r="A59" s="520"/>
      <c r="B59" s="1586" t="s">
        <v>702</v>
      </c>
      <c r="C59" s="1181"/>
      <c r="D59" s="246"/>
      <c r="E59" s="246"/>
      <c r="F59" s="246"/>
      <c r="G59" s="246"/>
      <c r="H59" s="246"/>
      <c r="I59" s="246"/>
      <c r="J59" s="246"/>
      <c r="K59" s="246"/>
      <c r="L59" s="246"/>
      <c r="M59" s="246"/>
      <c r="N59" s="246"/>
      <c r="O59" s="246"/>
      <c r="P59" s="246"/>
      <c r="Q59" s="246"/>
      <c r="R59" s="246"/>
      <c r="S59" s="246"/>
      <c r="T59" s="246"/>
      <c r="U59" s="246"/>
      <c r="V59" s="246"/>
      <c r="W59" s="246"/>
      <c r="X59" s="246"/>
      <c r="Y59" s="246"/>
      <c r="Z59" s="246"/>
      <c r="AA59" s="246"/>
      <c r="AB59" s="246"/>
      <c r="AC59" s="246"/>
      <c r="AD59" s="246"/>
      <c r="AE59" s="246"/>
      <c r="AF59" s="246"/>
      <c r="AG59" s="246"/>
      <c r="AH59" s="246"/>
      <c r="AI59" s="1110"/>
    </row>
    <row r="60" spans="1:41" s="29" customFormat="1" ht="15" customHeight="1">
      <c r="A60" s="78"/>
      <c r="B60" s="522" t="s">
        <v>501</v>
      </c>
      <c r="C60" s="1181"/>
      <c r="D60" s="246"/>
      <c r="E60" s="246"/>
      <c r="F60" s="246"/>
      <c r="G60" s="246"/>
      <c r="H60" s="246"/>
      <c r="I60" s="246"/>
      <c r="J60" s="246"/>
      <c r="K60" s="246"/>
      <c r="L60" s="246"/>
      <c r="M60" s="246"/>
      <c r="N60" s="246"/>
      <c r="O60" s="246"/>
      <c r="P60" s="246"/>
      <c r="Q60" s="246"/>
      <c r="R60" s="246"/>
      <c r="S60" s="246"/>
      <c r="T60" s="246"/>
      <c r="U60" s="246"/>
      <c r="V60" s="246"/>
      <c r="W60" s="246"/>
      <c r="X60" s="246"/>
      <c r="Y60" s="246"/>
      <c r="Z60" s="246"/>
      <c r="AA60" s="246"/>
      <c r="AB60" s="246"/>
      <c r="AC60" s="246"/>
      <c r="AD60" s="246"/>
      <c r="AE60" s="246"/>
      <c r="AF60" s="246"/>
      <c r="AG60" s="246"/>
      <c r="AH60" s="246"/>
      <c r="AI60" s="246"/>
    </row>
    <row r="61" spans="1:41" s="29" customFormat="1" ht="15" customHeight="1">
      <c r="A61" s="78"/>
      <c r="B61" s="522" t="s">
        <v>362</v>
      </c>
      <c r="C61" s="1181"/>
      <c r="D61" s="246"/>
      <c r="E61" s="246"/>
      <c r="F61" s="246"/>
      <c r="G61" s="246"/>
      <c r="H61" s="246"/>
      <c r="I61" s="246"/>
      <c r="J61" s="246"/>
      <c r="K61" s="246"/>
      <c r="L61" s="246"/>
      <c r="M61" s="246"/>
      <c r="N61" s="246"/>
      <c r="O61" s="246"/>
      <c r="P61" s="246"/>
      <c r="Q61" s="246"/>
      <c r="R61" s="246"/>
      <c r="S61" s="246"/>
      <c r="T61" s="246"/>
      <c r="U61" s="246"/>
      <c r="V61" s="246"/>
      <c r="W61" s="246"/>
      <c r="X61" s="246"/>
      <c r="Y61" s="246"/>
      <c r="Z61" s="246"/>
      <c r="AA61" s="246"/>
      <c r="AB61" s="246"/>
      <c r="AC61" s="246"/>
      <c r="AD61" s="246"/>
      <c r="AE61" s="246"/>
      <c r="AF61" s="246"/>
      <c r="AG61" s="246"/>
      <c r="AH61" s="246"/>
      <c r="AI61" s="246"/>
    </row>
    <row r="62" spans="1:41" s="29" customFormat="1" ht="15" customHeight="1">
      <c r="A62" s="78"/>
      <c r="B62" s="50"/>
      <c r="C62" s="1181"/>
      <c r="D62" s="246"/>
      <c r="E62" s="246"/>
      <c r="F62" s="246"/>
      <c r="G62" s="246"/>
      <c r="H62" s="246"/>
      <c r="I62" s="246"/>
      <c r="J62" s="246"/>
      <c r="K62" s="246"/>
      <c r="L62" s="246"/>
      <c r="M62" s="246"/>
      <c r="N62" s="246"/>
      <c r="O62" s="246"/>
      <c r="P62" s="246"/>
      <c r="Q62" s="246"/>
      <c r="R62" s="246"/>
      <c r="S62" s="246"/>
      <c r="T62" s="246"/>
      <c r="U62" s="246"/>
      <c r="V62" s="246"/>
      <c r="W62" s="246"/>
      <c r="X62" s="246"/>
      <c r="Y62" s="246"/>
      <c r="Z62" s="246"/>
      <c r="AA62" s="246"/>
      <c r="AB62" s="246"/>
      <c r="AC62" s="246"/>
      <c r="AD62" s="246"/>
      <c r="AE62" s="246"/>
      <c r="AF62" s="246"/>
      <c r="AG62" s="246"/>
      <c r="AH62" s="246"/>
      <c r="AI62" s="246"/>
    </row>
    <row r="63" spans="1:41" s="29" customFormat="1" ht="15" customHeight="1">
      <c r="A63" s="78"/>
      <c r="B63" s="50"/>
      <c r="C63" s="1181"/>
      <c r="D63" s="246"/>
      <c r="E63" s="246"/>
      <c r="F63" s="246"/>
      <c r="G63" s="246"/>
      <c r="H63" s="246"/>
      <c r="I63" s="246"/>
      <c r="J63" s="246"/>
      <c r="K63" s="246"/>
      <c r="L63" s="246"/>
      <c r="M63" s="246"/>
      <c r="N63" s="246"/>
      <c r="O63" s="246"/>
      <c r="P63" s="246"/>
      <c r="Q63" s="246"/>
      <c r="R63" s="246"/>
      <c r="S63" s="246"/>
      <c r="T63" s="246"/>
      <c r="U63" s="246"/>
      <c r="V63" s="246"/>
      <c r="W63" s="246"/>
      <c r="X63" s="246"/>
      <c r="Y63" s="246"/>
      <c r="Z63" s="246"/>
      <c r="AA63" s="246"/>
      <c r="AB63" s="246"/>
      <c r="AC63" s="246"/>
      <c r="AD63" s="246"/>
      <c r="AE63" s="246"/>
      <c r="AF63" s="246"/>
      <c r="AG63" s="246"/>
      <c r="AH63" s="246"/>
      <c r="AI63" s="246"/>
    </row>
    <row r="64" spans="1:41" s="349" customFormat="1" ht="15" customHeight="1">
      <c r="A64" s="78"/>
      <c r="B64" s="50"/>
      <c r="C64" s="1181"/>
      <c r="D64" s="246"/>
      <c r="E64" s="246"/>
      <c r="F64" s="246"/>
      <c r="G64" s="246"/>
      <c r="H64" s="246"/>
      <c r="I64" s="246"/>
      <c r="J64" s="246"/>
      <c r="K64" s="246"/>
      <c r="L64" s="246"/>
      <c r="M64" s="246"/>
      <c r="N64" s="246"/>
      <c r="O64" s="246"/>
      <c r="P64" s="246"/>
      <c r="Q64" s="246"/>
      <c r="R64" s="246"/>
      <c r="S64" s="246"/>
      <c r="T64" s="246"/>
      <c r="U64" s="246"/>
      <c r="V64" s="246"/>
      <c r="W64" s="246"/>
      <c r="X64" s="246"/>
      <c r="Y64" s="246"/>
      <c r="Z64" s="246"/>
      <c r="AA64" s="246"/>
      <c r="AB64" s="246"/>
      <c r="AC64" s="246"/>
      <c r="AD64" s="246"/>
      <c r="AE64" s="246"/>
      <c r="AF64" s="246"/>
      <c r="AG64" s="246"/>
      <c r="AH64" s="246"/>
      <c r="AI64" s="246"/>
      <c r="AJ64" s="1088"/>
      <c r="AK64" s="1088"/>
      <c r="AL64" s="1088"/>
      <c r="AM64" s="1088"/>
      <c r="AN64" s="1088"/>
      <c r="AO64" s="1088"/>
    </row>
    <row r="65" spans="1:41" s="349" customFormat="1" ht="15" customHeight="1">
      <c r="A65" s="78"/>
      <c r="B65" s="50"/>
      <c r="C65" s="1181"/>
      <c r="D65" s="246"/>
      <c r="E65" s="246"/>
      <c r="F65" s="246"/>
      <c r="G65" s="246"/>
      <c r="H65" s="246"/>
      <c r="I65" s="246"/>
      <c r="J65" s="246"/>
      <c r="K65" s="246"/>
      <c r="L65" s="246"/>
      <c r="M65" s="246"/>
      <c r="N65" s="246"/>
      <c r="O65" s="246"/>
      <c r="P65" s="246"/>
      <c r="Q65" s="246"/>
      <c r="R65" s="246"/>
      <c r="S65" s="246"/>
      <c r="T65" s="246"/>
      <c r="U65" s="246"/>
      <c r="V65" s="246"/>
      <c r="W65" s="246"/>
      <c r="X65" s="246"/>
      <c r="Y65" s="246"/>
      <c r="Z65" s="246"/>
      <c r="AA65" s="246"/>
      <c r="AB65" s="246"/>
      <c r="AC65" s="246"/>
      <c r="AD65" s="246"/>
      <c r="AE65" s="246"/>
      <c r="AF65" s="246"/>
      <c r="AG65" s="246"/>
      <c r="AH65" s="246"/>
      <c r="AI65" s="246"/>
      <c r="AJ65" s="1088"/>
      <c r="AK65" s="1088"/>
      <c r="AL65" s="1088"/>
      <c r="AM65" s="1088"/>
      <c r="AN65" s="1088"/>
      <c r="AO65" s="1088"/>
    </row>
    <row r="66" spans="1:41" s="349" customFormat="1" ht="15" customHeight="1">
      <c r="A66" s="56"/>
      <c r="B66" s="50"/>
      <c r="C66" s="434"/>
      <c r="D66" s="246"/>
      <c r="E66" s="246"/>
      <c r="F66" s="246"/>
      <c r="G66" s="246"/>
      <c r="H66" s="246"/>
      <c r="I66" s="246"/>
      <c r="J66" s="246"/>
      <c r="K66" s="246"/>
      <c r="L66" s="246"/>
      <c r="M66" s="246"/>
      <c r="N66" s="246"/>
      <c r="O66" s="246"/>
      <c r="P66" s="246"/>
      <c r="Q66" s="246"/>
      <c r="R66" s="246"/>
      <c r="S66" s="246"/>
      <c r="T66" s="246"/>
      <c r="U66" s="246"/>
      <c r="V66" s="246"/>
      <c r="W66" s="246"/>
      <c r="X66" s="246"/>
      <c r="Y66" s="246"/>
      <c r="Z66" s="246"/>
      <c r="AA66" s="246"/>
      <c r="AB66" s="246"/>
      <c r="AC66" s="246"/>
      <c r="AD66" s="246"/>
      <c r="AE66" s="246"/>
      <c r="AF66" s="246"/>
      <c r="AG66" s="246"/>
      <c r="AH66" s="246"/>
      <c r="AI66" s="246"/>
      <c r="AJ66" s="1088"/>
      <c r="AK66" s="1088"/>
      <c r="AL66" s="1088"/>
      <c r="AM66" s="1088"/>
      <c r="AN66" s="1088"/>
      <c r="AO66" s="1088"/>
    </row>
    <row r="67" spans="1:41" s="349" customFormat="1" ht="15" customHeight="1">
      <c r="A67" s="3"/>
      <c r="B67" s="50"/>
      <c r="C67" s="1181"/>
      <c r="D67" s="246"/>
      <c r="E67" s="246"/>
      <c r="F67" s="246"/>
      <c r="G67" s="246"/>
      <c r="H67" s="246"/>
      <c r="I67" s="246"/>
      <c r="J67" s="246"/>
      <c r="K67" s="246"/>
      <c r="L67" s="246"/>
      <c r="M67" s="246"/>
      <c r="N67" s="246"/>
      <c r="O67" s="246"/>
      <c r="P67" s="246"/>
      <c r="Q67" s="246"/>
      <c r="R67" s="246"/>
      <c r="S67" s="246"/>
      <c r="T67" s="246"/>
      <c r="U67" s="246"/>
      <c r="V67" s="246"/>
      <c r="W67" s="246"/>
      <c r="X67" s="246"/>
      <c r="Y67" s="246"/>
      <c r="Z67" s="246"/>
      <c r="AA67" s="246"/>
      <c r="AB67" s="246"/>
      <c r="AC67" s="246"/>
      <c r="AD67" s="246"/>
      <c r="AE67" s="246"/>
      <c r="AF67" s="246"/>
      <c r="AG67" s="246"/>
      <c r="AH67" s="246"/>
      <c r="AI67" s="246"/>
      <c r="AJ67" s="1088"/>
      <c r="AK67" s="1088"/>
      <c r="AL67" s="1088"/>
      <c r="AM67" s="1088"/>
      <c r="AN67" s="1088"/>
      <c r="AO67" s="1088"/>
    </row>
    <row r="68" spans="1:41" s="349" customFormat="1" ht="15" customHeight="1">
      <c r="A68" s="200"/>
      <c r="B68" s="50"/>
      <c r="C68" s="1088"/>
      <c r="D68" s="246"/>
      <c r="E68" s="246"/>
      <c r="F68" s="246"/>
      <c r="G68" s="246"/>
      <c r="H68" s="246"/>
      <c r="I68" s="246"/>
      <c r="J68" s="246"/>
      <c r="K68" s="246"/>
      <c r="L68" s="246"/>
      <c r="M68" s="246"/>
      <c r="N68" s="246"/>
      <c r="O68" s="246"/>
      <c r="P68" s="246"/>
      <c r="Q68" s="246"/>
      <c r="R68" s="246"/>
      <c r="S68" s="246"/>
      <c r="T68" s="246"/>
      <c r="U68" s="246"/>
      <c r="V68" s="246"/>
      <c r="W68" s="246"/>
      <c r="X68" s="246"/>
      <c r="Y68" s="246"/>
      <c r="Z68" s="246"/>
      <c r="AA68" s="246"/>
      <c r="AB68" s="246"/>
      <c r="AC68" s="246"/>
      <c r="AD68" s="246"/>
      <c r="AE68" s="246"/>
      <c r="AF68" s="246"/>
      <c r="AG68" s="246"/>
      <c r="AH68" s="246"/>
      <c r="AI68" s="246"/>
      <c r="AJ68" s="1088"/>
      <c r="AK68" s="1088"/>
      <c r="AL68" s="1088"/>
      <c r="AM68" s="1088"/>
      <c r="AN68" s="1088"/>
      <c r="AO68" s="1088"/>
    </row>
    <row r="69" spans="1:41" s="349" customFormat="1" ht="15" customHeight="1">
      <c r="A69" s="141"/>
      <c r="B69" s="50"/>
      <c r="C69" s="1181"/>
      <c r="D69" s="1089"/>
      <c r="E69" s="1089"/>
      <c r="F69" s="1089"/>
      <c r="G69" s="1089"/>
      <c r="H69" s="221"/>
      <c r="I69" s="221"/>
      <c r="J69" s="221"/>
      <c r="K69" s="221"/>
      <c r="L69" s="221"/>
      <c r="M69" s="221"/>
      <c r="N69" s="221"/>
      <c r="O69" s="221"/>
      <c r="P69" s="221"/>
      <c r="Q69" s="221"/>
      <c r="R69" s="221"/>
      <c r="S69" s="221"/>
      <c r="T69" s="221"/>
      <c r="U69" s="221"/>
      <c r="V69" s="221"/>
      <c r="W69" s="221"/>
      <c r="X69" s="221"/>
      <c r="Y69" s="221"/>
      <c r="Z69" s="221"/>
      <c r="AA69" s="221"/>
      <c r="AB69" s="221"/>
      <c r="AC69" s="221"/>
      <c r="AD69" s="221"/>
      <c r="AE69" s="221"/>
      <c r="AF69" s="221"/>
      <c r="AG69" s="221"/>
      <c r="AH69" s="221"/>
      <c r="AI69" s="854">
        <v>23</v>
      </c>
      <c r="AJ69" s="1088"/>
      <c r="AK69" s="1088"/>
      <c r="AL69" s="1088"/>
      <c r="AM69" s="1088"/>
      <c r="AN69" s="1088"/>
      <c r="AO69" s="1088"/>
    </row>
    <row r="70" spans="1:41" s="349" customFormat="1" ht="15" customHeight="1">
      <c r="A70" s="141"/>
      <c r="B70" s="50"/>
      <c r="C70" s="1181"/>
      <c r="D70" s="1088"/>
      <c r="E70" s="1088"/>
      <c r="F70" s="1088"/>
      <c r="G70" s="1088"/>
      <c r="H70" s="1097"/>
      <c r="I70" s="1097"/>
      <c r="J70" s="1097"/>
      <c r="K70" s="1097"/>
      <c r="L70" s="1097"/>
      <c r="M70" s="1097"/>
      <c r="N70" s="1097"/>
      <c r="O70" s="1097"/>
      <c r="P70" s="1097"/>
      <c r="Q70" s="1097"/>
      <c r="R70" s="1097"/>
      <c r="S70" s="1097"/>
      <c r="T70" s="1097"/>
      <c r="U70" s="1097"/>
      <c r="V70" s="1097"/>
      <c r="W70" s="1097"/>
      <c r="X70" s="1097"/>
      <c r="Y70" s="1097"/>
      <c r="Z70" s="1097"/>
      <c r="AA70" s="1097"/>
      <c r="AB70" s="1097"/>
      <c r="AC70" s="1097"/>
      <c r="AD70" s="1097"/>
      <c r="AE70" s="1097"/>
      <c r="AF70" s="1097"/>
      <c r="AG70" s="1097"/>
      <c r="AH70" s="1097"/>
      <c r="AJ70" s="1088"/>
      <c r="AK70" s="1088"/>
      <c r="AL70" s="1088"/>
      <c r="AM70" s="1088"/>
      <c r="AN70" s="1088"/>
      <c r="AO70" s="1088"/>
    </row>
    <row r="71" spans="1:41" s="349" customFormat="1" ht="15" customHeight="1">
      <c r="A71" s="141"/>
      <c r="B71" s="152"/>
      <c r="C71" s="1181"/>
      <c r="D71" s="1088"/>
      <c r="E71" s="1088"/>
      <c r="F71" s="1088"/>
      <c r="G71" s="1088"/>
      <c r="H71" s="1097"/>
      <c r="I71" s="1097"/>
      <c r="J71" s="1097"/>
      <c r="K71" s="1097"/>
      <c r="L71" s="1097"/>
      <c r="M71" s="1097"/>
      <c r="N71" s="1097"/>
      <c r="O71" s="1097"/>
      <c r="P71" s="1097"/>
      <c r="Q71" s="1097"/>
      <c r="R71" s="1097"/>
      <c r="S71" s="1097"/>
      <c r="T71" s="1097"/>
      <c r="U71" s="1097"/>
      <c r="V71" s="1097"/>
      <c r="W71" s="1097"/>
      <c r="X71" s="1097"/>
      <c r="Y71" s="1097"/>
      <c r="Z71" s="1097"/>
      <c r="AA71" s="1097"/>
      <c r="AB71" s="1097"/>
      <c r="AC71" s="1097"/>
      <c r="AD71" s="1097"/>
      <c r="AE71" s="1097"/>
      <c r="AF71" s="1097"/>
      <c r="AG71" s="1097"/>
      <c r="AH71" s="1097"/>
      <c r="AI71" s="1097"/>
      <c r="AJ71" s="1088"/>
      <c r="AK71" s="1088"/>
      <c r="AL71" s="1088"/>
      <c r="AM71" s="1088"/>
      <c r="AN71" s="1088"/>
      <c r="AO71" s="1088"/>
    </row>
    <row r="72" spans="1:41" ht="15" customHeight="1">
      <c r="A72" s="141"/>
      <c r="B72" s="152"/>
      <c r="C72" s="1181"/>
    </row>
    <row r="73" spans="1:41" ht="15" customHeight="1">
      <c r="A73" s="141"/>
      <c r="B73" s="152"/>
      <c r="C73" s="1181"/>
    </row>
    <row r="74" spans="1:41" ht="15" customHeight="1">
      <c r="A74" s="141"/>
      <c r="B74" s="152"/>
      <c r="C74" s="434"/>
    </row>
    <row r="75" spans="1:41" ht="15" customHeight="1">
      <c r="A75" s="141"/>
      <c r="B75" s="152"/>
    </row>
    <row r="76" spans="1:41" ht="15" customHeight="1">
      <c r="A76" s="141"/>
      <c r="B76" s="152"/>
      <c r="C76" s="1181"/>
    </row>
    <row r="77" spans="1:41" ht="15" customHeight="1">
      <c r="A77" s="141"/>
      <c r="B77" s="152"/>
      <c r="C77" s="1181"/>
    </row>
    <row r="78" spans="1:41" ht="15" customHeight="1">
      <c r="A78" s="3"/>
      <c r="B78" s="152"/>
      <c r="C78" s="1181"/>
    </row>
    <row r="79" spans="1:41" ht="15" customHeight="1">
      <c r="A79" s="3"/>
      <c r="B79" s="152"/>
      <c r="C79" s="1181"/>
    </row>
    <row r="80" spans="1:41" ht="15" customHeight="1">
      <c r="A80" s="3"/>
      <c r="B80" s="152"/>
      <c r="C80" s="434"/>
      <c r="D80" s="1092"/>
      <c r="E80" s="1092"/>
      <c r="F80" s="1092"/>
      <c r="G80" s="1092"/>
      <c r="H80" s="1092"/>
      <c r="I80" s="1092"/>
      <c r="J80" s="1092"/>
      <c r="K80" s="1092"/>
      <c r="L80" s="1092"/>
      <c r="M80" s="1092"/>
      <c r="N80" s="1092"/>
      <c r="O80" s="1092"/>
      <c r="P80" s="1092"/>
      <c r="Q80" s="1092"/>
      <c r="R80" s="1092"/>
      <c r="S80" s="1092"/>
      <c r="T80" s="1092"/>
      <c r="U80" s="1092"/>
      <c r="V80" s="1092"/>
      <c r="W80" s="1092"/>
      <c r="X80" s="1092"/>
      <c r="Y80" s="1092"/>
      <c r="Z80" s="1092"/>
      <c r="AA80" s="1092"/>
      <c r="AB80" s="1092"/>
      <c r="AC80" s="1092"/>
      <c r="AD80" s="1092"/>
      <c r="AE80" s="1092"/>
      <c r="AF80" s="1092"/>
      <c r="AG80" s="1092"/>
      <c r="AH80" s="1092"/>
      <c r="AI80" s="1092"/>
    </row>
    <row r="81" spans="1:35" ht="9.9499999999999993" customHeight="1">
      <c r="A81" s="3"/>
      <c r="B81" s="200"/>
      <c r="H81" s="1088"/>
      <c r="I81" s="1088"/>
      <c r="J81" s="1088"/>
      <c r="K81" s="1088"/>
      <c r="L81" s="1088"/>
      <c r="M81" s="1088"/>
      <c r="N81" s="1088"/>
      <c r="O81" s="1088"/>
      <c r="P81" s="1088"/>
      <c r="Q81" s="1088"/>
      <c r="R81" s="1088"/>
      <c r="S81" s="1088"/>
      <c r="T81" s="1088"/>
      <c r="U81" s="1088"/>
      <c r="V81" s="1088"/>
      <c r="W81" s="1088"/>
      <c r="X81" s="1088"/>
      <c r="Y81" s="1088"/>
      <c r="Z81" s="1088"/>
      <c r="AA81" s="1088"/>
      <c r="AB81" s="1088"/>
      <c r="AC81" s="1088"/>
      <c r="AD81" s="1088"/>
      <c r="AE81" s="1088"/>
      <c r="AF81" s="1088"/>
      <c r="AG81" s="1088"/>
      <c r="AH81" s="1088"/>
      <c r="AI81" s="1088"/>
    </row>
    <row r="82" spans="1:35" ht="9.9499999999999993" customHeight="1">
      <c r="A82" s="3"/>
      <c r="B82" s="200"/>
      <c r="C82" s="434"/>
      <c r="H82" s="1088"/>
      <c r="I82" s="1088"/>
      <c r="J82" s="1088"/>
      <c r="K82" s="1088"/>
      <c r="L82" s="1088"/>
      <c r="M82" s="1088"/>
      <c r="N82" s="1088"/>
      <c r="O82" s="1088"/>
      <c r="P82" s="1088"/>
      <c r="Q82" s="1088"/>
      <c r="R82" s="1088"/>
      <c r="S82" s="1088"/>
      <c r="T82" s="1088"/>
      <c r="U82" s="1088"/>
      <c r="V82" s="1088"/>
      <c r="W82" s="1088"/>
      <c r="X82" s="1088"/>
      <c r="Y82" s="1088"/>
      <c r="Z82" s="1088"/>
      <c r="AA82" s="1088"/>
      <c r="AB82" s="1088"/>
      <c r="AC82" s="1088"/>
      <c r="AD82" s="1088"/>
      <c r="AE82" s="1088"/>
      <c r="AF82" s="1088"/>
      <c r="AG82" s="1088"/>
      <c r="AH82" s="1088"/>
      <c r="AI82" s="1088"/>
    </row>
    <row r="83" spans="1:35" ht="9.9499999999999993" customHeight="1">
      <c r="A83" s="56"/>
      <c r="B83" s="200"/>
      <c r="C83" s="434"/>
      <c r="H83" s="1088"/>
      <c r="I83" s="1088"/>
      <c r="J83" s="1088"/>
      <c r="K83" s="1088"/>
      <c r="L83" s="1088"/>
      <c r="M83" s="1088"/>
      <c r="N83" s="1088"/>
      <c r="O83" s="1088"/>
      <c r="P83" s="1088"/>
      <c r="Q83" s="1088"/>
      <c r="R83" s="1088"/>
      <c r="S83" s="1088"/>
      <c r="T83" s="1088"/>
      <c r="U83" s="1088"/>
      <c r="V83" s="1088"/>
      <c r="W83" s="1088"/>
      <c r="X83" s="1088"/>
      <c r="Y83" s="1088"/>
      <c r="Z83" s="1088"/>
      <c r="AA83" s="1088"/>
      <c r="AB83" s="1088"/>
      <c r="AC83" s="1088"/>
      <c r="AD83" s="1088"/>
      <c r="AE83" s="1088"/>
      <c r="AF83" s="1088"/>
      <c r="AG83" s="1088"/>
      <c r="AH83" s="1088"/>
      <c r="AI83" s="1088"/>
    </row>
    <row r="84" spans="1:35" ht="9.9499999999999993" customHeight="1">
      <c r="A84" s="3"/>
      <c r="B84" s="200"/>
      <c r="C84" s="434"/>
      <c r="D84" s="1092"/>
      <c r="E84" s="1092"/>
      <c r="F84" s="1092"/>
      <c r="G84" s="1092"/>
      <c r="H84" s="1092"/>
      <c r="I84" s="1092"/>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2"/>
      <c r="AF84" s="1092"/>
      <c r="AG84" s="1092"/>
      <c r="AH84" s="1092"/>
      <c r="AI84" s="1092"/>
    </row>
    <row r="85" spans="1:35" ht="9.9499999999999993" customHeight="1">
      <c r="A85" s="3"/>
      <c r="B85" s="200"/>
      <c r="C85" s="434"/>
      <c r="D85" s="1092"/>
      <c r="E85" s="1092"/>
      <c r="F85" s="1092"/>
      <c r="G85" s="1092"/>
      <c r="H85" s="1092"/>
      <c r="I85" s="1092"/>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2"/>
      <c r="AF85" s="1092"/>
      <c r="AG85" s="1092"/>
      <c r="AH85" s="1092"/>
      <c r="AI85" s="1092"/>
    </row>
    <row r="86" spans="1:35" ht="9.9499999999999993" customHeight="1">
      <c r="A86" s="3"/>
      <c r="B86" s="200"/>
      <c r="C86" s="434"/>
      <c r="D86" s="1092"/>
      <c r="E86" s="1092"/>
      <c r="F86" s="1092"/>
      <c r="G86" s="1092"/>
      <c r="H86" s="1092"/>
      <c r="I86" s="1092"/>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row>
    <row r="87" spans="1:35" ht="9.9499999999999993" customHeight="1">
      <c r="A87" s="3"/>
      <c r="B87" s="200"/>
      <c r="C87" s="434"/>
      <c r="D87" s="1092"/>
      <c r="E87" s="1092"/>
      <c r="F87" s="1092"/>
      <c r="G87" s="1092"/>
      <c r="H87" s="1092"/>
      <c r="I87" s="1092"/>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row>
    <row r="88" spans="1:35" ht="9.9499999999999993" customHeight="1">
      <c r="A88" s="3"/>
      <c r="B88" s="200"/>
      <c r="C88" s="434"/>
      <c r="D88" s="1092"/>
      <c r="E88" s="1092"/>
      <c r="F88" s="1092"/>
      <c r="G88" s="1092"/>
      <c r="H88" s="1092"/>
      <c r="I88" s="1092"/>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row>
    <row r="89" spans="1:35" ht="9.9499999999999993" customHeight="1">
      <c r="A89" s="3"/>
      <c r="B89" s="200"/>
      <c r="C89" s="1103"/>
      <c r="D89" s="1092"/>
      <c r="E89" s="1092"/>
      <c r="F89" s="1092"/>
      <c r="G89" s="1092"/>
      <c r="H89" s="1092"/>
      <c r="I89" s="1092"/>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row>
    <row r="90" spans="1:35" ht="9.9499999999999993" customHeight="1">
      <c r="A90" s="3"/>
      <c r="B90" s="200"/>
      <c r="C90" s="1103"/>
      <c r="D90" s="1092"/>
      <c r="E90" s="1092"/>
      <c r="F90" s="1092"/>
      <c r="G90" s="1092"/>
      <c r="H90" s="1092"/>
      <c r="I90" s="1092"/>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row>
    <row r="91" spans="1:35" ht="9.9499999999999993" customHeight="1">
      <c r="A91" s="3"/>
      <c r="B91" s="200"/>
      <c r="C91" s="1103"/>
      <c r="D91" s="1092"/>
      <c r="E91" s="1092"/>
      <c r="F91" s="1092"/>
      <c r="G91" s="1092"/>
      <c r="H91" s="1092"/>
      <c r="I91" s="1092"/>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row>
    <row r="92" spans="1:35" ht="9.9499999999999993" customHeight="1">
      <c r="A92" s="3"/>
      <c r="B92" s="200"/>
      <c r="C92" s="1103"/>
      <c r="D92" s="1092"/>
      <c r="E92" s="1092"/>
      <c r="F92" s="1092"/>
      <c r="G92" s="1092"/>
      <c r="H92" s="1092"/>
      <c r="I92" s="1092"/>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row>
    <row r="93" spans="1:35" ht="9.9499999999999993" customHeight="1">
      <c r="A93" s="3"/>
      <c r="B93" s="200"/>
      <c r="C93" s="1103"/>
      <c r="D93" s="1092"/>
      <c r="E93" s="1092"/>
      <c r="F93" s="1092"/>
      <c r="G93" s="1092"/>
      <c r="H93" s="1092"/>
      <c r="I93" s="1092"/>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row>
    <row r="94" spans="1:35" ht="9.9499999999999993" customHeight="1">
      <c r="A94" s="3"/>
      <c r="B94" s="200"/>
      <c r="C94" s="1103"/>
      <c r="D94" s="1092"/>
      <c r="E94" s="1092"/>
      <c r="F94" s="1092"/>
      <c r="G94" s="1092"/>
      <c r="H94" s="1092"/>
      <c r="I94" s="1092"/>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row>
    <row r="95" spans="1:35" ht="9.9499999999999993" customHeight="1">
      <c r="A95" s="3"/>
      <c r="B95" s="200"/>
      <c r="C95" s="1103"/>
      <c r="D95" s="1092"/>
      <c r="E95" s="1092"/>
      <c r="F95" s="1092"/>
      <c r="G95" s="1092"/>
      <c r="H95" s="1092"/>
      <c r="I95" s="1092"/>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row>
    <row r="96" spans="1:35" ht="9.9499999999999993" customHeight="1">
      <c r="A96" s="3"/>
      <c r="B96" s="200"/>
      <c r="C96" s="1092"/>
      <c r="D96" s="1092"/>
      <c r="E96" s="1092"/>
      <c r="F96" s="1092"/>
      <c r="G96" s="1092"/>
      <c r="H96" s="1092"/>
      <c r="I96" s="1092"/>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row>
    <row r="97" spans="1:35" ht="9.9499999999999993" customHeight="1">
      <c r="A97" s="3"/>
      <c r="B97" s="200"/>
      <c r="C97" s="1092"/>
      <c r="D97" s="1092"/>
      <c r="E97" s="1092"/>
      <c r="F97" s="1092"/>
      <c r="G97" s="1092"/>
      <c r="H97" s="1092"/>
      <c r="I97" s="1092"/>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row>
    <row r="98" spans="1:35" ht="9.9499999999999993" customHeight="1">
      <c r="A98" s="56"/>
      <c r="B98" s="200"/>
      <c r="D98" s="1092"/>
      <c r="E98" s="1092"/>
      <c r="F98" s="1092"/>
      <c r="G98" s="1092"/>
      <c r="H98" s="1092"/>
      <c r="I98" s="1092"/>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row>
    <row r="99" spans="1:35" ht="9.9499999999999993" customHeight="1">
      <c r="A99" s="3"/>
      <c r="B99" s="200"/>
      <c r="D99" s="1092"/>
      <c r="E99" s="1092"/>
      <c r="F99" s="1092"/>
      <c r="G99" s="1092"/>
      <c r="H99" s="1092"/>
      <c r="I99" s="1092"/>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row>
    <row r="100" spans="1:35" ht="9.9499999999999993" customHeight="1">
      <c r="A100" s="3"/>
      <c r="B100" s="200"/>
      <c r="D100" s="1092"/>
      <c r="E100" s="1092"/>
      <c r="F100" s="1092"/>
      <c r="G100" s="1092"/>
      <c r="H100" s="1092"/>
      <c r="I100" s="1092"/>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row>
    <row r="101" spans="1:35" ht="9.9499999999999993" customHeight="1">
      <c r="A101" s="3"/>
      <c r="B101" s="200"/>
      <c r="D101" s="1092"/>
      <c r="E101" s="1092"/>
      <c r="F101" s="1092"/>
      <c r="G101" s="1092"/>
      <c r="H101" s="1092"/>
      <c r="I101" s="1092"/>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row>
    <row r="102" spans="1:35" ht="9.9499999999999993" customHeight="1">
      <c r="A102" s="3"/>
      <c r="B102" s="200"/>
      <c r="D102" s="1092"/>
      <c r="E102" s="1092"/>
      <c r="F102" s="1092"/>
      <c r="G102" s="1092"/>
      <c r="H102" s="1092"/>
      <c r="I102" s="1092"/>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row>
    <row r="103" spans="1:35" ht="9.9499999999999993" customHeight="1">
      <c r="A103" s="3"/>
      <c r="B103" s="200"/>
      <c r="D103" s="1092"/>
      <c r="E103" s="1092"/>
      <c r="F103" s="1092"/>
      <c r="G103" s="1092"/>
      <c r="H103" s="1092"/>
      <c r="I103" s="1092"/>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row>
    <row r="104" spans="1:35" ht="9.9499999999999993" customHeight="1">
      <c r="A104" s="3"/>
      <c r="B104" s="200"/>
      <c r="D104" s="1092"/>
      <c r="E104" s="1092"/>
      <c r="F104" s="1092"/>
      <c r="G104" s="1092"/>
      <c r="H104" s="1092"/>
      <c r="I104" s="1092"/>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row>
    <row r="105" spans="1:35" ht="9.9499999999999993" customHeight="1">
      <c r="A105" s="3"/>
      <c r="B105" s="200"/>
      <c r="D105" s="1092"/>
      <c r="E105" s="1092"/>
      <c r="F105" s="1092"/>
      <c r="G105" s="1092"/>
      <c r="H105" s="1092"/>
      <c r="I105" s="1092"/>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row>
    <row r="106" spans="1:35" ht="9.9499999999999993" customHeight="1">
      <c r="A106" s="3"/>
      <c r="B106" s="200"/>
      <c r="D106" s="1092"/>
      <c r="E106" s="1092"/>
      <c r="F106" s="1092"/>
      <c r="G106" s="1092"/>
      <c r="H106" s="1092"/>
      <c r="I106" s="1092"/>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row>
    <row r="107" spans="1:35">
      <c r="B107" s="200"/>
      <c r="D107" s="1092"/>
      <c r="E107" s="1092"/>
      <c r="F107" s="1092"/>
      <c r="G107" s="1092"/>
      <c r="H107" s="1092"/>
      <c r="I107" s="1092"/>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row>
    <row r="108" spans="1:35">
      <c r="B108" s="200"/>
      <c r="D108" s="1092"/>
      <c r="E108" s="1092"/>
      <c r="F108" s="1092"/>
      <c r="G108" s="1092"/>
      <c r="H108" s="1092"/>
      <c r="I108" s="1092"/>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row>
    <row r="109" spans="1:35">
      <c r="B109" s="200"/>
      <c r="D109" s="1092"/>
      <c r="E109" s="1092"/>
      <c r="F109" s="1092"/>
      <c r="G109" s="1092"/>
      <c r="H109" s="1092"/>
      <c r="I109" s="1092"/>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row>
    <row r="110" spans="1:35">
      <c r="D110" s="1092"/>
      <c r="E110" s="1092"/>
      <c r="F110" s="1092"/>
      <c r="G110" s="1092"/>
      <c r="H110" s="1092"/>
      <c r="I110" s="1092"/>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row>
    <row r="111" spans="1:35">
      <c r="C111" s="1092"/>
      <c r="D111" s="1106"/>
      <c r="E111" s="1106"/>
      <c r="F111" s="1106"/>
      <c r="G111" s="1106"/>
      <c r="H111" s="146"/>
      <c r="I111" s="146"/>
      <c r="J111" s="146"/>
      <c r="K111" s="146"/>
      <c r="L111" s="146"/>
      <c r="M111" s="146"/>
      <c r="N111" s="146"/>
      <c r="O111" s="146"/>
      <c r="P111" s="146"/>
      <c r="Q111" s="146"/>
      <c r="R111" s="146"/>
      <c r="S111" s="146"/>
      <c r="T111" s="146"/>
      <c r="U111" s="146"/>
      <c r="V111" s="146"/>
      <c r="W111" s="146"/>
      <c r="X111" s="146"/>
      <c r="Y111" s="146"/>
      <c r="Z111" s="146"/>
      <c r="AA111" s="146"/>
      <c r="AB111" s="146"/>
      <c r="AC111" s="146"/>
      <c r="AD111" s="146"/>
      <c r="AE111" s="146"/>
      <c r="AF111" s="146"/>
      <c r="AG111" s="146"/>
      <c r="AH111" s="146"/>
      <c r="AI111" s="1105"/>
    </row>
    <row r="112" spans="1:35">
      <c r="C112" s="1092"/>
      <c r="D112" s="1092"/>
      <c r="E112" s="1092"/>
      <c r="F112" s="1092"/>
      <c r="G112" s="1092"/>
      <c r="H112" s="1092"/>
      <c r="I112" s="1092"/>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row>
    <row r="113" spans="1:35">
      <c r="D113" s="1092"/>
      <c r="E113" s="1092"/>
      <c r="F113" s="1092"/>
      <c r="G113" s="1092"/>
      <c r="H113" s="1092"/>
      <c r="I113" s="1092"/>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row>
    <row r="114" spans="1:35">
      <c r="D114" s="1092"/>
      <c r="E114" s="1092"/>
      <c r="F114" s="1092"/>
      <c r="G114" s="1092"/>
      <c r="H114" s="1092"/>
      <c r="I114" s="1092"/>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row>
    <row r="115" spans="1:35">
      <c r="A115" s="1088"/>
      <c r="D115" s="1092"/>
      <c r="E115" s="1092"/>
      <c r="F115" s="1092"/>
      <c r="G115" s="1092"/>
      <c r="H115" s="1092"/>
      <c r="I115" s="1092"/>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row>
    <row r="116" spans="1:35">
      <c r="A116" s="1088"/>
      <c r="D116" s="1092"/>
      <c r="E116" s="1092"/>
      <c r="F116" s="1092"/>
      <c r="G116" s="1092"/>
      <c r="H116" s="1092"/>
      <c r="I116" s="1092"/>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row>
    <row r="117" spans="1:35">
      <c r="A117" s="1088"/>
      <c r="D117" s="1092"/>
      <c r="E117" s="1092"/>
      <c r="F117" s="1092"/>
      <c r="G117" s="1092"/>
      <c r="H117" s="1092"/>
      <c r="I117" s="1092"/>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row>
    <row r="118" spans="1:35">
      <c r="A118" s="1088"/>
      <c r="B118" s="1088"/>
      <c r="D118" s="1092"/>
      <c r="E118" s="1092"/>
      <c r="F118" s="1092"/>
      <c r="G118" s="1092"/>
      <c r="H118" s="1092"/>
      <c r="I118" s="1092"/>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row>
    <row r="119" spans="1:35">
      <c r="A119" s="1088"/>
      <c r="B119" s="1088"/>
      <c r="D119" s="1092"/>
      <c r="E119" s="1092"/>
      <c r="F119" s="1092"/>
      <c r="G119" s="1092"/>
      <c r="H119" s="1092"/>
      <c r="I119" s="1092"/>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row>
    <row r="120" spans="1:35">
      <c r="A120" s="1088"/>
      <c r="B120" s="1088"/>
      <c r="C120" s="1106"/>
      <c r="D120" s="1092"/>
      <c r="E120" s="1092"/>
      <c r="F120" s="1092"/>
      <c r="G120" s="1092"/>
      <c r="H120" s="1092"/>
      <c r="I120" s="1092"/>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row>
    <row r="121" spans="1:35">
      <c r="A121" s="1088"/>
      <c r="B121" s="1088"/>
      <c r="C121" s="1103"/>
      <c r="D121" s="1092"/>
      <c r="E121" s="1092"/>
      <c r="F121" s="1092"/>
      <c r="G121" s="1092"/>
      <c r="H121" s="1092"/>
      <c r="I121" s="1092"/>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row>
    <row r="122" spans="1:35">
      <c r="A122" s="1088"/>
      <c r="B122" s="1088"/>
      <c r="C122" s="1092"/>
      <c r="D122" s="1092"/>
      <c r="E122" s="1092"/>
      <c r="F122" s="1092"/>
      <c r="G122" s="1092"/>
      <c r="H122" s="1092"/>
      <c r="I122" s="1092"/>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row>
    <row r="123" spans="1:35">
      <c r="A123" s="1088"/>
      <c r="B123" s="1088"/>
      <c r="C123" s="1092"/>
      <c r="D123" s="1092"/>
      <c r="E123" s="1092"/>
      <c r="F123" s="1092"/>
      <c r="G123" s="1092"/>
      <c r="H123" s="1092"/>
      <c r="I123" s="1092"/>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row>
    <row r="124" spans="1:35">
      <c r="B124" s="1088"/>
      <c r="D124" s="1092"/>
      <c r="E124" s="1092"/>
      <c r="F124" s="1092"/>
      <c r="G124" s="1092"/>
      <c r="H124" s="1092"/>
      <c r="I124" s="1092"/>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row>
    <row r="125" spans="1:35">
      <c r="B125" s="1088"/>
      <c r="D125" s="1092"/>
      <c r="E125" s="1092"/>
      <c r="F125" s="1092"/>
      <c r="G125" s="1092"/>
      <c r="H125" s="1092"/>
      <c r="I125" s="1092"/>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row>
    <row r="126" spans="1:35">
      <c r="B126" s="1088"/>
    </row>
  </sheetData>
  <phoneticPr fontId="24" type="noConversion"/>
  <hyperlinks>
    <hyperlink ref="A6" location="'Table of Contents'!A1" display="Table of  Contents"/>
    <hyperlink ref="A6:B6" location="'Table of Contents'!A1" display="Table of  Contents"/>
    <hyperlink ref="B9" location="'Financial Highlights'!A1" display="Financial Highlights"/>
    <hyperlink ref="B10" location="IS!A1" display="Income Statements [Group/Bank]"/>
    <hyperlink ref="B11" location="BS!A1" display="Balance Sheets [Group/Bank]"/>
    <hyperlink ref="B12" location="'NIM_Bank + Card'!A1" display="NIM [Bank+Card]"/>
    <hyperlink ref="B13" location="'NIM NIS_Bank'!A1" display="NIM &amp; NIS [Bank]"/>
    <hyperlink ref="B16" location="Loans_Bank!A1" display="Loans [Bank]"/>
    <hyperlink ref="B18" location="'Asset Quality_Group'!A1" display="Asset Quality [Group]"/>
    <hyperlink ref="B19" location="'Asset Quality_Bank'!A1" display="Asset Quality [Bank]"/>
    <hyperlink ref="B20" location="'Provision_Bank '!A1" display="Provision [Bank]"/>
    <hyperlink ref="B21" location="Delinquency_Bank!A1" display="Delinquency [Bank]"/>
    <hyperlink ref="B14" location="'Non-Interest Income'!A1" display="Non-Interest Income [Group/Bank]"/>
    <hyperlink ref="B15" location="'SG&amp;A Expense'!A1" display="SG&amp;A Expense [Group/Bank]"/>
    <hyperlink ref="B17" location="'Funding_Bank '!A1" display="Funding [Bank]"/>
    <hyperlink ref="B22" location="'Capital Adequacy_Group'!A1" display="Capital Adequacy [Group]"/>
    <hyperlink ref="B23" location="'Capital Adequacy_Bank'!A1" display="Capital Adequacy [Bank]"/>
    <hyperlink ref="B24" location="'Woori Card'!A1" display="Woori Card"/>
    <hyperlink ref="B27" location="'Orgarnization Structure'!A1" display="Orgarnization Structure"/>
    <hyperlink ref="B28" location="'Credit Rating'!A1" display="Credit Rating"/>
    <hyperlink ref="A39" location="'Table of Contents'!A1" display="Table of  Contents"/>
    <hyperlink ref="A39:B39" location="'Table of Contents'!A1" display="Table of  Contents"/>
    <hyperlink ref="B42" location="'Financial Highlights'!A1" display="Financial Highlights"/>
    <hyperlink ref="B43" location="IS!A1" display="Income Statements [Group/Bank]"/>
    <hyperlink ref="B44" location="BS!A1" display="Balance Sheets [Group/Bank]"/>
    <hyperlink ref="B45" location="'NIM_Bank + Card'!A1" display="NIM [Bank+Card]"/>
    <hyperlink ref="B46" location="'NIM NIS_Bank'!A1" display="NIM &amp; NIS [Bank]"/>
    <hyperlink ref="B49" location="Loans_Bank!A1" display="Loans [Bank]"/>
    <hyperlink ref="B51" location="'Asset Quality_Group'!A1" display="Asset Quality [Group]"/>
    <hyperlink ref="B52" location="'Asset Quality_Bank'!A1" display="Asset Quality [Bank]"/>
    <hyperlink ref="B53" location="'Provision_Bank '!A1" display="Provision [Bank]"/>
    <hyperlink ref="B54" location="Delinquency_Bank!A1" display="Delinquency [Bank]"/>
    <hyperlink ref="B47" location="'Non-Interest Income'!A1" display="Non-Interest Income [Group/Bank]"/>
    <hyperlink ref="B48" location="'SG&amp;A Expense'!A1" display="SG&amp;A Expense [Group/Bank]"/>
    <hyperlink ref="B50" location="'Funding_Bank '!A1" display="Funding [Bank]"/>
    <hyperlink ref="B55" location="'Capital Adequacy_Group'!A1" display="Capital Adequacy [Group]"/>
    <hyperlink ref="B56" location="'Capital Adequacy_Bank'!A1" display="Capital Adequacy [Bank]"/>
    <hyperlink ref="B57" location="'Woori Card'!A1" display="Woori Card"/>
    <hyperlink ref="B60" location="'Orgarnization Structure'!A1" display="Orgarnization Structure"/>
    <hyperlink ref="B61" location="'Credit Rating'!A1" display="Credit Rating"/>
    <hyperlink ref="B58" location="'Woori Financial Capital'!A1" display="Woori Financial Capital"/>
    <hyperlink ref="B59" location="'Woori Investment Bank '!A1" display="Woori Investment Bank"/>
    <hyperlink ref="B25" location="'Woori Financial Capital'!A1" display="Woori Financial Capital"/>
    <hyperlink ref="B26" location="'Woori Investment Bank '!A1" display="Woori Investment Bank"/>
  </hyperlinks>
  <pageMargins left="0.23622047244094491" right="0.31496062992125984" top="0.74803149606299213" bottom="0.31496062992125984" header="0.31496062992125984" footer="0.31496062992125984"/>
  <pageSetup paperSize="9" scale="53" fitToHeight="0" orientation="landscape" r:id="rId1"/>
  <rowBreaks count="1" manualBreakCount="1">
    <brk id="35" max="17"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theme="3" tint="0.59999389629810485"/>
    <pageSetUpPr fitToPage="1"/>
  </sheetPr>
  <dimension ref="A1:BA198"/>
  <sheetViews>
    <sheetView view="pageBreakPreview" zoomScale="85" zoomScaleNormal="130" zoomScaleSheetLayoutView="85" workbookViewId="0">
      <pane xSplit="8" ySplit="4" topLeftCell="N5" activePane="bottomRight" state="frozen"/>
      <selection activeCell="V43" sqref="V43"/>
      <selection pane="topRight" activeCell="V43" sqref="V43"/>
      <selection pane="bottomLeft" activeCell="V43" sqref="V43"/>
      <selection pane="bottomRight" activeCell="AH13" sqref="AH13"/>
    </sheetView>
  </sheetViews>
  <sheetFormatPr defaultColWidth="9" defaultRowHeight="12"/>
  <cols>
    <col min="1" max="1" width="0.875" style="29" customWidth="1"/>
    <col min="2" max="2" width="27.75" style="74" bestFit="1" customWidth="1"/>
    <col min="3" max="3" width="2.625" style="97" customWidth="1"/>
    <col min="4" max="5" width="1.625" style="33" customWidth="1"/>
    <col min="6" max="6" width="1.875" style="33" customWidth="1"/>
    <col min="7" max="7" width="1" style="33" customWidth="1"/>
    <col min="8" max="8" width="18.75" style="58" customWidth="1"/>
    <col min="9" max="12" width="10.625" style="58" customWidth="1"/>
    <col min="13" max="14" width="9.625" style="58" customWidth="1"/>
    <col min="15" max="17" width="9.125" style="58" customWidth="1"/>
    <col min="18" max="18" width="9.125" style="202" customWidth="1"/>
    <col min="19" max="19" width="9.125" style="1044" customWidth="1"/>
    <col min="20" max="34" width="9.125" style="1097" customWidth="1"/>
    <col min="35" max="36" width="9.125" style="58" customWidth="1"/>
    <col min="37" max="16384" width="9" style="33"/>
  </cols>
  <sheetData>
    <row r="1" spans="1:47" s="35" customFormat="1" ht="10.5" customHeight="1">
      <c r="A1" s="8"/>
      <c r="B1" s="30"/>
      <c r="C1" s="81"/>
      <c r="D1" s="31"/>
      <c r="E1" s="31"/>
      <c r="F1" s="31"/>
      <c r="G1" s="31"/>
      <c r="H1" s="32"/>
      <c r="I1" s="32"/>
      <c r="J1" s="32"/>
      <c r="K1" s="32"/>
      <c r="L1" s="32"/>
      <c r="M1" s="32"/>
      <c r="N1" s="32"/>
      <c r="O1" s="32"/>
      <c r="P1" s="32"/>
      <c r="Q1" s="32"/>
      <c r="R1" s="418"/>
      <c r="S1" s="1040"/>
      <c r="T1" s="1087"/>
      <c r="U1" s="1087"/>
      <c r="V1" s="1087"/>
      <c r="W1" s="1087"/>
      <c r="X1" s="1087"/>
      <c r="Y1" s="1087"/>
      <c r="Z1" s="1087"/>
      <c r="AA1" s="1087"/>
      <c r="AB1" s="1087"/>
      <c r="AC1" s="1087"/>
      <c r="AD1" s="1087"/>
      <c r="AE1" s="1087"/>
      <c r="AF1" s="1087"/>
      <c r="AG1" s="1087"/>
      <c r="AH1" s="1087"/>
      <c r="AI1" s="32"/>
      <c r="AJ1" s="32"/>
    </row>
    <row r="2" spans="1:47" s="35" customFormat="1" ht="15" customHeight="1">
      <c r="A2" s="8"/>
      <c r="B2" s="34"/>
      <c r="C2" s="82"/>
      <c r="D2" s="517" t="s">
        <v>413</v>
      </c>
      <c r="H2" s="66"/>
      <c r="I2" s="36"/>
      <c r="J2" s="36"/>
      <c r="K2" s="36"/>
      <c r="L2" s="36"/>
      <c r="M2" s="36"/>
      <c r="N2" s="36"/>
      <c r="O2" s="36"/>
      <c r="P2" s="36"/>
      <c r="Q2" s="36"/>
      <c r="R2" s="81"/>
      <c r="S2" s="1042"/>
      <c r="T2" s="1090"/>
      <c r="U2" s="1090"/>
      <c r="V2" s="1090"/>
      <c r="W2" s="1090"/>
      <c r="X2" s="1090"/>
      <c r="Y2" s="1090"/>
      <c r="Z2" s="1090"/>
      <c r="AA2" s="1090"/>
      <c r="AB2" s="1090"/>
      <c r="AC2" s="1090"/>
      <c r="AD2" s="1090"/>
      <c r="AE2" s="1090"/>
      <c r="AF2" s="1090"/>
      <c r="AG2" s="1090"/>
      <c r="AH2" s="1090"/>
      <c r="AI2" s="36"/>
      <c r="AJ2" s="1087"/>
    </row>
    <row r="3" spans="1:47" s="445" customFormat="1" ht="5.0999999999999996" customHeight="1">
      <c r="A3" s="449"/>
      <c r="B3" s="444"/>
      <c r="C3" s="452"/>
      <c r="D3" s="450"/>
      <c r="H3" s="466"/>
      <c r="I3" s="451"/>
      <c r="J3" s="451"/>
      <c r="K3" s="451"/>
      <c r="L3" s="451"/>
      <c r="M3" s="451"/>
      <c r="N3" s="451"/>
      <c r="O3" s="451"/>
      <c r="P3" s="451"/>
      <c r="Q3" s="451"/>
      <c r="R3" s="451"/>
      <c r="S3" s="1056"/>
      <c r="T3" s="1123"/>
      <c r="U3" s="1123"/>
      <c r="V3" s="1123"/>
      <c r="W3" s="1123"/>
      <c r="X3" s="1123"/>
      <c r="Y3" s="1123"/>
      <c r="Z3" s="1123"/>
      <c r="AA3" s="1123"/>
      <c r="AB3" s="1123"/>
      <c r="AC3" s="1123"/>
      <c r="AD3" s="1123"/>
      <c r="AE3" s="1123"/>
      <c r="AF3" s="1123"/>
      <c r="AG3" s="1123"/>
      <c r="AH3" s="1123"/>
      <c r="AI3" s="451"/>
      <c r="AJ3" s="451"/>
    </row>
    <row r="4" spans="1:47" s="480" customFormat="1" ht="20.100000000000001" customHeight="1">
      <c r="A4" s="478"/>
      <c r="B4" s="479"/>
      <c r="C4" s="493"/>
      <c r="D4" s="481"/>
      <c r="H4" s="494"/>
      <c r="I4" s="447" t="s">
        <v>59</v>
      </c>
      <c r="J4" s="447" t="s">
        <v>72</v>
      </c>
      <c r="K4" s="447" t="s">
        <v>79</v>
      </c>
      <c r="L4" s="447" t="s">
        <v>77</v>
      </c>
      <c r="M4" s="447" t="s">
        <v>102</v>
      </c>
      <c r="N4" s="447" t="s">
        <v>109</v>
      </c>
      <c r="O4" s="447" t="s">
        <v>116</v>
      </c>
      <c r="P4" s="447" t="s">
        <v>117</v>
      </c>
      <c r="Q4" s="447" t="s">
        <v>331</v>
      </c>
      <c r="R4" s="447" t="s">
        <v>448</v>
      </c>
      <c r="S4" s="1039" t="s">
        <v>526</v>
      </c>
      <c r="T4" s="1122" t="s">
        <v>595</v>
      </c>
      <c r="U4" s="1122" t="s">
        <v>604</v>
      </c>
      <c r="V4" s="1122" t="s">
        <v>626</v>
      </c>
      <c r="W4" s="1122" t="s">
        <v>633</v>
      </c>
      <c r="X4" s="1122" t="s">
        <v>659</v>
      </c>
      <c r="Y4" s="1122" t="s">
        <v>705</v>
      </c>
      <c r="Z4" s="1122" t="s">
        <v>764</v>
      </c>
      <c r="AA4" s="1122" t="s">
        <v>778</v>
      </c>
      <c r="AB4" s="1122" t="s">
        <v>784</v>
      </c>
      <c r="AC4" s="1122" t="s">
        <v>793</v>
      </c>
      <c r="AD4" s="1122" t="s">
        <v>805</v>
      </c>
      <c r="AE4" s="1122" t="s">
        <v>817</v>
      </c>
      <c r="AF4" s="1122" t="s">
        <v>828</v>
      </c>
      <c r="AG4" s="1122" t="s">
        <v>854</v>
      </c>
      <c r="AH4" s="1122" t="s">
        <v>860</v>
      </c>
      <c r="AI4" s="448" t="s">
        <v>1</v>
      </c>
      <c r="AJ4" s="713" t="s">
        <v>0</v>
      </c>
    </row>
    <row r="5" spans="1:47" s="35" customFormat="1" ht="7.5" customHeight="1">
      <c r="A5" s="3"/>
      <c r="B5" s="200"/>
      <c r="C5" s="82"/>
      <c r="H5" s="41"/>
      <c r="I5" s="41"/>
      <c r="J5" s="41"/>
      <c r="K5" s="41"/>
      <c r="L5" s="41"/>
      <c r="M5" s="41"/>
      <c r="N5" s="41"/>
      <c r="O5" s="41"/>
      <c r="P5" s="41"/>
      <c r="Q5" s="41"/>
      <c r="R5" s="41"/>
      <c r="S5" s="1043"/>
      <c r="T5" s="1043"/>
      <c r="U5" s="1043"/>
      <c r="V5" s="1043"/>
      <c r="W5" s="1043"/>
      <c r="X5" s="1043"/>
      <c r="Y5" s="1043"/>
      <c r="Z5" s="1043"/>
      <c r="AA5" s="1043"/>
      <c r="AB5" s="1043"/>
      <c r="AC5" s="1043"/>
      <c r="AD5" s="1043"/>
      <c r="AE5" s="1043"/>
      <c r="AF5" s="1043"/>
      <c r="AG5" s="1043"/>
      <c r="AH5" s="1043"/>
      <c r="AI5" s="41"/>
      <c r="AJ5" s="42"/>
      <c r="AK5" s="33"/>
      <c r="AL5" s="33"/>
      <c r="AM5" s="33"/>
      <c r="AN5" s="33"/>
      <c r="AO5" s="33"/>
      <c r="AP5" s="33"/>
      <c r="AQ5" s="33"/>
      <c r="AR5" s="33"/>
    </row>
    <row r="6" spans="1:47" s="35" customFormat="1" ht="15" customHeight="1">
      <c r="A6" s="76" t="s">
        <v>36</v>
      </c>
      <c r="B6" s="77"/>
      <c r="C6" s="99"/>
      <c r="D6" s="470" t="s">
        <v>516</v>
      </c>
      <c r="E6" s="319"/>
      <c r="F6" s="319"/>
      <c r="G6" s="319"/>
      <c r="H6" s="319"/>
      <c r="I6" s="319"/>
      <c r="J6" s="319"/>
      <c r="K6" s="70"/>
      <c r="L6" s="70"/>
      <c r="M6" s="70"/>
      <c r="N6" s="70"/>
      <c r="O6" s="70"/>
      <c r="P6" s="70"/>
      <c r="Q6" s="70"/>
      <c r="R6" s="232"/>
      <c r="S6" s="1046"/>
      <c r="T6" s="1103"/>
      <c r="U6" s="1103"/>
      <c r="V6" s="1103"/>
      <c r="W6" s="1103"/>
      <c r="X6" s="1103"/>
      <c r="Y6" s="1103"/>
      <c r="Z6" s="1103"/>
      <c r="AA6" s="1103"/>
      <c r="AB6" s="1103"/>
      <c r="AC6" s="1103"/>
      <c r="AD6" s="1103"/>
      <c r="AE6" s="1103"/>
      <c r="AF6" s="1103"/>
      <c r="AG6" s="1103"/>
      <c r="AH6" s="1103"/>
      <c r="AI6" s="70"/>
      <c r="AJ6" s="61" t="s">
        <v>35</v>
      </c>
      <c r="AK6" s="33"/>
      <c r="AL6" s="33"/>
      <c r="AM6" s="33"/>
      <c r="AN6" s="33"/>
      <c r="AO6" s="33"/>
      <c r="AP6" s="33"/>
      <c r="AQ6" s="33"/>
      <c r="AR6" s="33"/>
    </row>
    <row r="7" spans="1:47" ht="15" customHeight="1" thickBot="1">
      <c r="A7" s="78"/>
      <c r="B7" s="79"/>
      <c r="C7" s="187"/>
      <c r="D7" s="319"/>
      <c r="E7" s="378" t="s">
        <v>211</v>
      </c>
      <c r="F7" s="378"/>
      <c r="G7" s="378"/>
      <c r="H7" s="378"/>
      <c r="I7" s="378"/>
      <c r="J7" s="378"/>
      <c r="K7" s="217"/>
      <c r="L7" s="217"/>
      <c r="M7" s="700">
        <v>3.7082999679103135E-3</v>
      </c>
      <c r="N7" s="700">
        <v>3.3314580146593747E-3</v>
      </c>
      <c r="O7" s="700">
        <v>3.442101742299013E-3</v>
      </c>
      <c r="P7" s="1385">
        <v>3.0613677512352209E-3</v>
      </c>
      <c r="Q7" s="700">
        <v>3.3E-3</v>
      </c>
      <c r="R7" s="1050">
        <v>3.192046126257377E-3</v>
      </c>
      <c r="S7" s="1050">
        <v>3.0763379599481008E-3</v>
      </c>
      <c r="T7" s="1385">
        <v>2.9622688512512471E-3</v>
      </c>
      <c r="U7" s="1050">
        <v>3.1480004188169011E-3</v>
      </c>
      <c r="V7" s="1050">
        <v>3.1264120003722134E-3</v>
      </c>
      <c r="W7" s="1050">
        <v>2.9214185713243726E-3</v>
      </c>
      <c r="X7" s="1385">
        <v>2.476266150302814E-3</v>
      </c>
      <c r="Y7" s="1050">
        <v>2.4503437975881247E-3</v>
      </c>
      <c r="Z7" s="1050">
        <v>2.3063703011452362E-3</v>
      </c>
      <c r="AA7" s="1050">
        <v>2.1087909913935017E-3</v>
      </c>
      <c r="AB7" s="1385">
        <v>1.8549698142963354E-3</v>
      </c>
      <c r="AC7" s="1050">
        <v>1.8511267010265869E-3</v>
      </c>
      <c r="AD7" s="1050">
        <v>1.815737563044802E-3</v>
      </c>
      <c r="AE7" s="1050">
        <v>1.858407560942564E-3</v>
      </c>
      <c r="AF7" s="1385">
        <v>2.1611386681789015E-3</v>
      </c>
      <c r="AG7" s="1050">
        <v>2.7658626591089549E-3</v>
      </c>
      <c r="AH7" s="1591">
        <v>2.931412417231822E-3</v>
      </c>
      <c r="AI7" s="1651" t="s">
        <v>383</v>
      </c>
      <c r="AJ7" s="1651" t="s">
        <v>383</v>
      </c>
      <c r="AU7" s="143"/>
    </row>
    <row r="8" spans="1:47" ht="15" customHeight="1" thickTop="1">
      <c r="A8" s="519" t="s">
        <v>345</v>
      </c>
      <c r="B8" s="521"/>
      <c r="C8" s="68"/>
      <c r="D8" s="319"/>
      <c r="E8" s="319"/>
      <c r="F8" s="319" t="s">
        <v>20</v>
      </c>
      <c r="G8" s="319"/>
      <c r="H8" s="319"/>
      <c r="I8" s="319"/>
      <c r="J8" s="319"/>
      <c r="K8" s="218"/>
      <c r="L8" s="218"/>
      <c r="M8" s="677">
        <v>5.1869071575834239E-3</v>
      </c>
      <c r="N8" s="677">
        <v>4.1040637230456891E-3</v>
      </c>
      <c r="O8" s="677">
        <v>3.8259841568940196E-3</v>
      </c>
      <c r="P8" s="1386">
        <v>3.3739692312167954E-3</v>
      </c>
      <c r="Q8" s="677">
        <v>3.2278944318556214E-3</v>
      </c>
      <c r="R8" s="1045">
        <v>3.1055286899569616E-3</v>
      </c>
      <c r="S8" s="1100">
        <v>3.3269754546911274E-3</v>
      </c>
      <c r="T8" s="1386">
        <v>3.1545119735975867E-3</v>
      </c>
      <c r="U8" s="1100">
        <v>3.5805810831849882E-3</v>
      </c>
      <c r="V8" s="1100">
        <v>3.2330806122180668E-3</v>
      </c>
      <c r="W8" s="1100">
        <v>3.1035998920838589E-3</v>
      </c>
      <c r="X8" s="1386">
        <v>2.8323888806496525E-3</v>
      </c>
      <c r="Y8" s="1100">
        <v>2.9600398459006211E-3</v>
      </c>
      <c r="Z8" s="1100">
        <v>2.839675673306355E-3</v>
      </c>
      <c r="AA8" s="1100">
        <v>2.4188144599357041E-3</v>
      </c>
      <c r="AB8" s="1386">
        <v>2.0389982097135141E-3</v>
      </c>
      <c r="AC8" s="1100">
        <v>2.0345697916617088E-3</v>
      </c>
      <c r="AD8" s="1100">
        <v>1.9376386516097937E-3</v>
      </c>
      <c r="AE8" s="1100">
        <v>1.7849623748168819E-3</v>
      </c>
      <c r="AF8" s="1386">
        <v>2.347646466528081E-3</v>
      </c>
      <c r="AG8" s="1100">
        <v>2.8511624605799583E-3</v>
      </c>
      <c r="AH8" s="1592">
        <v>2.8953438428327891E-3</v>
      </c>
      <c r="AI8" s="1652" t="s">
        <v>383</v>
      </c>
      <c r="AJ8" s="1652" t="s">
        <v>383</v>
      </c>
      <c r="AU8" s="143"/>
    </row>
    <row r="9" spans="1:47" ht="15" customHeight="1">
      <c r="A9" s="80"/>
      <c r="B9" s="522" t="s">
        <v>346</v>
      </c>
      <c r="C9" s="68"/>
      <c r="D9" s="319"/>
      <c r="E9" s="319"/>
      <c r="F9" s="319"/>
      <c r="G9" s="319" t="s">
        <v>196</v>
      </c>
      <c r="H9" s="319"/>
      <c r="J9" s="319"/>
      <c r="K9" s="218"/>
      <c r="L9" s="218"/>
      <c r="M9" s="677">
        <v>3.609964835424292E-3</v>
      </c>
      <c r="N9" s="677">
        <v>3.516882710814091E-3</v>
      </c>
      <c r="O9" s="677">
        <v>2.9703574254613301E-3</v>
      </c>
      <c r="P9" s="1386">
        <v>1.2086860772770468E-3</v>
      </c>
      <c r="Q9" s="677">
        <v>1.2211838006230531E-3</v>
      </c>
      <c r="R9" s="1045">
        <v>1.3241712291656212E-3</v>
      </c>
      <c r="S9" s="1100">
        <v>1.8871389369562921E-3</v>
      </c>
      <c r="T9" s="1386">
        <v>1.3975676373175906E-3</v>
      </c>
      <c r="U9" s="1100">
        <v>1.2505455950235116E-3</v>
      </c>
      <c r="V9" s="1100">
        <v>1.2081658573059857E-3</v>
      </c>
      <c r="W9" s="1100">
        <v>3.0729420980055138E-3</v>
      </c>
      <c r="X9" s="1386">
        <v>2.9785752725805721E-3</v>
      </c>
      <c r="Y9" s="1100">
        <v>3.7048004227165101E-3</v>
      </c>
      <c r="Z9" s="1100">
        <v>3.6595738373849025E-3</v>
      </c>
      <c r="AA9" s="1100">
        <v>1.5997012769616945E-3</v>
      </c>
      <c r="AB9" s="1386">
        <v>1.7119398703995829E-3</v>
      </c>
      <c r="AC9" s="1100">
        <v>1.624590023509507E-3</v>
      </c>
      <c r="AD9" s="1100">
        <v>1.5617060477066697E-3</v>
      </c>
      <c r="AE9" s="1100">
        <v>2.5268485656456066E-5</v>
      </c>
      <c r="AF9" s="1386">
        <v>5.3084508183797835E-6</v>
      </c>
      <c r="AG9" s="1100">
        <v>1.0005546373489717E-5</v>
      </c>
      <c r="AH9" s="1592">
        <v>1.5676184594652545E-4</v>
      </c>
      <c r="AI9" s="1652" t="s">
        <v>383</v>
      </c>
      <c r="AJ9" s="1652" t="s">
        <v>383</v>
      </c>
      <c r="AU9" s="143"/>
    </row>
    <row r="10" spans="1:47" ht="15" customHeight="1">
      <c r="A10" s="80"/>
      <c r="B10" s="522" t="s">
        <v>347</v>
      </c>
      <c r="C10" s="68"/>
      <c r="D10" s="319"/>
      <c r="E10" s="319"/>
      <c r="F10" s="319"/>
      <c r="G10" s="319" t="s">
        <v>210</v>
      </c>
      <c r="H10" s="319"/>
      <c r="J10" s="319"/>
      <c r="K10" s="218"/>
      <c r="L10" s="218"/>
      <c r="M10" s="677">
        <v>5.5508068960066935E-3</v>
      </c>
      <c r="N10" s="677">
        <v>4.2404786433654059E-3</v>
      </c>
      <c r="O10" s="677">
        <v>4.0108949432519194E-3</v>
      </c>
      <c r="P10" s="1386">
        <v>3.8328982256483545E-3</v>
      </c>
      <c r="Q10" s="677">
        <v>3.6389906810694629E-3</v>
      </c>
      <c r="R10" s="1045">
        <v>3.4515156092441769E-3</v>
      </c>
      <c r="S10" s="1100">
        <v>3.6022277230128279E-3</v>
      </c>
      <c r="T10" s="1386">
        <v>3.4753626190998478E-3</v>
      </c>
      <c r="U10" s="1100">
        <v>4.0413633404080629E-3</v>
      </c>
      <c r="V10" s="1100">
        <v>3.6310185612811927E-3</v>
      </c>
      <c r="W10" s="1100">
        <v>3.1095222613866254E-3</v>
      </c>
      <c r="X10" s="1386">
        <v>2.8055565239405705E-3</v>
      </c>
      <c r="Y10" s="1100">
        <v>2.8291431826096619E-3</v>
      </c>
      <c r="Z10" s="1100">
        <v>2.7018711530130742E-3</v>
      </c>
      <c r="AA10" s="1100">
        <v>2.5514969818597483E-3</v>
      </c>
      <c r="AB10" s="1386">
        <v>2.0881512010459285E-3</v>
      </c>
      <c r="AC10" s="1100">
        <v>2.0977461855909781E-3</v>
      </c>
      <c r="AD10" s="1100">
        <v>1.9977316631851639E-3</v>
      </c>
      <c r="AE10" s="1100">
        <v>2.0823525973396729E-3</v>
      </c>
      <c r="AF10" s="1386">
        <v>2.7332580332508466E-3</v>
      </c>
      <c r="AG10" s="1100">
        <v>3.3475390415942832E-3</v>
      </c>
      <c r="AH10" s="1592">
        <v>3.3953728497715112E-3</v>
      </c>
      <c r="AI10" s="1652" t="s">
        <v>383</v>
      </c>
      <c r="AJ10" s="1652" t="s">
        <v>383</v>
      </c>
      <c r="AU10" s="143"/>
    </row>
    <row r="11" spans="1:47" ht="15" customHeight="1">
      <c r="A11" s="520"/>
      <c r="B11" s="522" t="s">
        <v>348</v>
      </c>
      <c r="C11" s="68"/>
      <c r="D11" s="319"/>
      <c r="E11" s="319"/>
      <c r="F11" s="319"/>
      <c r="G11" s="319"/>
      <c r="H11" s="319" t="s">
        <v>198</v>
      </c>
      <c r="J11" s="319"/>
      <c r="K11" s="218"/>
      <c r="L11" s="218"/>
      <c r="M11" s="677">
        <v>2.2611774016095291E-3</v>
      </c>
      <c r="N11" s="677">
        <v>2.0049880585195716E-3</v>
      </c>
      <c r="O11" s="677">
        <v>2.3054226073434257E-3</v>
      </c>
      <c r="P11" s="1386">
        <v>2.2940589878720921E-3</v>
      </c>
      <c r="Q11" s="677">
        <v>2.1249626712595117E-3</v>
      </c>
      <c r="R11" s="1045">
        <v>2.5384636165066148E-3</v>
      </c>
      <c r="S11" s="1100">
        <v>2.5026838834093126E-3</v>
      </c>
      <c r="T11" s="1386">
        <v>2.6635215449234756E-3</v>
      </c>
      <c r="U11" s="1100">
        <v>3.2056463857673577E-3</v>
      </c>
      <c r="V11" s="1100">
        <v>2.8988478051044657E-3</v>
      </c>
      <c r="W11" s="1100">
        <v>2.0036421292744578E-3</v>
      </c>
      <c r="X11" s="1386">
        <v>1.9523224427689901E-3</v>
      </c>
      <c r="Y11" s="1100">
        <v>1.5681976066022479E-3</v>
      </c>
      <c r="Z11" s="1100">
        <v>1.422775309440552E-3</v>
      </c>
      <c r="AA11" s="1100">
        <v>1.5261177384105369E-3</v>
      </c>
      <c r="AB11" s="1386">
        <v>1.6061595151476587E-3</v>
      </c>
      <c r="AC11" s="1100">
        <v>1.8248892518935396E-3</v>
      </c>
      <c r="AD11" s="1100">
        <v>1.67317013738679E-3</v>
      </c>
      <c r="AE11" s="1100">
        <v>1.661262773773293E-3</v>
      </c>
      <c r="AF11" s="1386">
        <v>2.5457532745073118E-3</v>
      </c>
      <c r="AG11" s="1100">
        <v>3.176604269210891E-3</v>
      </c>
      <c r="AH11" s="1592">
        <v>3.6093518018421684E-3</v>
      </c>
      <c r="AI11" s="1652" t="s">
        <v>383</v>
      </c>
      <c r="AJ11" s="1653" t="s">
        <v>383</v>
      </c>
      <c r="AU11" s="143"/>
    </row>
    <row r="12" spans="1:47" ht="15" customHeight="1" thickBot="1">
      <c r="A12" s="520"/>
      <c r="B12" s="1586" t="s">
        <v>846</v>
      </c>
      <c r="C12" s="68"/>
      <c r="D12" s="319"/>
      <c r="E12" s="219"/>
      <c r="F12" s="219" t="s">
        <v>21</v>
      </c>
      <c r="G12" s="289"/>
      <c r="H12" s="219"/>
      <c r="I12" s="220"/>
      <c r="J12" s="220"/>
      <c r="K12" s="220"/>
      <c r="L12" s="220"/>
      <c r="M12" s="701">
        <v>2.9334290073129527E-3</v>
      </c>
      <c r="N12" s="701">
        <v>3.0657489254479965E-3</v>
      </c>
      <c r="O12" s="701">
        <v>3.516255890545049E-3</v>
      </c>
      <c r="P12" s="1386">
        <v>3.1955383425340844E-3</v>
      </c>
      <c r="Q12" s="678">
        <v>3.3134914048399866E-3</v>
      </c>
      <c r="R12" s="1051">
        <v>3.2142849051322486E-3</v>
      </c>
      <c r="S12" s="1112">
        <v>3.2550637444186711E-3</v>
      </c>
      <c r="T12" s="1401">
        <v>3.0087066347330681E-3</v>
      </c>
      <c r="U12" s="1112">
        <v>3.0656842030731858E-3</v>
      </c>
      <c r="V12" s="1112">
        <v>2.7062345960401457E-3</v>
      </c>
      <c r="W12" s="1112">
        <v>2.3347702978018924E-3</v>
      </c>
      <c r="X12" s="1401">
        <v>1.965397805207623E-3</v>
      </c>
      <c r="Y12" s="1112">
        <v>1.7747838489739433E-3</v>
      </c>
      <c r="Z12" s="1112">
        <v>1.5676916137816841E-3</v>
      </c>
      <c r="AA12" s="1112">
        <v>1.5552787284175199E-3</v>
      </c>
      <c r="AB12" s="1401">
        <v>1.3829276027637687E-3</v>
      </c>
      <c r="AC12" s="1112">
        <v>1.4671928787320476E-3</v>
      </c>
      <c r="AD12" s="1112">
        <v>1.4998721893696304E-3</v>
      </c>
      <c r="AE12" s="1112">
        <v>1.711480059759522E-3</v>
      </c>
      <c r="AF12" s="1401">
        <v>2.1005780754645527E-3</v>
      </c>
      <c r="AG12" s="1112">
        <v>2.730277376034396E-3</v>
      </c>
      <c r="AH12" s="1593">
        <v>3.1039767284463619E-3</v>
      </c>
      <c r="AI12" s="1654" t="s">
        <v>383</v>
      </c>
      <c r="AJ12" s="1655" t="s">
        <v>383</v>
      </c>
      <c r="AU12" s="143"/>
    </row>
    <row r="13" spans="1:47" ht="15" customHeight="1">
      <c r="A13" s="520"/>
      <c r="B13" s="522" t="s">
        <v>350</v>
      </c>
      <c r="C13" s="68"/>
      <c r="D13" s="62"/>
      <c r="E13" s="394"/>
      <c r="F13" s="394"/>
      <c r="G13" s="394"/>
      <c r="H13" s="394"/>
      <c r="I13" s="395"/>
      <c r="J13" s="395"/>
      <c r="K13" s="395"/>
      <c r="L13" s="395"/>
      <c r="M13" s="395"/>
      <c r="N13" s="395"/>
      <c r="O13" s="395"/>
      <c r="P13" s="395"/>
      <c r="Q13" s="1053">
        <f t="shared" ref="Q13:AG13" si="0">+Q7*100</f>
        <v>0.33</v>
      </c>
      <c r="R13" s="1053">
        <f t="shared" si="0"/>
        <v>0.31920461262573768</v>
      </c>
      <c r="S13" s="1053">
        <f t="shared" si="0"/>
        <v>0.30763379599481006</v>
      </c>
      <c r="T13" s="1053">
        <f t="shared" si="0"/>
        <v>0.29622688512512474</v>
      </c>
      <c r="U13" s="1053">
        <f t="shared" si="0"/>
        <v>0.31480004188169008</v>
      </c>
      <c r="V13" s="1053">
        <f t="shared" si="0"/>
        <v>0.31264120003722135</v>
      </c>
      <c r="W13" s="1053">
        <f t="shared" si="0"/>
        <v>0.29214185713243729</v>
      </c>
      <c r="X13" s="1053">
        <f t="shared" si="0"/>
        <v>0.24762661503028141</v>
      </c>
      <c r="Y13" s="1053">
        <f t="shared" si="0"/>
        <v>0.24503437975881248</v>
      </c>
      <c r="Z13" s="1053">
        <f t="shared" si="0"/>
        <v>0.23063703011452363</v>
      </c>
      <c r="AA13" s="1053">
        <f t="shared" si="0"/>
        <v>0.21087909913935018</v>
      </c>
      <c r="AB13" s="1053">
        <f t="shared" si="0"/>
        <v>0.18549698142963353</v>
      </c>
      <c r="AC13" s="1053">
        <f t="shared" si="0"/>
        <v>0.18511267010265869</v>
      </c>
      <c r="AD13" s="1053">
        <f t="shared" si="0"/>
        <v>0.18157375630448019</v>
      </c>
      <c r="AE13" s="1053">
        <f t="shared" si="0"/>
        <v>0.1858407560942564</v>
      </c>
      <c r="AF13" s="1053">
        <f t="shared" si="0"/>
        <v>0.21611386681789016</v>
      </c>
      <c r="AG13" s="1053">
        <f t="shared" si="0"/>
        <v>0.27658626591089547</v>
      </c>
      <c r="AH13" s="1053">
        <f>+AH7*100</f>
        <v>0.29314124172318218</v>
      </c>
      <c r="AI13" s="396"/>
      <c r="AJ13" s="396"/>
      <c r="AU13" s="143"/>
    </row>
    <row r="14" spans="1:47" ht="15" customHeight="1">
      <c r="A14" s="520"/>
      <c r="B14" s="522" t="s">
        <v>351</v>
      </c>
      <c r="C14" s="68"/>
      <c r="D14" s="317"/>
      <c r="E14" s="62"/>
      <c r="F14" s="62"/>
      <c r="G14" s="62"/>
      <c r="H14" s="62"/>
      <c r="I14" s="218"/>
      <c r="J14" s="218"/>
      <c r="K14" s="218"/>
      <c r="L14" s="218"/>
      <c r="M14" s="218"/>
      <c r="N14" s="218"/>
      <c r="O14" s="218"/>
      <c r="P14" s="218"/>
      <c r="Q14" s="218"/>
      <c r="R14" s="1045"/>
      <c r="S14" s="1100"/>
      <c r="T14" s="1100"/>
      <c r="U14" s="1100"/>
      <c r="V14" s="1100"/>
      <c r="W14" s="1100"/>
      <c r="X14" s="1100"/>
      <c r="Y14" s="1100"/>
      <c r="Z14" s="1100"/>
      <c r="AA14" s="1100"/>
      <c r="AB14" s="1100"/>
      <c r="AC14" s="1100"/>
      <c r="AD14" s="1100"/>
      <c r="AE14" s="1100"/>
      <c r="AF14" s="1100"/>
      <c r="AG14" s="1100"/>
      <c r="AH14" s="1100"/>
      <c r="AI14" s="342"/>
      <c r="AJ14" s="342"/>
      <c r="AU14" s="143"/>
    </row>
    <row r="15" spans="1:47" ht="15" customHeight="1">
      <c r="A15" s="520"/>
      <c r="B15" s="522" t="s">
        <v>352</v>
      </c>
      <c r="C15" s="68"/>
      <c r="D15" s="317"/>
      <c r="E15" s="62"/>
      <c r="F15" s="62"/>
      <c r="G15" s="62"/>
      <c r="H15" s="62"/>
      <c r="I15" s="218"/>
      <c r="J15" s="218"/>
      <c r="K15" s="218"/>
      <c r="L15" s="218"/>
      <c r="M15" s="218"/>
      <c r="N15" s="218"/>
      <c r="O15" s="218"/>
      <c r="P15" s="218"/>
      <c r="Q15" s="218"/>
      <c r="R15" s="1045"/>
      <c r="S15" s="1100"/>
      <c r="T15" s="1100"/>
      <c r="U15" s="1100"/>
      <c r="V15" s="1100"/>
      <c r="W15" s="1100"/>
      <c r="X15" s="1100"/>
      <c r="Y15" s="1100"/>
      <c r="Z15" s="1100"/>
      <c r="AA15" s="1100"/>
      <c r="AB15" s="1100"/>
      <c r="AC15" s="1100"/>
      <c r="AD15" s="1100"/>
      <c r="AE15" s="1100"/>
      <c r="AF15" s="1100"/>
      <c r="AG15" s="1100"/>
      <c r="AH15" s="1100"/>
      <c r="AI15" s="342"/>
      <c r="AJ15" s="45" t="s">
        <v>37</v>
      </c>
      <c r="AU15" s="143"/>
    </row>
    <row r="16" spans="1:47" ht="15" customHeight="1" thickBot="1">
      <c r="A16" s="520"/>
      <c r="B16" s="522" t="s">
        <v>353</v>
      </c>
      <c r="C16" s="68"/>
      <c r="D16" s="317"/>
      <c r="E16" s="378" t="s">
        <v>212</v>
      </c>
      <c r="F16" s="378"/>
      <c r="G16" s="378"/>
      <c r="H16" s="378"/>
      <c r="I16" s="378"/>
      <c r="J16" s="378"/>
      <c r="K16" s="217"/>
      <c r="L16" s="217"/>
      <c r="M16" s="656">
        <v>806.15</v>
      </c>
      <c r="N16" s="656">
        <v>732.13300000000004</v>
      </c>
      <c r="O16" s="656">
        <v>764.34299999999996</v>
      </c>
      <c r="P16" s="1287">
        <v>694.125</v>
      </c>
      <c r="Q16" s="656">
        <v>754.8</v>
      </c>
      <c r="R16" s="1047">
        <v>745.57299999999998</v>
      </c>
      <c r="S16" s="1107">
        <v>740.68100000000004</v>
      </c>
      <c r="T16" s="1287">
        <v>698.00800000000004</v>
      </c>
      <c r="U16" s="1107">
        <v>759.78899999999999</v>
      </c>
      <c r="V16" s="1107">
        <v>770.26900000000001</v>
      </c>
      <c r="W16" s="1107">
        <v>737.13300000000004</v>
      </c>
      <c r="X16" s="1287">
        <v>637.69500000000005</v>
      </c>
      <c r="Y16" s="1107">
        <v>647.45799999999997</v>
      </c>
      <c r="Z16" s="1107">
        <v>620.1</v>
      </c>
      <c r="AA16" s="1107">
        <v>585.74</v>
      </c>
      <c r="AB16" s="1287">
        <v>520.45699999999999</v>
      </c>
      <c r="AC16" s="1107">
        <v>525.43100000000004</v>
      </c>
      <c r="AD16" s="1107">
        <v>523.96699999999998</v>
      </c>
      <c r="AE16" s="1107">
        <v>543.30899999999997</v>
      </c>
      <c r="AF16" s="1287">
        <v>623.04300000000001</v>
      </c>
      <c r="AG16" s="1107">
        <v>790.85900000000004</v>
      </c>
      <c r="AH16" s="1134">
        <v>842.07799999999997</v>
      </c>
      <c r="AI16" s="1656" t="s">
        <v>383</v>
      </c>
      <c r="AJ16" s="1656" t="s">
        <v>383</v>
      </c>
      <c r="AU16" s="143"/>
    </row>
    <row r="17" spans="1:47" ht="15" customHeight="1" thickTop="1">
      <c r="A17" s="520"/>
      <c r="B17" s="522" t="s">
        <v>354</v>
      </c>
      <c r="C17" s="68"/>
      <c r="D17" s="317"/>
      <c r="E17" s="319"/>
      <c r="F17" s="319" t="s">
        <v>20</v>
      </c>
      <c r="G17" s="319"/>
      <c r="H17" s="319"/>
      <c r="I17" s="319"/>
      <c r="J17" s="319"/>
      <c r="K17" s="218"/>
      <c r="L17" s="218"/>
      <c r="M17" s="196">
        <v>473.35999999999996</v>
      </c>
      <c r="N17" s="196">
        <v>378.47500000000002</v>
      </c>
      <c r="O17" s="196">
        <v>353.654</v>
      </c>
      <c r="P17" s="1280">
        <v>313.13799999999998</v>
      </c>
      <c r="Q17" s="657">
        <v>304.70000000000005</v>
      </c>
      <c r="R17" s="1048">
        <v>299.83800000000002</v>
      </c>
      <c r="S17" s="1108">
        <v>330.30900000000003</v>
      </c>
      <c r="T17" s="1280">
        <v>306.25599999999997</v>
      </c>
      <c r="U17" s="1108">
        <v>360.56699999999995</v>
      </c>
      <c r="V17" s="1108">
        <v>339.23700000000002</v>
      </c>
      <c r="W17" s="1108">
        <v>328.524</v>
      </c>
      <c r="X17" s="1280">
        <v>306</v>
      </c>
      <c r="Y17" s="1108">
        <v>331.61799999999999</v>
      </c>
      <c r="Z17" s="1108">
        <v>327.55200000000002</v>
      </c>
      <c r="AA17" s="1108">
        <v>288.84500000000003</v>
      </c>
      <c r="AB17" s="1280">
        <v>243.04499999999999</v>
      </c>
      <c r="AC17" s="1108">
        <v>249.22200000000001</v>
      </c>
      <c r="AD17" s="1108">
        <v>244.50700000000001</v>
      </c>
      <c r="AE17" s="1108">
        <v>231.608</v>
      </c>
      <c r="AF17" s="1280">
        <v>303.47500000000002</v>
      </c>
      <c r="AG17" s="1108">
        <v>371.70400000000001</v>
      </c>
      <c r="AH17" s="1136">
        <v>383.51900000000001</v>
      </c>
      <c r="AI17" s="1186" t="s">
        <v>383</v>
      </c>
      <c r="AJ17" s="1186" t="s">
        <v>383</v>
      </c>
      <c r="AU17" s="143"/>
    </row>
    <row r="18" spans="1:47" ht="15" customHeight="1">
      <c r="A18" s="520"/>
      <c r="B18" s="522" t="s">
        <v>355</v>
      </c>
      <c r="C18" s="68"/>
      <c r="D18" s="317"/>
      <c r="E18" s="319"/>
      <c r="F18" s="319"/>
      <c r="G18" s="319" t="s">
        <v>196</v>
      </c>
      <c r="H18" s="319"/>
      <c r="J18" s="319"/>
      <c r="K18" s="218"/>
      <c r="L18" s="218"/>
      <c r="M18" s="196">
        <v>61.77</v>
      </c>
      <c r="N18" s="196">
        <v>61.143000000000001</v>
      </c>
      <c r="O18" s="196">
        <v>48.792000000000002</v>
      </c>
      <c r="P18" s="1280">
        <v>19.617999999999999</v>
      </c>
      <c r="Q18" s="657">
        <v>19.600000000000001</v>
      </c>
      <c r="R18" s="1048">
        <v>20.792999999999999</v>
      </c>
      <c r="S18" s="1108">
        <v>30.068999999999999</v>
      </c>
      <c r="T18" s="1280">
        <v>20.952000000000002</v>
      </c>
      <c r="U18" s="1108">
        <v>20.791999999999998</v>
      </c>
      <c r="V18" s="1108">
        <v>20.821000000000002</v>
      </c>
      <c r="W18" s="1108">
        <v>52.662999999999997</v>
      </c>
      <c r="X18" s="1280">
        <v>49.807000000000002</v>
      </c>
      <c r="Y18" s="1108">
        <v>62.043999999999997</v>
      </c>
      <c r="Z18" s="1108">
        <v>60.74</v>
      </c>
      <c r="AA18" s="1108">
        <v>26.63</v>
      </c>
      <c r="AB18" s="1280">
        <v>26.661000000000001</v>
      </c>
      <c r="AC18" s="1108">
        <v>26.471</v>
      </c>
      <c r="AD18" s="1108">
        <v>27.16</v>
      </c>
      <c r="AE18" s="1108">
        <v>0.47399999999999998</v>
      </c>
      <c r="AF18" s="1280">
        <v>9.7000000000000003E-2</v>
      </c>
      <c r="AG18" s="1108">
        <v>0.19400000000000001</v>
      </c>
      <c r="AH18" s="1136">
        <v>3.206</v>
      </c>
      <c r="AI18" s="1186" t="s">
        <v>383</v>
      </c>
      <c r="AJ18" s="1186" t="s">
        <v>383</v>
      </c>
      <c r="AU18" s="143"/>
    </row>
    <row r="19" spans="1:47" ht="15" customHeight="1">
      <c r="A19" s="80"/>
      <c r="B19" s="522" t="s">
        <v>356</v>
      </c>
      <c r="C19" s="68"/>
      <c r="D19" s="317"/>
      <c r="E19" s="319"/>
      <c r="F19" s="319"/>
      <c r="G19" s="319" t="s">
        <v>210</v>
      </c>
      <c r="H19" s="319"/>
      <c r="J19" s="319"/>
      <c r="K19" s="218"/>
      <c r="L19" s="218"/>
      <c r="M19" s="196">
        <v>411.59</v>
      </c>
      <c r="N19" s="196">
        <v>317.33199999999999</v>
      </c>
      <c r="O19" s="196">
        <v>304.86200000000002</v>
      </c>
      <c r="P19" s="1280">
        <v>293.52</v>
      </c>
      <c r="Q19" s="657">
        <v>285.10000000000002</v>
      </c>
      <c r="R19" s="1048">
        <v>279.04500000000002</v>
      </c>
      <c r="S19" s="1108">
        <v>300.24</v>
      </c>
      <c r="T19" s="1280">
        <v>285.30399999999997</v>
      </c>
      <c r="U19" s="1108">
        <v>339.77499999999998</v>
      </c>
      <c r="V19" s="1108">
        <v>318.416</v>
      </c>
      <c r="W19" s="1108">
        <v>275.86099999999999</v>
      </c>
      <c r="X19" s="1280">
        <v>255.59299999999999</v>
      </c>
      <c r="Y19" s="1108">
        <v>269.57400000000001</v>
      </c>
      <c r="Z19" s="1108">
        <v>266.81200000000001</v>
      </c>
      <c r="AA19" s="1108">
        <v>262.21499999999997</v>
      </c>
      <c r="AB19" s="1280">
        <v>216.38400000000001</v>
      </c>
      <c r="AC19" s="1108">
        <v>222.65100000000001</v>
      </c>
      <c r="AD19" s="1108">
        <v>217.34700000000001</v>
      </c>
      <c r="AE19" s="1108">
        <v>231.13399999999999</v>
      </c>
      <c r="AF19" s="1280">
        <v>303.37799999999999</v>
      </c>
      <c r="AG19" s="1108">
        <v>371.51</v>
      </c>
      <c r="AH19" s="1136">
        <v>380.31299999999999</v>
      </c>
      <c r="AI19" s="1186" t="s">
        <v>383</v>
      </c>
      <c r="AJ19" s="1186" t="s">
        <v>383</v>
      </c>
      <c r="AU19" s="143"/>
    </row>
    <row r="20" spans="1:47" ht="15" customHeight="1">
      <c r="A20" s="520"/>
      <c r="B20" s="522" t="s">
        <v>357</v>
      </c>
      <c r="C20" s="68"/>
      <c r="D20" s="62"/>
      <c r="E20" s="319"/>
      <c r="F20" s="319"/>
      <c r="G20" s="319"/>
      <c r="H20" s="319" t="s">
        <v>198</v>
      </c>
      <c r="J20" s="319"/>
      <c r="K20" s="218"/>
      <c r="L20" s="218"/>
      <c r="M20" s="196">
        <v>87.382000000000005</v>
      </c>
      <c r="N20" s="196">
        <v>79.34</v>
      </c>
      <c r="O20" s="196">
        <v>92.918999999999997</v>
      </c>
      <c r="P20" s="1280">
        <v>94.641999999999996</v>
      </c>
      <c r="Q20" s="657">
        <v>89.48</v>
      </c>
      <c r="R20" s="1048">
        <v>109.095</v>
      </c>
      <c r="S20" s="1108">
        <v>110.425</v>
      </c>
      <c r="T20" s="1280">
        <v>116.435</v>
      </c>
      <c r="U20" s="1108">
        <v>142.405</v>
      </c>
      <c r="V20" s="1108">
        <v>133.215</v>
      </c>
      <c r="W20" s="1108">
        <v>92.731999999999999</v>
      </c>
      <c r="X20" s="1280">
        <v>93.105000000000004</v>
      </c>
      <c r="Y20" s="1108">
        <v>77.587000000000003</v>
      </c>
      <c r="Z20" s="1108">
        <v>72.075000000000003</v>
      </c>
      <c r="AA20" s="1108">
        <v>79.653999999999996</v>
      </c>
      <c r="AB20" s="1280">
        <v>84.004999999999995</v>
      </c>
      <c r="AC20" s="1108">
        <v>96.141999999999996</v>
      </c>
      <c r="AD20" s="1108">
        <v>88.674000000000007</v>
      </c>
      <c r="AE20" s="1108">
        <v>88.314999999999998</v>
      </c>
      <c r="AF20" s="1280">
        <v>134.56</v>
      </c>
      <c r="AG20" s="1108">
        <v>165.34</v>
      </c>
      <c r="AH20" s="1136">
        <v>186.28</v>
      </c>
      <c r="AI20" s="1186" t="s">
        <v>383</v>
      </c>
      <c r="AJ20" s="1186" t="s">
        <v>383</v>
      </c>
      <c r="AU20" s="143"/>
    </row>
    <row r="21" spans="1:47" ht="15" customHeight="1" thickBot="1">
      <c r="A21" s="520"/>
      <c r="B21" s="717" t="s">
        <v>358</v>
      </c>
      <c r="C21" s="68"/>
      <c r="D21" s="62"/>
      <c r="E21" s="219"/>
      <c r="F21" s="219" t="s">
        <v>21</v>
      </c>
      <c r="G21" s="289"/>
      <c r="H21" s="219"/>
      <c r="I21" s="220"/>
      <c r="J21" s="220"/>
      <c r="K21" s="220"/>
      <c r="L21" s="220"/>
      <c r="M21" s="199">
        <v>315.11</v>
      </c>
      <c r="N21" s="199">
        <v>331.286</v>
      </c>
      <c r="O21" s="199">
        <v>384.92500000000001</v>
      </c>
      <c r="P21" s="1387">
        <v>362.60899999999998</v>
      </c>
      <c r="Q21" s="683">
        <v>379.3</v>
      </c>
      <c r="R21" s="1049">
        <v>374.541</v>
      </c>
      <c r="S21" s="1109">
        <v>390.745</v>
      </c>
      <c r="T21" s="1377">
        <v>360.327</v>
      </c>
      <c r="U21" s="1109">
        <v>366.47199999999998</v>
      </c>
      <c r="V21" s="1109">
        <v>330.26900000000001</v>
      </c>
      <c r="W21" s="1109">
        <v>293.52</v>
      </c>
      <c r="X21" s="1377">
        <v>256.28399999999999</v>
      </c>
      <c r="Y21" s="1109">
        <v>235.78299999999999</v>
      </c>
      <c r="Z21" s="1109">
        <v>208.786</v>
      </c>
      <c r="AA21" s="1109">
        <v>211.017</v>
      </c>
      <c r="AB21" s="1377">
        <v>191.95</v>
      </c>
      <c r="AC21" s="1109">
        <v>201.89099999999999</v>
      </c>
      <c r="AD21" s="1109">
        <v>204.85400000000001</v>
      </c>
      <c r="AE21" s="1109">
        <v>230.535</v>
      </c>
      <c r="AF21" s="1377">
        <v>281.17399999999998</v>
      </c>
      <c r="AG21" s="1109">
        <v>357.279</v>
      </c>
      <c r="AH21" s="1594">
        <v>408.08100000000002</v>
      </c>
      <c r="AI21" s="1657" t="s">
        <v>383</v>
      </c>
      <c r="AJ21" s="1657" t="s">
        <v>383</v>
      </c>
      <c r="AU21" s="143"/>
    </row>
    <row r="22" spans="1:47" ht="15" customHeight="1">
      <c r="A22" s="520"/>
      <c r="B22" s="522" t="s">
        <v>359</v>
      </c>
      <c r="C22" s="68"/>
      <c r="D22" s="62"/>
      <c r="E22" s="62"/>
      <c r="F22" s="62"/>
      <c r="G22" s="62"/>
      <c r="H22" s="62"/>
      <c r="I22" s="218"/>
      <c r="J22" s="218"/>
      <c r="K22" s="218"/>
      <c r="L22" s="218"/>
      <c r="M22" s="218"/>
      <c r="N22" s="218"/>
      <c r="O22" s="218"/>
      <c r="P22" s="218"/>
      <c r="Q22" s="1100">
        <f t="shared" ref="Q22:AG22" si="1">+Q16*10</f>
        <v>7548</v>
      </c>
      <c r="R22" s="1100">
        <f t="shared" si="1"/>
        <v>7455.73</v>
      </c>
      <c r="S22" s="1100">
        <f t="shared" si="1"/>
        <v>7406.81</v>
      </c>
      <c r="T22" s="1100">
        <f t="shared" si="1"/>
        <v>6980.08</v>
      </c>
      <c r="U22" s="1100">
        <f t="shared" si="1"/>
        <v>7597.8899999999994</v>
      </c>
      <c r="V22" s="1100">
        <f t="shared" si="1"/>
        <v>7702.6900000000005</v>
      </c>
      <c r="W22" s="1100">
        <f t="shared" si="1"/>
        <v>7371.33</v>
      </c>
      <c r="X22" s="1100">
        <f t="shared" si="1"/>
        <v>6376.9500000000007</v>
      </c>
      <c r="Y22" s="1100">
        <f t="shared" si="1"/>
        <v>6474.58</v>
      </c>
      <c r="Z22" s="1100">
        <f t="shared" si="1"/>
        <v>6201</v>
      </c>
      <c r="AA22" s="1100">
        <f t="shared" si="1"/>
        <v>5857.4</v>
      </c>
      <c r="AB22" s="1100">
        <f t="shared" si="1"/>
        <v>5204.57</v>
      </c>
      <c r="AC22" s="1100">
        <f t="shared" si="1"/>
        <v>5254.31</v>
      </c>
      <c r="AD22" s="1100">
        <f t="shared" si="1"/>
        <v>5239.67</v>
      </c>
      <c r="AE22" s="1100">
        <f t="shared" si="1"/>
        <v>5433.09</v>
      </c>
      <c r="AF22" s="1100">
        <f t="shared" si="1"/>
        <v>6230.43</v>
      </c>
      <c r="AG22" s="1100">
        <f t="shared" si="1"/>
        <v>7908.59</v>
      </c>
      <c r="AH22" s="1100">
        <f>+AH16*10</f>
        <v>8420.7799999999988</v>
      </c>
      <c r="AI22" s="342"/>
      <c r="AJ22" s="342"/>
      <c r="AU22" s="143"/>
    </row>
    <row r="23" spans="1:47" ht="15" customHeight="1">
      <c r="A23" s="520"/>
      <c r="B23" s="522" t="s">
        <v>360</v>
      </c>
      <c r="C23" s="68"/>
      <c r="D23" s="51"/>
      <c r="E23" s="62"/>
      <c r="F23" s="62"/>
      <c r="G23" s="62"/>
      <c r="H23" s="62"/>
      <c r="I23" s="218"/>
      <c r="J23" s="218"/>
      <c r="K23" s="218"/>
      <c r="L23" s="218"/>
      <c r="M23" s="218"/>
      <c r="N23" s="218"/>
      <c r="O23" s="218"/>
      <c r="P23" s="218"/>
      <c r="Q23" s="218"/>
      <c r="R23" s="1045"/>
      <c r="S23" s="1100"/>
      <c r="T23" s="1100"/>
      <c r="U23" s="1100"/>
      <c r="V23" s="1100"/>
      <c r="W23" s="1100"/>
      <c r="X23" s="1100"/>
      <c r="Y23" s="1100"/>
      <c r="Z23" s="1100"/>
      <c r="AA23" s="1100"/>
      <c r="AB23" s="1100"/>
      <c r="AC23" s="1100"/>
      <c r="AD23" s="1100"/>
      <c r="AE23" s="1100"/>
      <c r="AF23" s="1100"/>
      <c r="AG23" s="1100"/>
      <c r="AH23" s="1100"/>
      <c r="AI23" s="342"/>
      <c r="AJ23" s="342"/>
      <c r="AU23" s="143"/>
    </row>
    <row r="24" spans="1:47" ht="15" customHeight="1">
      <c r="A24" s="520"/>
      <c r="B24" s="522" t="s">
        <v>361</v>
      </c>
      <c r="C24" s="68"/>
      <c r="D24" s="51"/>
      <c r="E24" s="62"/>
      <c r="F24" s="62"/>
      <c r="G24" s="62"/>
      <c r="H24" s="62"/>
      <c r="I24" s="150"/>
      <c r="J24" s="150"/>
      <c r="K24" s="150"/>
      <c r="L24" s="150"/>
      <c r="M24" s="150"/>
      <c r="N24" s="150"/>
      <c r="O24" s="150"/>
      <c r="P24" s="150"/>
      <c r="Q24" s="150"/>
      <c r="R24" s="1048"/>
      <c r="S24" s="1108"/>
      <c r="T24" s="1108"/>
      <c r="U24" s="1108"/>
      <c r="V24" s="1108"/>
      <c r="W24" s="1108"/>
      <c r="X24" s="1108"/>
      <c r="Y24" s="1108"/>
      <c r="Z24" s="1108"/>
      <c r="AA24" s="1108"/>
      <c r="AB24" s="1108"/>
      <c r="AC24" s="1108"/>
      <c r="AD24" s="1108"/>
      <c r="AE24" s="1108"/>
      <c r="AF24" s="1108"/>
      <c r="AG24" s="1108"/>
      <c r="AH24" s="1108"/>
      <c r="AI24" s="338"/>
      <c r="AJ24" s="286" t="s">
        <v>37</v>
      </c>
      <c r="AU24" s="143"/>
    </row>
    <row r="25" spans="1:47" ht="15" customHeight="1" thickBot="1">
      <c r="A25" s="520"/>
      <c r="B25" s="1586" t="s">
        <v>701</v>
      </c>
      <c r="C25" s="68"/>
      <c r="D25" s="153"/>
      <c r="E25" s="378" t="s">
        <v>213</v>
      </c>
      <c r="F25" s="378"/>
      <c r="G25" s="378"/>
      <c r="H25" s="378"/>
      <c r="I25" s="378"/>
      <c r="J25" s="378"/>
      <c r="K25" s="217"/>
      <c r="L25" s="217"/>
      <c r="M25" s="656">
        <v>217390.72</v>
      </c>
      <c r="N25" s="656">
        <v>219763.538</v>
      </c>
      <c r="O25" s="656">
        <v>222057.06200000001</v>
      </c>
      <c r="P25" s="1287">
        <v>226736.889</v>
      </c>
      <c r="Q25" s="656">
        <v>228576.5</v>
      </c>
      <c r="R25" s="1047">
        <v>233572.12599999999</v>
      </c>
      <c r="S25" s="1107">
        <v>240767.11</v>
      </c>
      <c r="T25" s="1287">
        <v>235632.9</v>
      </c>
      <c r="U25" s="1107">
        <v>241356.06699999998</v>
      </c>
      <c r="V25" s="1107">
        <v>246374.758</v>
      </c>
      <c r="W25" s="1107">
        <v>252320.228</v>
      </c>
      <c r="X25" s="1287">
        <v>257522.80300000001</v>
      </c>
      <c r="Y25" s="1107">
        <v>264231.49300000002</v>
      </c>
      <c r="Z25" s="1107">
        <v>268864.02399999998</v>
      </c>
      <c r="AA25" s="1107">
        <v>277761.05</v>
      </c>
      <c r="AB25" s="1287">
        <v>280574.37699999998</v>
      </c>
      <c r="AC25" s="1107">
        <v>283843.88799999998</v>
      </c>
      <c r="AD25" s="1107">
        <v>288569.78600000002</v>
      </c>
      <c r="AE25" s="1107">
        <v>292351.90999999997</v>
      </c>
      <c r="AF25" s="1287">
        <v>288293.85600000003</v>
      </c>
      <c r="AG25" s="1107">
        <v>285935.745</v>
      </c>
      <c r="AH25" s="1134">
        <v>287260.15999999997</v>
      </c>
      <c r="AI25" s="1656" t="s">
        <v>383</v>
      </c>
      <c r="AJ25" s="1656" t="s">
        <v>383</v>
      </c>
      <c r="AU25" s="143"/>
    </row>
    <row r="26" spans="1:47" ht="15" customHeight="1" thickTop="1">
      <c r="A26" s="520"/>
      <c r="B26" s="1586" t="s">
        <v>702</v>
      </c>
      <c r="C26" s="68"/>
      <c r="D26" s="62"/>
      <c r="E26" s="319"/>
      <c r="F26" s="319" t="s">
        <v>20</v>
      </c>
      <c r="G26" s="319"/>
      <c r="H26" s="319"/>
      <c r="I26" s="196">
        <f t="shared" ref="I26" si="2">I27+I28</f>
        <v>85601.9</v>
      </c>
      <c r="J26" s="196">
        <f t="shared" ref="J26" si="3">J27+J28</f>
        <v>85741.069000000003</v>
      </c>
      <c r="K26" s="196">
        <f>K27+K28</f>
        <v>87856</v>
      </c>
      <c r="L26" s="196">
        <f>L27+L28</f>
        <v>89027.025999999998</v>
      </c>
      <c r="M26" s="196">
        <v>91260.55</v>
      </c>
      <c r="N26" s="196">
        <v>92219.572</v>
      </c>
      <c r="O26" s="196">
        <v>92434.778999999995</v>
      </c>
      <c r="P26" s="1280">
        <v>92809.974999999991</v>
      </c>
      <c r="Q26" s="657">
        <v>94395.9</v>
      </c>
      <c r="R26" s="1048">
        <v>96549.744000000006</v>
      </c>
      <c r="S26" s="1108">
        <v>99282.066999999995</v>
      </c>
      <c r="T26" s="1280">
        <v>97085.065000000002</v>
      </c>
      <c r="U26" s="1108">
        <v>100700.69399999999</v>
      </c>
      <c r="V26" s="1108">
        <v>104926.861</v>
      </c>
      <c r="W26" s="1108">
        <v>105852.56200000001</v>
      </c>
      <c r="X26" s="1280">
        <v>107824.177</v>
      </c>
      <c r="Y26" s="1108">
        <v>112031.6</v>
      </c>
      <c r="Z26" s="1108">
        <v>115348.38400000001</v>
      </c>
      <c r="AA26" s="1108">
        <v>119415.939</v>
      </c>
      <c r="AB26" s="1280">
        <v>119198.24099999999</v>
      </c>
      <c r="AC26" s="1108">
        <v>122493.709</v>
      </c>
      <c r="AD26" s="1108">
        <v>126188.13099999999</v>
      </c>
      <c r="AE26" s="1108">
        <v>129755.11599999999</v>
      </c>
      <c r="AF26" s="1280">
        <v>129267.76</v>
      </c>
      <c r="AG26" s="1108">
        <v>130369.281</v>
      </c>
      <c r="AH26" s="1136">
        <v>132460.606</v>
      </c>
      <c r="AI26" s="1186" t="s">
        <v>383</v>
      </c>
      <c r="AJ26" s="1186" t="s">
        <v>383</v>
      </c>
      <c r="AU26" s="143"/>
    </row>
    <row r="27" spans="1:47" ht="15" customHeight="1">
      <c r="A27" s="78"/>
      <c r="B27" s="522" t="s">
        <v>509</v>
      </c>
      <c r="C27" s="68"/>
      <c r="D27" s="62"/>
      <c r="E27" s="319"/>
      <c r="F27" s="319"/>
      <c r="G27" s="319" t="s">
        <v>196</v>
      </c>
      <c r="H27" s="319"/>
      <c r="I27" s="196">
        <v>17557</v>
      </c>
      <c r="J27" s="196">
        <v>16620.28</v>
      </c>
      <c r="K27" s="196">
        <v>17290.400000000001</v>
      </c>
      <c r="L27" s="196">
        <v>16662.649000000001</v>
      </c>
      <c r="M27" s="196">
        <v>17110.97</v>
      </c>
      <c r="N27" s="196">
        <v>17385.566999999999</v>
      </c>
      <c r="O27" s="196">
        <v>16426.306</v>
      </c>
      <c r="P27" s="1280">
        <v>16230.848</v>
      </c>
      <c r="Q27" s="657">
        <v>16050</v>
      </c>
      <c r="R27" s="1048">
        <v>15702.652</v>
      </c>
      <c r="S27" s="1108">
        <v>15933.644</v>
      </c>
      <c r="T27" s="1280">
        <v>14991.761</v>
      </c>
      <c r="U27" s="1108">
        <v>16626.343000000001</v>
      </c>
      <c r="V27" s="1108">
        <v>17233.561000000002</v>
      </c>
      <c r="W27" s="1108">
        <v>17137.648000000001</v>
      </c>
      <c r="X27" s="1280">
        <v>16721.753000000001</v>
      </c>
      <c r="Y27" s="1108">
        <v>16746.920999999998</v>
      </c>
      <c r="Z27" s="1108">
        <v>16597</v>
      </c>
      <c r="AA27" s="1108">
        <v>16646.858</v>
      </c>
      <c r="AB27" s="1280">
        <v>15573</v>
      </c>
      <c r="AC27" s="1108">
        <v>16355.511</v>
      </c>
      <c r="AD27" s="1108">
        <v>17391.237000000001</v>
      </c>
      <c r="AE27" s="1108">
        <v>18758.544000000002</v>
      </c>
      <c r="AF27" s="1280">
        <v>18272.751</v>
      </c>
      <c r="AG27" s="1108">
        <v>19389.245999999999</v>
      </c>
      <c r="AH27" s="1136">
        <v>20451.404999999999</v>
      </c>
      <c r="AI27" s="1186" t="s">
        <v>383</v>
      </c>
      <c r="AJ27" s="1186" t="s">
        <v>383</v>
      </c>
      <c r="AU27" s="143"/>
    </row>
    <row r="28" spans="1:47" ht="15" customHeight="1">
      <c r="A28" s="78"/>
      <c r="B28" s="522" t="s">
        <v>362</v>
      </c>
      <c r="C28" s="68"/>
      <c r="D28" s="62"/>
      <c r="E28" s="319"/>
      <c r="F28" s="319"/>
      <c r="G28" s="319" t="s">
        <v>210</v>
      </c>
      <c r="H28" s="319"/>
      <c r="I28" s="196">
        <v>68044.899999999994</v>
      </c>
      <c r="J28" s="196">
        <v>69120.789000000004</v>
      </c>
      <c r="K28" s="196">
        <v>70565.600000000006</v>
      </c>
      <c r="L28" s="196">
        <v>72364.376999999993</v>
      </c>
      <c r="M28" s="196">
        <v>74149.58</v>
      </c>
      <c r="N28" s="196">
        <v>74834.005000000005</v>
      </c>
      <c r="O28" s="196">
        <v>76008.472999999998</v>
      </c>
      <c r="P28" s="1280">
        <v>76579.126999999993</v>
      </c>
      <c r="Q28" s="657">
        <v>78345.899999999994</v>
      </c>
      <c r="R28" s="1048">
        <v>80847.092000000004</v>
      </c>
      <c r="S28" s="1108">
        <v>83348.422999999995</v>
      </c>
      <c r="T28" s="1280">
        <v>82093.304000000004</v>
      </c>
      <c r="U28" s="1108">
        <v>84074.350999999995</v>
      </c>
      <c r="V28" s="1108">
        <v>87693.3</v>
      </c>
      <c r="W28" s="1108">
        <v>88714.914000000004</v>
      </c>
      <c r="X28" s="1280">
        <v>91102.423999999999</v>
      </c>
      <c r="Y28" s="1108">
        <v>95284.679000000004</v>
      </c>
      <c r="Z28" s="1108">
        <v>98750.823000000004</v>
      </c>
      <c r="AA28" s="1108">
        <v>102769.08100000001</v>
      </c>
      <c r="AB28" s="1280">
        <v>103624.68</v>
      </c>
      <c r="AC28" s="1108">
        <v>106138.198</v>
      </c>
      <c r="AD28" s="1108">
        <v>108796.894</v>
      </c>
      <c r="AE28" s="1108">
        <v>110996.572</v>
      </c>
      <c r="AF28" s="1280">
        <v>110995.00900000001</v>
      </c>
      <c r="AG28" s="1108">
        <v>110980.035</v>
      </c>
      <c r="AH28" s="1136">
        <v>112009.201</v>
      </c>
      <c r="AI28" s="1186" t="s">
        <v>383</v>
      </c>
      <c r="AJ28" s="1186" t="s">
        <v>383</v>
      </c>
      <c r="AU28" s="143"/>
    </row>
    <row r="29" spans="1:47" ht="15" customHeight="1">
      <c r="A29" s="78"/>
      <c r="B29" s="50"/>
      <c r="C29" s="68"/>
      <c r="D29" s="62"/>
      <c r="E29" s="319"/>
      <c r="F29" s="319"/>
      <c r="G29" s="319"/>
      <c r="H29" s="319" t="s">
        <v>198</v>
      </c>
      <c r="I29" s="196"/>
      <c r="J29" s="196"/>
      <c r="K29" s="196"/>
      <c r="L29" s="196"/>
      <c r="M29" s="196">
        <v>38644.468999999997</v>
      </c>
      <c r="N29" s="196">
        <v>39571.307999999997</v>
      </c>
      <c r="O29" s="196">
        <v>40304.540999999997</v>
      </c>
      <c r="P29" s="1280">
        <v>41255.26</v>
      </c>
      <c r="Q29" s="657">
        <v>42108.974999999999</v>
      </c>
      <c r="R29" s="1048">
        <v>42976.783000000003</v>
      </c>
      <c r="S29" s="1108">
        <v>44122.631999999998</v>
      </c>
      <c r="T29" s="1280">
        <v>43714.682999999997</v>
      </c>
      <c r="U29" s="1108">
        <v>44423.178</v>
      </c>
      <c r="V29" s="1108">
        <v>45954.464999999997</v>
      </c>
      <c r="W29" s="1108">
        <v>46281.718000000001</v>
      </c>
      <c r="X29" s="1280">
        <v>47689.356</v>
      </c>
      <c r="Y29" s="1108">
        <v>49475.27</v>
      </c>
      <c r="Z29" s="1108">
        <v>50658.034</v>
      </c>
      <c r="AA29" s="1108">
        <v>52193.875999999997</v>
      </c>
      <c r="AB29" s="1280">
        <v>52301.779000000002</v>
      </c>
      <c r="AC29" s="1108">
        <v>52683.745000000003</v>
      </c>
      <c r="AD29" s="1108">
        <v>52997.599000000002</v>
      </c>
      <c r="AE29" s="1108">
        <v>53161.366999999998</v>
      </c>
      <c r="AF29" s="1280">
        <v>52856.654000000002</v>
      </c>
      <c r="AG29" s="1108">
        <v>52049.290999999997</v>
      </c>
      <c r="AH29" s="1136">
        <v>51610.375</v>
      </c>
      <c r="AI29" s="1186" t="s">
        <v>383</v>
      </c>
      <c r="AJ29" s="1186" t="s">
        <v>383</v>
      </c>
      <c r="AU29" s="143"/>
    </row>
    <row r="30" spans="1:47" ht="15" customHeight="1" thickBot="1">
      <c r="A30" s="56"/>
      <c r="B30" s="50"/>
      <c r="C30" s="68"/>
      <c r="D30" s="62"/>
      <c r="E30" s="219"/>
      <c r="F30" s="219" t="s">
        <v>21</v>
      </c>
      <c r="G30" s="289"/>
      <c r="H30" s="219"/>
      <c r="I30" s="199">
        <v>103402.1</v>
      </c>
      <c r="J30" s="199">
        <v>104205.139</v>
      </c>
      <c r="K30" s="199">
        <v>104408</v>
      </c>
      <c r="L30" s="199">
        <v>106573.60400000001</v>
      </c>
      <c r="M30" s="199">
        <v>107420.36</v>
      </c>
      <c r="N30" s="199">
        <v>108060.382</v>
      </c>
      <c r="O30" s="199">
        <v>109470.133</v>
      </c>
      <c r="P30" s="1387">
        <v>113473.52499999999</v>
      </c>
      <c r="Q30" s="683">
        <v>114471.4</v>
      </c>
      <c r="R30" s="1049">
        <v>116523.89599999999</v>
      </c>
      <c r="S30" s="1109">
        <v>120042.196</v>
      </c>
      <c r="T30" s="1377">
        <v>119761.427</v>
      </c>
      <c r="U30" s="1109">
        <v>119540.03600000001</v>
      </c>
      <c r="V30" s="1109">
        <v>122040.048</v>
      </c>
      <c r="W30" s="1109">
        <v>125716.864</v>
      </c>
      <c r="X30" s="1377">
        <v>130398.02899999999</v>
      </c>
      <c r="Y30" s="1109">
        <v>132851.671</v>
      </c>
      <c r="Z30" s="1109">
        <v>133180.53</v>
      </c>
      <c r="AA30" s="1109">
        <v>135677.93100000001</v>
      </c>
      <c r="AB30" s="1377">
        <v>138799.74600000001</v>
      </c>
      <c r="AC30" s="1109">
        <v>137603.58499999999</v>
      </c>
      <c r="AD30" s="1109">
        <v>136580.97099999999</v>
      </c>
      <c r="AE30" s="1109">
        <v>134699.20300000001</v>
      </c>
      <c r="AF30" s="1377">
        <v>133855.53400000001</v>
      </c>
      <c r="AG30" s="1109">
        <v>130858.133</v>
      </c>
      <c r="AH30" s="1594">
        <v>131470.38</v>
      </c>
      <c r="AI30" s="1657" t="s">
        <v>383</v>
      </c>
      <c r="AJ30" s="1657" t="s">
        <v>383</v>
      </c>
      <c r="AU30" s="143"/>
    </row>
    <row r="31" spans="1:47" ht="15" customHeight="1">
      <c r="A31" s="3"/>
      <c r="B31" s="50"/>
      <c r="C31" s="68"/>
      <c r="D31" s="62"/>
      <c r="E31" s="62"/>
      <c r="F31" s="70"/>
      <c r="G31" s="70"/>
      <c r="H31" s="70"/>
      <c r="I31" s="150"/>
      <c r="J31" s="150"/>
      <c r="K31" s="150"/>
      <c r="L31" s="150"/>
      <c r="M31" s="150"/>
      <c r="N31" s="150"/>
      <c r="O31" s="150"/>
      <c r="P31" s="150"/>
      <c r="Q31" s="150"/>
      <c r="R31" s="657"/>
      <c r="S31" s="1048"/>
      <c r="T31" s="1108"/>
      <c r="U31" s="1108"/>
      <c r="V31" s="1108"/>
      <c r="W31" s="1108"/>
      <c r="X31" s="1108"/>
      <c r="Y31" s="1108"/>
      <c r="Z31" s="1108"/>
      <c r="AA31" s="1108"/>
      <c r="AB31" s="1108"/>
      <c r="AC31" s="1108"/>
      <c r="AD31" s="1108"/>
      <c r="AE31" s="1108"/>
      <c r="AF31" s="1108"/>
      <c r="AG31" s="1108"/>
      <c r="AH31" s="1108"/>
      <c r="AI31" s="224"/>
      <c r="AJ31" s="224"/>
      <c r="AU31" s="143"/>
    </row>
    <row r="32" spans="1:47" ht="15" customHeight="1">
      <c r="A32" s="48"/>
      <c r="B32" s="50"/>
      <c r="C32" s="68"/>
      <c r="E32" s="345" t="s">
        <v>419</v>
      </c>
      <c r="F32" s="319"/>
      <c r="G32" s="319"/>
      <c r="H32" s="319"/>
      <c r="I32" s="319"/>
      <c r="J32" s="319"/>
      <c r="K32" s="150"/>
      <c r="L32" s="150"/>
      <c r="M32" s="150"/>
      <c r="N32" s="150"/>
      <c r="O32" s="150"/>
      <c r="P32" s="150"/>
      <c r="Q32" s="150"/>
      <c r="R32" s="657"/>
      <c r="S32" s="1048"/>
      <c r="T32" s="1108"/>
      <c r="U32" s="1108"/>
      <c r="V32" s="1108"/>
      <c r="W32" s="1108"/>
      <c r="X32" s="1108"/>
      <c r="Y32" s="1108"/>
      <c r="Z32" s="1108"/>
      <c r="AA32" s="1108"/>
      <c r="AB32" s="1108"/>
      <c r="AC32" s="1108"/>
      <c r="AD32" s="1108"/>
      <c r="AE32" s="1108"/>
      <c r="AF32" s="1108"/>
      <c r="AG32" s="1108"/>
      <c r="AH32" s="1108"/>
      <c r="AI32" s="224"/>
      <c r="AJ32" s="224"/>
    </row>
    <row r="33" spans="1:53" ht="15" customHeight="1">
      <c r="A33" s="3"/>
      <c r="B33" s="50"/>
      <c r="C33" s="223"/>
      <c r="D33" s="70"/>
      <c r="E33" s="345" t="s">
        <v>214</v>
      </c>
      <c r="F33" s="319"/>
      <c r="G33" s="319"/>
      <c r="H33" s="319"/>
      <c r="I33" s="319"/>
      <c r="J33" s="319"/>
      <c r="K33" s="150"/>
      <c r="L33" s="150"/>
      <c r="M33" s="150"/>
      <c r="N33" s="150"/>
      <c r="O33" s="150"/>
      <c r="P33" s="150"/>
      <c r="Q33" s="150"/>
      <c r="R33" s="657"/>
      <c r="S33" s="1048"/>
      <c r="T33" s="1108"/>
      <c r="U33" s="1108"/>
      <c r="V33" s="1108"/>
      <c r="W33" s="1108"/>
      <c r="X33" s="1108"/>
      <c r="Y33" s="1108"/>
      <c r="Z33" s="1108"/>
      <c r="AA33" s="1108"/>
      <c r="AB33" s="1108"/>
      <c r="AC33" s="1108"/>
      <c r="AD33" s="1108"/>
      <c r="AE33" s="1108"/>
      <c r="AF33" s="1108"/>
      <c r="AG33" s="1108"/>
      <c r="AH33" s="1108"/>
      <c r="AI33" s="224"/>
      <c r="AJ33" s="224"/>
    </row>
    <row r="34" spans="1:53" s="1088" customFormat="1" ht="15" customHeight="1">
      <c r="A34" s="3"/>
      <c r="B34" s="50"/>
      <c r="C34" s="223"/>
      <c r="D34" s="1103"/>
      <c r="E34" s="384"/>
      <c r="F34" s="349"/>
      <c r="G34" s="349"/>
      <c r="H34" s="349"/>
      <c r="I34" s="349"/>
      <c r="J34" s="349"/>
      <c r="K34" s="1108"/>
      <c r="L34" s="1108"/>
      <c r="M34" s="1108"/>
      <c r="N34" s="1108"/>
      <c r="O34" s="1108"/>
      <c r="P34" s="1108"/>
      <c r="Q34" s="1108"/>
      <c r="R34" s="1108"/>
      <c r="S34" s="1108"/>
      <c r="T34" s="1108"/>
      <c r="U34" s="1108"/>
      <c r="V34" s="1108"/>
      <c r="W34" s="1108"/>
      <c r="X34" s="1108"/>
      <c r="Y34" s="1108"/>
      <c r="Z34" s="1108"/>
      <c r="AA34" s="1108"/>
      <c r="AB34" s="1108"/>
      <c r="AC34" s="1108"/>
      <c r="AD34" s="1108"/>
      <c r="AE34" s="1108"/>
      <c r="AF34" s="1108"/>
      <c r="AG34" s="1108"/>
      <c r="AH34" s="1108"/>
      <c r="AI34" s="338"/>
      <c r="AJ34" s="338"/>
    </row>
    <row r="35" spans="1:53" ht="15" customHeight="1">
      <c r="A35" s="3"/>
      <c r="B35" s="50"/>
      <c r="C35" s="225"/>
      <c r="E35" s="62"/>
      <c r="F35" s="215"/>
      <c r="G35" s="215"/>
      <c r="H35" s="215"/>
      <c r="I35" s="150"/>
      <c r="J35" s="150"/>
      <c r="K35" s="150"/>
      <c r="L35" s="150"/>
      <c r="M35" s="150"/>
      <c r="N35" s="150"/>
      <c r="O35" s="150"/>
      <c r="P35" s="150"/>
      <c r="Q35" s="150"/>
      <c r="R35" s="657"/>
      <c r="S35" s="1048"/>
      <c r="T35" s="1108"/>
      <c r="U35" s="1108"/>
      <c r="V35" s="1108"/>
      <c r="W35" s="1108"/>
      <c r="X35" s="1108"/>
      <c r="Y35" s="1108"/>
      <c r="Z35" s="1108"/>
      <c r="AA35" s="1108"/>
      <c r="AB35" s="1108"/>
      <c r="AC35" s="1108"/>
      <c r="AD35" s="1108"/>
      <c r="AE35" s="1108"/>
      <c r="AF35" s="1108"/>
      <c r="AG35" s="1108"/>
      <c r="AH35" s="1108"/>
      <c r="AI35" s="224"/>
      <c r="AJ35" s="376">
        <v>24</v>
      </c>
    </row>
    <row r="36" spans="1:53" s="445" customFormat="1" ht="5.0999999999999996" customHeight="1">
      <c r="A36" s="449"/>
      <c r="B36" s="444"/>
      <c r="C36" s="452"/>
      <c r="D36" s="450"/>
      <c r="H36" s="466"/>
      <c r="I36" s="451"/>
      <c r="J36" s="451"/>
      <c r="K36" s="451"/>
      <c r="L36" s="451"/>
      <c r="M36" s="451"/>
      <c r="N36" s="451"/>
      <c r="O36" s="451"/>
      <c r="P36" s="451"/>
      <c r="Q36" s="451"/>
      <c r="R36" s="451"/>
      <c r="S36" s="1056"/>
      <c r="T36" s="1123"/>
      <c r="U36" s="1123"/>
      <c r="V36" s="1123"/>
      <c r="W36" s="1123"/>
      <c r="X36" s="1123"/>
      <c r="Y36" s="1123"/>
      <c r="Z36" s="1123"/>
      <c r="AA36" s="1123"/>
      <c r="AB36" s="1123"/>
      <c r="AC36" s="1123"/>
      <c r="AD36" s="1123"/>
      <c r="AE36" s="1123"/>
      <c r="AF36" s="1123"/>
      <c r="AG36" s="1123"/>
      <c r="AH36" s="1123"/>
      <c r="AI36" s="451"/>
      <c r="AJ36" s="451"/>
    </row>
    <row r="37" spans="1:53" s="480" customFormat="1" ht="20.100000000000001" customHeight="1">
      <c r="A37" s="478"/>
      <c r="B37" s="479"/>
      <c r="C37" s="493"/>
      <c r="D37" s="481"/>
      <c r="H37" s="494"/>
      <c r="I37" s="447" t="s">
        <v>59</v>
      </c>
      <c r="J37" s="447" t="s">
        <v>63</v>
      </c>
      <c r="K37" s="447" t="s">
        <v>65</v>
      </c>
      <c r="L37" s="447" t="s">
        <v>80</v>
      </c>
      <c r="M37" s="447" t="s">
        <v>83</v>
      </c>
      <c r="N37" s="447" t="s">
        <v>97</v>
      </c>
      <c r="O37" s="447" t="s">
        <v>103</v>
      </c>
      <c r="P37" s="447" t="s">
        <v>371</v>
      </c>
      <c r="Q37" s="447" t="s">
        <v>328</v>
      </c>
      <c r="R37" s="447" t="s">
        <v>448</v>
      </c>
      <c r="S37" s="1055" t="s">
        <v>526</v>
      </c>
      <c r="T37" s="1122" t="s">
        <v>603</v>
      </c>
      <c r="U37" s="1122" t="s">
        <v>917</v>
      </c>
      <c r="V37" s="1122" t="s">
        <v>918</v>
      </c>
      <c r="W37" s="1122" t="s">
        <v>919</v>
      </c>
      <c r="X37" s="1122" t="s">
        <v>659</v>
      </c>
      <c r="Y37" s="1122" t="s">
        <v>705</v>
      </c>
      <c r="Z37" s="1122" t="s">
        <v>774</v>
      </c>
      <c r="AA37" s="1122" t="s">
        <v>771</v>
      </c>
      <c r="AB37" s="1122" t="s">
        <v>784</v>
      </c>
      <c r="AC37" s="1122" t="s">
        <v>793</v>
      </c>
      <c r="AD37" s="1122" t="s">
        <v>799</v>
      </c>
      <c r="AE37" s="1122" t="s">
        <v>879</v>
      </c>
      <c r="AF37" s="1122" t="s">
        <v>880</v>
      </c>
      <c r="AG37" s="1122" t="s">
        <v>873</v>
      </c>
      <c r="AH37" s="1122" t="s">
        <v>874</v>
      </c>
      <c r="AI37" s="448"/>
      <c r="AJ37" s="713"/>
    </row>
    <row r="38" spans="1:53" s="35" customFormat="1" ht="7.5" customHeight="1">
      <c r="A38" s="3"/>
      <c r="B38" s="200"/>
      <c r="C38" s="82"/>
      <c r="H38" s="41"/>
      <c r="I38" s="41"/>
      <c r="J38" s="41"/>
      <c r="K38" s="41"/>
      <c r="L38" s="41"/>
      <c r="M38" s="41"/>
      <c r="N38" s="41"/>
      <c r="O38" s="41"/>
      <c r="P38" s="41"/>
      <c r="Q38" s="41"/>
      <c r="R38" s="41"/>
      <c r="S38" s="1043"/>
      <c r="T38" s="1043"/>
      <c r="U38" s="1043"/>
      <c r="V38" s="1043"/>
      <c r="W38" s="1043"/>
      <c r="X38" s="1043"/>
      <c r="Y38" s="1043"/>
      <c r="Z38" s="1043"/>
      <c r="AA38" s="1043"/>
      <c r="AB38" s="1043"/>
      <c r="AC38" s="1043"/>
      <c r="AD38" s="1043"/>
      <c r="AE38" s="1043"/>
      <c r="AF38" s="1043"/>
      <c r="AG38" s="1043"/>
      <c r="AH38" s="1043"/>
      <c r="AI38" s="41"/>
      <c r="AJ38" s="42"/>
      <c r="AK38" s="33"/>
      <c r="AL38" s="33"/>
      <c r="AM38" s="33"/>
      <c r="AN38" s="33"/>
      <c r="AO38" s="33"/>
      <c r="AP38" s="33"/>
      <c r="AQ38" s="33"/>
      <c r="AR38" s="33"/>
      <c r="AS38" s="33"/>
      <c r="AT38" s="33"/>
      <c r="AU38" s="33"/>
      <c r="AV38" s="33"/>
      <c r="AW38" s="33"/>
      <c r="AX38" s="33"/>
    </row>
    <row r="39" spans="1:53" s="35" customFormat="1" ht="12.95" customHeight="1">
      <c r="A39" s="76" t="s">
        <v>36</v>
      </c>
      <c r="B39" s="77"/>
      <c r="C39" s="99"/>
      <c r="D39" s="470" t="s">
        <v>316</v>
      </c>
      <c r="E39" s="5"/>
      <c r="F39" s="347"/>
      <c r="G39" s="347"/>
      <c r="H39" s="347"/>
      <c r="I39" s="347"/>
      <c r="J39" s="347"/>
      <c r="K39" s="70"/>
      <c r="L39" s="70"/>
      <c r="M39" s="70"/>
      <c r="N39" s="70"/>
      <c r="O39" s="70"/>
      <c r="P39" s="70"/>
      <c r="Q39" s="70"/>
      <c r="R39" s="232"/>
      <c r="S39" s="1046"/>
      <c r="T39" s="1103"/>
      <c r="U39" s="1103"/>
      <c r="V39" s="1103"/>
      <c r="W39" s="1103"/>
      <c r="X39" s="1103"/>
      <c r="Y39" s="1103"/>
      <c r="Z39" s="1103"/>
      <c r="AA39" s="1103"/>
      <c r="AB39" s="1103"/>
      <c r="AC39" s="1103"/>
      <c r="AD39" s="1103"/>
      <c r="AE39" s="1103"/>
      <c r="AF39" s="1103"/>
      <c r="AG39" s="1103"/>
      <c r="AH39" s="1103"/>
      <c r="AI39" s="70"/>
      <c r="AJ39" s="467"/>
      <c r="AK39" s="33"/>
      <c r="AL39" s="33"/>
      <c r="AM39" s="33"/>
      <c r="AN39" s="33"/>
      <c r="AO39" s="33"/>
      <c r="AP39" s="33"/>
      <c r="AQ39" s="33"/>
      <c r="AR39" s="33"/>
      <c r="AS39" s="33"/>
      <c r="AT39" s="33"/>
      <c r="AU39" s="33"/>
      <c r="AV39" s="33"/>
      <c r="AW39" s="33"/>
      <c r="AX39" s="33"/>
    </row>
    <row r="40" spans="1:53" ht="12.95" customHeight="1" thickBot="1">
      <c r="A40" s="78"/>
      <c r="B40" s="79"/>
      <c r="C40" s="187"/>
      <c r="D40" s="347"/>
      <c r="E40" s="513" t="s">
        <v>317</v>
      </c>
      <c r="F40" s="378"/>
      <c r="G40" s="378"/>
      <c r="H40" s="378"/>
      <c r="I40" s="378"/>
      <c r="J40" s="378"/>
      <c r="K40" s="217"/>
      <c r="L40" s="217"/>
      <c r="M40" s="217"/>
      <c r="N40" s="217"/>
      <c r="O40" s="217"/>
      <c r="P40" s="217"/>
      <c r="Q40" s="813"/>
      <c r="R40" s="1057"/>
      <c r="S40" s="1057"/>
      <c r="T40" s="1057"/>
      <c r="U40" s="1057"/>
      <c r="V40" s="1057"/>
      <c r="W40" s="1057"/>
      <c r="X40" s="1057"/>
      <c r="Y40" s="1057"/>
      <c r="Z40" s="1057"/>
      <c r="AA40" s="1057"/>
      <c r="AB40" s="1057"/>
      <c r="AC40" s="1057"/>
      <c r="AD40" s="1057"/>
      <c r="AE40" s="1057"/>
      <c r="AF40" s="1057"/>
      <c r="AG40" s="1057"/>
      <c r="AH40" s="1057" t="s">
        <v>414</v>
      </c>
      <c r="AI40" s="342"/>
      <c r="AJ40" s="342"/>
      <c r="BA40" s="143"/>
    </row>
    <row r="41" spans="1:53" ht="12.95" customHeight="1" thickTop="1">
      <c r="A41" s="519" t="s">
        <v>345</v>
      </c>
      <c r="B41" s="521"/>
      <c r="C41" s="68"/>
      <c r="D41" s="347"/>
      <c r="E41" s="347"/>
      <c r="F41" s="349" t="s">
        <v>215</v>
      </c>
      <c r="G41" s="349"/>
      <c r="H41" s="349"/>
      <c r="I41" s="347"/>
      <c r="J41" s="347"/>
      <c r="K41" s="218"/>
      <c r="L41" s="218"/>
      <c r="M41" s="64">
        <v>6.0955297086195048E-3</v>
      </c>
      <c r="N41" s="64">
        <v>2.925854563619496E-3</v>
      </c>
      <c r="O41" s="64">
        <v>8.5106699825765811E-3</v>
      </c>
      <c r="P41" s="1386">
        <v>2.781708648364533E-3</v>
      </c>
      <c r="Q41" s="677">
        <v>7.0544164945921259E-3</v>
      </c>
      <c r="R41" s="1045">
        <v>3.8863996502923339E-3</v>
      </c>
      <c r="S41" s="1100">
        <v>3.3591136274363732E-3</v>
      </c>
      <c r="T41" s="1386">
        <v>3.1325616375645804E-3</v>
      </c>
      <c r="U41" s="1100">
        <v>5.7115996342515683E-3</v>
      </c>
      <c r="V41" s="1100">
        <v>1.4112210808954386E-3</v>
      </c>
      <c r="W41" s="1100">
        <v>1.1707036116519441E-3</v>
      </c>
      <c r="X41" s="1386">
        <v>1.7000179274617804E-3</v>
      </c>
      <c r="Y41" s="1100">
        <v>3.045154780352445E-3</v>
      </c>
      <c r="Z41" s="1100">
        <v>2.7095260929095918E-3</v>
      </c>
      <c r="AA41" s="1100">
        <v>2.07108390310555E-3</v>
      </c>
      <c r="AB41" s="1386">
        <v>1.7328119192331652E-3</v>
      </c>
      <c r="AC41" s="1100">
        <v>1.1751810200360459E-3</v>
      </c>
      <c r="AD41" s="1100">
        <v>1.9109439456442612E-2</v>
      </c>
      <c r="AE41" s="1100">
        <v>1.7455532238854155E-2</v>
      </c>
      <c r="AF41" s="1386">
        <v>2.1835356290640772E-2</v>
      </c>
      <c r="AG41" s="1100">
        <v>2.2141385646146136E-2</v>
      </c>
      <c r="AH41" s="1592">
        <v>5.2345480169116165E-3</v>
      </c>
      <c r="AI41" s="342"/>
      <c r="AJ41" s="342"/>
      <c r="BA41" s="143"/>
    </row>
    <row r="42" spans="1:53" ht="12.95" customHeight="1">
      <c r="A42" s="80"/>
      <c r="B42" s="522" t="s">
        <v>346</v>
      </c>
      <c r="C42" s="68"/>
      <c r="D42" s="347"/>
      <c r="E42" s="347"/>
      <c r="F42" s="349" t="s">
        <v>638</v>
      </c>
      <c r="G42" s="349"/>
      <c r="H42" s="349"/>
      <c r="I42" s="347"/>
      <c r="J42" s="347"/>
      <c r="K42" s="218"/>
      <c r="L42" s="218"/>
      <c r="M42" s="64">
        <v>4.5342737753015436E-3</v>
      </c>
      <c r="N42" s="64">
        <v>1.1544920235096558E-3</v>
      </c>
      <c r="O42" s="64">
        <v>1.061900802436361E-3</v>
      </c>
      <c r="P42" s="1386">
        <v>1.5775025774156283E-3</v>
      </c>
      <c r="Q42" s="677">
        <v>1.3825644668247949E-3</v>
      </c>
      <c r="R42" s="1045">
        <v>1.1791403399483847E-3</v>
      </c>
      <c r="S42" s="1100">
        <v>1.2982559278855576E-3</v>
      </c>
      <c r="T42" s="1386">
        <v>3.0465169862522721E-3</v>
      </c>
      <c r="U42" s="1100">
        <v>2.0713912160707143E-2</v>
      </c>
      <c r="V42" s="1100">
        <v>8.6237832503476431E-3</v>
      </c>
      <c r="W42" s="1100">
        <v>0</v>
      </c>
      <c r="X42" s="1386">
        <v>8.1421535872497341E-3</v>
      </c>
      <c r="Y42" s="1100">
        <v>3.2566593815593014E-3</v>
      </c>
      <c r="Z42" s="1100">
        <v>3.871708318336138E-3</v>
      </c>
      <c r="AA42" s="1100">
        <v>4.666300259717867E-3</v>
      </c>
      <c r="AB42" s="1386">
        <v>3.6913990402362494E-4</v>
      </c>
      <c r="AC42" s="1100">
        <v>2.6215905075627189E-3</v>
      </c>
      <c r="AD42" s="1100">
        <v>3.1718434284103191E-3</v>
      </c>
      <c r="AE42" s="1100">
        <v>2.2247838616714696E-3</v>
      </c>
      <c r="AF42" s="1386">
        <v>4.43585437723773E-4</v>
      </c>
      <c r="AG42" s="1100">
        <v>3.547014059073907E-3</v>
      </c>
      <c r="AH42" s="1592">
        <v>4.2389816754877857E-3</v>
      </c>
      <c r="AI42" s="342"/>
      <c r="AJ42" s="342"/>
      <c r="BA42" s="143"/>
    </row>
    <row r="43" spans="1:53" ht="12.95" customHeight="1">
      <c r="A43" s="80"/>
      <c r="B43" s="522" t="s">
        <v>347</v>
      </c>
      <c r="C43" s="68"/>
      <c r="D43" s="347"/>
      <c r="E43" s="347"/>
      <c r="F43" s="349" t="s">
        <v>216</v>
      </c>
      <c r="G43" s="349"/>
      <c r="H43" s="349"/>
      <c r="I43" s="347"/>
      <c r="J43" s="347"/>
      <c r="K43" s="218"/>
      <c r="L43" s="218"/>
      <c r="M43" s="64">
        <v>7.718966628717485E-3</v>
      </c>
      <c r="N43" s="64">
        <v>7.682003262729286E-3</v>
      </c>
      <c r="O43" s="64">
        <v>6.7560304904165846E-3</v>
      </c>
      <c r="P43" s="1386">
        <v>6.4828701242817732E-3</v>
      </c>
      <c r="Q43" s="677">
        <v>6.0538139796542855E-3</v>
      </c>
      <c r="R43" s="1045">
        <v>5.1390875650096446E-3</v>
      </c>
      <c r="S43" s="1100">
        <v>5.9888466727459032E-3</v>
      </c>
      <c r="T43" s="1386">
        <v>5.4261915081482287E-3</v>
      </c>
      <c r="U43" s="1100">
        <v>5.972671304855146E-3</v>
      </c>
      <c r="V43" s="1100">
        <v>5.1836489454394419E-3</v>
      </c>
      <c r="W43" s="1100">
        <v>5.7464535542559756E-3</v>
      </c>
      <c r="X43" s="1386">
        <v>5.0687420207264711E-3</v>
      </c>
      <c r="Y43" s="1100">
        <v>6.6590598989931752E-3</v>
      </c>
      <c r="Z43" s="1100">
        <v>6.360598855491343E-3</v>
      </c>
      <c r="AA43" s="1100">
        <v>5.5093892842500167E-3</v>
      </c>
      <c r="AB43" s="1386">
        <v>4.4740161022742845E-3</v>
      </c>
      <c r="AC43" s="1100">
        <v>3.9531795204166354E-3</v>
      </c>
      <c r="AD43" s="1100">
        <v>3.713327288850249E-3</v>
      </c>
      <c r="AE43" s="1100">
        <v>2.8908505580529285E-3</v>
      </c>
      <c r="AF43" s="1386">
        <v>2.9157728033425809E-3</v>
      </c>
      <c r="AG43" s="1100">
        <v>3.4076168572204162E-3</v>
      </c>
      <c r="AH43" s="1592">
        <v>3.4719406951931411E-3</v>
      </c>
      <c r="AI43" s="342"/>
      <c r="AJ43" s="342"/>
      <c r="BA43" s="143"/>
    </row>
    <row r="44" spans="1:53" ht="12.95" customHeight="1">
      <c r="A44" s="520"/>
      <c r="B44" s="522" t="s">
        <v>348</v>
      </c>
      <c r="C44" s="68"/>
      <c r="D44" s="347"/>
      <c r="E44" s="347"/>
      <c r="F44" s="349" t="s">
        <v>640</v>
      </c>
      <c r="G44" s="349"/>
      <c r="H44" s="349"/>
      <c r="I44" s="347"/>
      <c r="J44" s="347"/>
      <c r="K44" s="218"/>
      <c r="L44" s="218"/>
      <c r="M44" s="64">
        <v>1.8127788571141128E-4</v>
      </c>
      <c r="N44" s="64">
        <v>2.5282319231417498E-5</v>
      </c>
      <c r="O44" s="64">
        <v>2.6757038564417991E-5</v>
      </c>
      <c r="P44" s="1386">
        <v>0</v>
      </c>
      <c r="Q44" s="677">
        <v>0</v>
      </c>
      <c r="R44" s="1045">
        <v>1.7795779058797564E-4</v>
      </c>
      <c r="S44" s="1100">
        <v>0</v>
      </c>
      <c r="T44" s="1386">
        <v>0</v>
      </c>
      <c r="U44" s="1100">
        <v>0</v>
      </c>
      <c r="V44" s="1100">
        <v>0</v>
      </c>
      <c r="W44" s="1100">
        <v>2.5622330149079118E-4</v>
      </c>
      <c r="X44" s="1386">
        <v>1.0473097639543798E-4</v>
      </c>
      <c r="Y44" s="1100">
        <v>8.9064670007849771E-4</v>
      </c>
      <c r="Z44" s="1100">
        <v>8.1254450800061543E-4</v>
      </c>
      <c r="AA44" s="1100">
        <v>1.3775367088537283E-3</v>
      </c>
      <c r="AB44" s="1386">
        <v>8.6878482198164607E-5</v>
      </c>
      <c r="AC44" s="1100">
        <v>4.3402664750004991E-6</v>
      </c>
      <c r="AD44" s="1100">
        <v>3.5967440187560922E-4</v>
      </c>
      <c r="AE44" s="1100">
        <v>3.3841510312514292E-4</v>
      </c>
      <c r="AF44" s="1386">
        <v>3.4019604319403127E-4</v>
      </c>
      <c r="AG44" s="1100">
        <v>2.5400346943755305E-4</v>
      </c>
      <c r="AH44" s="1592">
        <v>1.5645628654218746E-4</v>
      </c>
      <c r="AI44" s="342"/>
      <c r="AJ44" s="342"/>
      <c r="BA44" s="143"/>
    </row>
    <row r="45" spans="1:53" ht="12.95" customHeight="1">
      <c r="A45" s="520"/>
      <c r="B45" s="1586" t="s">
        <v>846</v>
      </c>
      <c r="C45" s="68"/>
      <c r="D45" s="347"/>
      <c r="E45" s="347"/>
      <c r="F45" s="349" t="s">
        <v>639</v>
      </c>
      <c r="G45" s="349"/>
      <c r="H45" s="349"/>
      <c r="I45" s="347"/>
      <c r="J45" s="347"/>
      <c r="K45" s="218"/>
      <c r="L45" s="218"/>
      <c r="M45" s="64">
        <v>2.3583684779464381E-3</v>
      </c>
      <c r="N45" s="64">
        <v>4.8515981735159815E-3</v>
      </c>
      <c r="O45" s="64">
        <v>3.6355547940779081E-3</v>
      </c>
      <c r="P45" s="1386">
        <v>5.5507638840443674E-3</v>
      </c>
      <c r="Q45" s="677">
        <v>1.1909201738743453E-3</v>
      </c>
      <c r="R45" s="1045">
        <v>1.024979919544587E-2</v>
      </c>
      <c r="S45" s="1100">
        <v>1.0452577336560149E-2</v>
      </c>
      <c r="T45" s="1386">
        <v>7.2742869545146058E-3</v>
      </c>
      <c r="U45" s="1100">
        <v>7.4683007337394197E-3</v>
      </c>
      <c r="V45" s="1100">
        <v>3.8195603840734918E-3</v>
      </c>
      <c r="W45" s="1100">
        <v>4.116169763629908E-2</v>
      </c>
      <c r="X45" s="1386">
        <v>4.3356245433206812E-2</v>
      </c>
      <c r="Y45" s="1100">
        <v>4.0806848541141999E-2</v>
      </c>
      <c r="Z45" s="1100">
        <v>4.0213575398085025E-2</v>
      </c>
      <c r="AA45" s="1100">
        <v>1.9333403735083629E-4</v>
      </c>
      <c r="AB45" s="1386">
        <v>9.8883211321028992E-4</v>
      </c>
      <c r="AC45" s="1100">
        <v>1.3218191142653896E-3</v>
      </c>
      <c r="AD45" s="1100">
        <v>2.3844846918041297E-3</v>
      </c>
      <c r="AE45" s="1100">
        <v>1.4527934944557131E-3</v>
      </c>
      <c r="AF45" s="1386">
        <v>6.1635561997946484E-3</v>
      </c>
      <c r="AG45" s="1100">
        <v>8.0280976195874609E-3</v>
      </c>
      <c r="AH45" s="1592">
        <v>8.5458737844348043E-3</v>
      </c>
      <c r="AI45" s="342"/>
      <c r="AJ45" s="342"/>
      <c r="BA45" s="143"/>
    </row>
    <row r="46" spans="1:53" ht="12.95" customHeight="1">
      <c r="A46" s="520"/>
      <c r="B46" s="522" t="s">
        <v>350</v>
      </c>
      <c r="C46" s="68"/>
      <c r="D46" s="347"/>
      <c r="E46" s="347"/>
      <c r="F46" s="349" t="s">
        <v>217</v>
      </c>
      <c r="G46" s="349"/>
      <c r="H46" s="349"/>
      <c r="I46" s="347"/>
      <c r="J46" s="347"/>
      <c r="K46" s="218"/>
      <c r="L46" s="218"/>
      <c r="M46" s="64">
        <v>6.6288132147460542E-3</v>
      </c>
      <c r="N46" s="64">
        <v>4.5425579406161935E-3</v>
      </c>
      <c r="O46" s="64">
        <v>2.967531791092843E-3</v>
      </c>
      <c r="P46" s="1386">
        <v>4.4242491344510908E-3</v>
      </c>
      <c r="Q46" s="677">
        <v>4.4894655970543597E-3</v>
      </c>
      <c r="R46" s="1045">
        <v>4.8284060491110645E-3</v>
      </c>
      <c r="S46" s="1100">
        <v>4.7939634680673549E-3</v>
      </c>
      <c r="T46" s="1386">
        <v>3.9565353533132621E-3</v>
      </c>
      <c r="U46" s="1100">
        <v>3.3168064124688462E-3</v>
      </c>
      <c r="V46" s="1100">
        <v>2.5777500260740285E-3</v>
      </c>
      <c r="W46" s="1100">
        <v>2.7079481704394897E-3</v>
      </c>
      <c r="X46" s="1386">
        <v>2.564906264906598E-3</v>
      </c>
      <c r="Y46" s="1100">
        <v>1.7455396338298013E-3</v>
      </c>
      <c r="Z46" s="1100">
        <v>3.2405371718561677E-3</v>
      </c>
      <c r="AA46" s="1100">
        <v>2.0331442325105284E-3</v>
      </c>
      <c r="AB46" s="1386">
        <v>1.4254856779497131E-3</v>
      </c>
      <c r="AC46" s="1100">
        <v>2.411267144506611E-3</v>
      </c>
      <c r="AD46" s="1100">
        <v>2.3683325010234197E-3</v>
      </c>
      <c r="AE46" s="1100">
        <v>1.7273173499207941E-3</v>
      </c>
      <c r="AF46" s="1386">
        <v>2.6307855852892932E-3</v>
      </c>
      <c r="AG46" s="1100">
        <v>4.6213429384555681E-3</v>
      </c>
      <c r="AH46" s="1592">
        <v>5.0323717522369731E-3</v>
      </c>
      <c r="AI46" s="342"/>
      <c r="AJ46" s="342"/>
      <c r="BA46" s="143"/>
    </row>
    <row r="47" spans="1:53" ht="12.95" customHeight="1">
      <c r="A47" s="520"/>
      <c r="B47" s="522" t="s">
        <v>351</v>
      </c>
      <c r="C47" s="68"/>
      <c r="D47" s="347"/>
      <c r="E47" s="346"/>
      <c r="F47" s="349" t="s">
        <v>641</v>
      </c>
      <c r="G47" s="349"/>
      <c r="H47" s="349"/>
      <c r="I47" s="347"/>
      <c r="J47" s="347"/>
      <c r="K47" s="218"/>
      <c r="L47" s="218"/>
      <c r="M47" s="64">
        <v>3.4912789752143819E-3</v>
      </c>
      <c r="N47" s="64">
        <v>3.3781486101384819E-3</v>
      </c>
      <c r="O47" s="64">
        <v>4.0108094573483525E-3</v>
      </c>
      <c r="P47" s="1386">
        <v>3.453211090439336E-3</v>
      </c>
      <c r="Q47" s="677">
        <v>3.672437985571013E-3</v>
      </c>
      <c r="R47" s="1045">
        <v>3.5736399485033492E-3</v>
      </c>
      <c r="S47" s="1100">
        <v>3.3661058543731099E-3</v>
      </c>
      <c r="T47" s="1386">
        <v>3.277368181291838E-3</v>
      </c>
      <c r="U47" s="1100">
        <v>3.6844557552114291E-3</v>
      </c>
      <c r="V47" s="1100">
        <v>3.6900375911464557E-3</v>
      </c>
      <c r="W47" s="1100">
        <v>3.6899927496742788E-3</v>
      </c>
      <c r="X47" s="1386">
        <v>2.7802497286500416E-3</v>
      </c>
      <c r="Y47" s="1100">
        <v>2.7785055426598937E-3</v>
      </c>
      <c r="Z47" s="1100">
        <v>2.51005201835442E-3</v>
      </c>
      <c r="AA47" s="1100">
        <v>2.9789695936321917E-3</v>
      </c>
      <c r="AB47" s="1386">
        <v>2.7105535591393747E-3</v>
      </c>
      <c r="AC47" s="1100">
        <v>2.3072092827862507E-3</v>
      </c>
      <c r="AD47" s="1100">
        <v>2.3913864773660539E-3</v>
      </c>
      <c r="AE47" s="1100">
        <v>3.1130614511383123E-3</v>
      </c>
      <c r="AF47" s="1386">
        <v>4.4018029418133285E-3</v>
      </c>
      <c r="AG47" s="1100">
        <v>4.1212559752205075E-3</v>
      </c>
      <c r="AH47" s="1592">
        <v>4.2889631881414441E-3</v>
      </c>
      <c r="AI47" s="342"/>
      <c r="AJ47" s="342"/>
      <c r="BA47" s="143"/>
    </row>
    <row r="48" spans="1:53" ht="12.95" customHeight="1">
      <c r="A48" s="520"/>
      <c r="B48" s="522" t="s">
        <v>352</v>
      </c>
      <c r="C48" s="68"/>
      <c r="D48" s="347"/>
      <c r="E48" s="347"/>
      <c r="F48" s="349" t="s">
        <v>642</v>
      </c>
      <c r="G48" s="349"/>
      <c r="H48" s="349"/>
      <c r="I48" s="347"/>
      <c r="J48" s="347"/>
      <c r="K48" s="218"/>
      <c r="L48" s="218"/>
      <c r="M48" s="64">
        <v>3.7298259197688908E-3</v>
      </c>
      <c r="N48" s="64">
        <v>2.9316808574658239E-3</v>
      </c>
      <c r="O48" s="64">
        <v>2.6775910959933448E-3</v>
      </c>
      <c r="P48" s="1386">
        <v>1.4363368660341544E-3</v>
      </c>
      <c r="Q48" s="677">
        <v>1.2126264095943405E-3</v>
      </c>
      <c r="R48" s="1045">
        <v>1.931003887885939E-3</v>
      </c>
      <c r="S48" s="1100">
        <v>3.2812219939752718E-3</v>
      </c>
      <c r="T48" s="1386">
        <v>3.2839937155898068E-3</v>
      </c>
      <c r="U48" s="1100">
        <v>1.5277677184841888E-3</v>
      </c>
      <c r="V48" s="1100">
        <v>1.6321336055085656E-3</v>
      </c>
      <c r="W48" s="1100">
        <v>1.4014377657891139E-3</v>
      </c>
      <c r="X48" s="1386">
        <v>7.2906007893582805E-4</v>
      </c>
      <c r="Y48" s="1100">
        <v>1.0519748028354524E-3</v>
      </c>
      <c r="Z48" s="1100">
        <v>1.6543058946572491E-3</v>
      </c>
      <c r="AA48" s="1100">
        <v>1.319620088321941E-3</v>
      </c>
      <c r="AB48" s="1386">
        <v>7.2597444928274274E-4</v>
      </c>
      <c r="AC48" s="1100">
        <v>7.9830686061859086E-4</v>
      </c>
      <c r="AD48" s="1100">
        <v>1.340169910353229E-3</v>
      </c>
      <c r="AE48" s="1100">
        <v>1.0681070440241149E-3</v>
      </c>
      <c r="AF48" s="1386">
        <v>1.0222436624917686E-3</v>
      </c>
      <c r="AG48" s="1100">
        <v>1.2300068553405109E-3</v>
      </c>
      <c r="AH48" s="1592">
        <v>2.0497429717650289E-3</v>
      </c>
      <c r="AI48" s="342"/>
      <c r="AJ48" s="342"/>
      <c r="BA48" s="143"/>
    </row>
    <row r="49" spans="1:53" ht="12.95" customHeight="1">
      <c r="A49" s="520"/>
      <c r="B49" s="522" t="s">
        <v>353</v>
      </c>
      <c r="C49" s="68"/>
      <c r="D49" s="347"/>
      <c r="E49" s="347"/>
      <c r="F49" s="349" t="s">
        <v>643</v>
      </c>
      <c r="G49" s="349"/>
      <c r="H49" s="349"/>
      <c r="I49" s="347"/>
      <c r="J49" s="347"/>
      <c r="K49" s="372"/>
      <c r="L49" s="372"/>
      <c r="M49" s="64">
        <v>4.6917770764634556E-3</v>
      </c>
      <c r="N49" s="64">
        <v>2.8265885350055161E-3</v>
      </c>
      <c r="O49" s="64">
        <v>3.8760196530990771E-3</v>
      </c>
      <c r="P49" s="1386">
        <v>3.0886926957426177E-3</v>
      </c>
      <c r="Q49" s="677">
        <v>3.1846206313452638E-3</v>
      </c>
      <c r="R49" s="1045">
        <v>2.9521202103349646E-3</v>
      </c>
      <c r="S49" s="1100">
        <v>3.6520645490696422E-3</v>
      </c>
      <c r="T49" s="1386">
        <v>3.1122238044926269E-3</v>
      </c>
      <c r="U49" s="1100">
        <v>3.4034159003832653E-3</v>
      </c>
      <c r="V49" s="1100">
        <v>2.6850576276119063E-3</v>
      </c>
      <c r="W49" s="1100">
        <v>2.8371913959802865E-3</v>
      </c>
      <c r="X49" s="1386">
        <v>3.3361509650505837E-3</v>
      </c>
      <c r="Y49" s="1100">
        <v>2.7331343992036019E-3</v>
      </c>
      <c r="Z49" s="1100">
        <v>2.7320904897639941E-3</v>
      </c>
      <c r="AA49" s="1100">
        <v>3.0216549188391583E-3</v>
      </c>
      <c r="AB49" s="1386">
        <v>1.8561880611685643E-3</v>
      </c>
      <c r="AC49" s="1100">
        <v>2.5282332775988449E-3</v>
      </c>
      <c r="AD49" s="1100">
        <v>2.0405628631826015E-3</v>
      </c>
      <c r="AE49" s="1100">
        <v>2.8530433622958027E-3</v>
      </c>
      <c r="AF49" s="1386">
        <v>4.4793071060754809E-3</v>
      </c>
      <c r="AG49" s="1100">
        <v>7.0603208518553884E-3</v>
      </c>
      <c r="AH49" s="1592">
        <v>8.5869938942724818E-3</v>
      </c>
      <c r="AI49" s="342"/>
      <c r="AJ49" s="342"/>
      <c r="BA49" s="143"/>
    </row>
    <row r="50" spans="1:53" ht="12.95" customHeight="1">
      <c r="A50" s="520"/>
      <c r="B50" s="522" t="s">
        <v>354</v>
      </c>
      <c r="C50" s="68"/>
      <c r="D50" s="347"/>
      <c r="E50" s="347"/>
      <c r="F50" s="349" t="s">
        <v>644</v>
      </c>
      <c r="G50" s="349"/>
      <c r="H50" s="349"/>
      <c r="I50" s="347"/>
      <c r="J50" s="347"/>
      <c r="K50" s="218"/>
      <c r="L50" s="218"/>
      <c r="M50" s="64">
        <v>4.6286276811556368E-3</v>
      </c>
      <c r="N50" s="64">
        <v>4.5890582454383277E-3</v>
      </c>
      <c r="O50" s="64">
        <v>6.5569822811555713E-3</v>
      </c>
      <c r="P50" s="1386">
        <v>3.3574686400873674E-3</v>
      </c>
      <c r="Q50" s="677">
        <v>4.2488130499421083E-3</v>
      </c>
      <c r="R50" s="1045">
        <v>3.9148989163976852E-3</v>
      </c>
      <c r="S50" s="1100">
        <v>3.5551391714039333E-3</v>
      </c>
      <c r="T50" s="1386">
        <v>2.5864918570941875E-3</v>
      </c>
      <c r="U50" s="1100">
        <v>4.1255444625969192E-3</v>
      </c>
      <c r="V50" s="1100">
        <v>4.8045604348406898E-3</v>
      </c>
      <c r="W50" s="1100">
        <v>4.0832838880198504E-3</v>
      </c>
      <c r="X50" s="1386">
        <v>3.5682376135185039E-3</v>
      </c>
      <c r="Y50" s="1100">
        <v>2.3143229508152852E-3</v>
      </c>
      <c r="Z50" s="1100">
        <v>2.3881801723837541E-3</v>
      </c>
      <c r="AA50" s="1100">
        <v>1.2779052087289783E-3</v>
      </c>
      <c r="AB50" s="1386">
        <v>1.2617068685397657E-3</v>
      </c>
      <c r="AC50" s="1100">
        <v>1.4868883482022169E-3</v>
      </c>
      <c r="AD50" s="1100">
        <v>1.1491813943853466E-3</v>
      </c>
      <c r="AE50" s="1100">
        <v>1.8697736789504977E-3</v>
      </c>
      <c r="AF50" s="1386">
        <v>3.0718772336962518E-3</v>
      </c>
      <c r="AG50" s="1100">
        <v>4.2083577251863366E-3</v>
      </c>
      <c r="AH50" s="1592">
        <v>4.6985260883994663E-3</v>
      </c>
      <c r="AI50" s="342"/>
      <c r="AJ50" s="342"/>
      <c r="BA50" s="143"/>
    </row>
    <row r="51" spans="1:53" ht="12.95" customHeight="1">
      <c r="A51" s="520"/>
      <c r="B51" s="522" t="s">
        <v>355</v>
      </c>
      <c r="C51" s="68"/>
      <c r="D51" s="347"/>
      <c r="E51" s="347"/>
      <c r="F51" s="349" t="s">
        <v>645</v>
      </c>
      <c r="G51" s="349"/>
      <c r="H51" s="349"/>
      <c r="I51" s="347"/>
      <c r="J51" s="347"/>
      <c r="K51" s="218"/>
      <c r="L51" s="218"/>
      <c r="M51" s="64">
        <v>3.3304971741045675E-4</v>
      </c>
      <c r="N51" s="64">
        <v>0</v>
      </c>
      <c r="O51" s="64">
        <v>0</v>
      </c>
      <c r="P51" s="1386">
        <v>1.097218295603044E-5</v>
      </c>
      <c r="Q51" s="677">
        <v>2.1696162599720987E-5</v>
      </c>
      <c r="R51" s="1045">
        <v>2.7731468626165037E-5</v>
      </c>
      <c r="S51" s="1100">
        <v>2.9739457272820108E-5</v>
      </c>
      <c r="T51" s="1386">
        <v>3.2282065845056439E-4</v>
      </c>
      <c r="U51" s="1100">
        <v>4.6767945250325429E-5</v>
      </c>
      <c r="V51" s="1100">
        <v>1.884740897815174E-5</v>
      </c>
      <c r="W51" s="1100">
        <v>1.7949499442309054E-5</v>
      </c>
      <c r="X51" s="1386">
        <v>1.0277386666118539E-5</v>
      </c>
      <c r="Y51" s="1100">
        <v>2.8091272399691436E-5</v>
      </c>
      <c r="Z51" s="1100">
        <v>7.3601469848612684E-6</v>
      </c>
      <c r="AA51" s="1100">
        <v>8.5923940128198516E-7</v>
      </c>
      <c r="AB51" s="1386">
        <v>5.5555694444791669E-6</v>
      </c>
      <c r="AC51" s="1100">
        <v>2.3825697550241776E-6</v>
      </c>
      <c r="AD51" s="1100">
        <v>3.022403225580899E-5</v>
      </c>
      <c r="AE51" s="1100">
        <v>3.1367549893224861E-6</v>
      </c>
      <c r="AF51" s="1386">
        <v>5.4423038049478319E-5</v>
      </c>
      <c r="AG51" s="1100">
        <v>7.4172772699804454E-6</v>
      </c>
      <c r="AH51" s="1592">
        <v>8.0058793613180495E-4</v>
      </c>
      <c r="AI51" s="342"/>
      <c r="AJ51" s="342"/>
      <c r="BA51" s="143"/>
    </row>
    <row r="52" spans="1:53" ht="12.95" customHeight="1">
      <c r="A52" s="80"/>
      <c r="B52" s="522" t="s">
        <v>356</v>
      </c>
      <c r="C52" s="68"/>
      <c r="D52" s="347"/>
      <c r="E52" s="347"/>
      <c r="F52" s="349" t="s">
        <v>646</v>
      </c>
      <c r="G52" s="349"/>
      <c r="H52" s="349"/>
      <c r="I52" s="347"/>
      <c r="J52" s="347"/>
      <c r="K52" s="218"/>
      <c r="L52" s="218"/>
      <c r="M52" s="64">
        <v>8.9487522821319026E-4</v>
      </c>
      <c r="N52" s="64">
        <v>7.177980111468152E-4</v>
      </c>
      <c r="O52" s="64">
        <v>6.7780345388872136E-4</v>
      </c>
      <c r="P52" s="1386">
        <v>6.8908972091070509E-4</v>
      </c>
      <c r="Q52" s="677">
        <v>6.0382650000613764E-4</v>
      </c>
      <c r="R52" s="1045">
        <v>9.600444938101544E-4</v>
      </c>
      <c r="S52" s="1100">
        <v>1.1019951802793339E-3</v>
      </c>
      <c r="T52" s="1386">
        <v>1.0966006249870216E-3</v>
      </c>
      <c r="U52" s="1100">
        <v>1.1538136762480103E-3</v>
      </c>
      <c r="V52" s="1100">
        <v>1.0020062146407422E-3</v>
      </c>
      <c r="W52" s="1100">
        <v>6.4724036391421191E-4</v>
      </c>
      <c r="X52" s="1386">
        <v>7.4265123221450727E-4</v>
      </c>
      <c r="Y52" s="1100">
        <v>3.9529934413489999E-4</v>
      </c>
      <c r="Z52" s="1100">
        <v>4.1179851482520558E-4</v>
      </c>
      <c r="AA52" s="1100">
        <v>4.0247592298386556E-4</v>
      </c>
      <c r="AB52" s="1386">
        <v>5.5460516795111233E-4</v>
      </c>
      <c r="AC52" s="1100">
        <v>9.2708271092191527E-4</v>
      </c>
      <c r="AD52" s="1100">
        <v>8.2327836286444063E-4</v>
      </c>
      <c r="AE52" s="1100">
        <v>5.2656412555714658E-4</v>
      </c>
      <c r="AF52" s="1386">
        <v>5.9771836868928907E-4</v>
      </c>
      <c r="AG52" s="1100">
        <v>1.2889845602714921E-3</v>
      </c>
      <c r="AH52" s="1592">
        <v>7.4763129705257537E-4</v>
      </c>
      <c r="AI52" s="342"/>
      <c r="AJ52" s="342"/>
      <c r="BA52" s="143"/>
    </row>
    <row r="53" spans="1:53" ht="12.95" customHeight="1">
      <c r="A53" s="520"/>
      <c r="B53" s="522" t="s">
        <v>357</v>
      </c>
      <c r="C53" s="68"/>
      <c r="D53" s="62"/>
      <c r="E53" s="347"/>
      <c r="F53" s="349" t="s">
        <v>647</v>
      </c>
      <c r="G53" s="349"/>
      <c r="H53" s="349"/>
      <c r="I53" s="347"/>
      <c r="J53" s="347"/>
      <c r="K53" s="218"/>
      <c r="L53" s="218"/>
      <c r="M53" s="64">
        <v>1.8169696288144715E-3</v>
      </c>
      <c r="N53" s="64">
        <v>2.1610176428536348E-3</v>
      </c>
      <c r="O53" s="64">
        <v>2.831424522931965E-3</v>
      </c>
      <c r="P53" s="1386">
        <v>3.2993706486824318E-3</v>
      </c>
      <c r="Q53" s="677">
        <v>3.2969104069991203E-3</v>
      </c>
      <c r="R53" s="1045">
        <v>2.8830788260149507E-3</v>
      </c>
      <c r="S53" s="1100">
        <v>2.0118064250854795E-3</v>
      </c>
      <c r="T53" s="1386">
        <v>8.817830872001718E-4</v>
      </c>
      <c r="U53" s="1100">
        <v>1.8670338964636639E-3</v>
      </c>
      <c r="V53" s="1100">
        <v>1.4888519068815757E-3</v>
      </c>
      <c r="W53" s="1100">
        <v>8.824586436468315E-4</v>
      </c>
      <c r="X53" s="1386">
        <v>1.024566679349595E-3</v>
      </c>
      <c r="Y53" s="1100">
        <v>1.0474498100757816E-3</v>
      </c>
      <c r="Z53" s="1100">
        <v>9.1983642651791674E-4</v>
      </c>
      <c r="AA53" s="1100">
        <v>8.7908642970610615E-4</v>
      </c>
      <c r="AB53" s="1386">
        <v>8.7170839004805745E-4</v>
      </c>
      <c r="AC53" s="1100">
        <v>9.088223377262196E-4</v>
      </c>
      <c r="AD53" s="1100">
        <v>6.3880392468419799E-4</v>
      </c>
      <c r="AE53" s="1100">
        <v>9.2636823137197031E-4</v>
      </c>
      <c r="AF53" s="1386">
        <v>1.2392154856459908E-3</v>
      </c>
      <c r="AG53" s="1100">
        <v>1.8712490558423535E-3</v>
      </c>
      <c r="AH53" s="1592">
        <v>2.8129306312342762E-3</v>
      </c>
      <c r="AI53" s="342"/>
      <c r="AJ53" s="342"/>
      <c r="BA53" s="143"/>
    </row>
    <row r="54" spans="1:53" ht="12.95" customHeight="1">
      <c r="A54" s="520"/>
      <c r="B54" s="717" t="s">
        <v>358</v>
      </c>
      <c r="C54" s="68"/>
      <c r="D54" s="62"/>
      <c r="E54" s="346"/>
      <c r="F54" s="349" t="s">
        <v>648</v>
      </c>
      <c r="G54" s="349"/>
      <c r="H54" s="349"/>
      <c r="I54" s="347"/>
      <c r="J54" s="347"/>
      <c r="K54" s="218"/>
      <c r="L54" s="218"/>
      <c r="M54" s="64">
        <v>9.0671671998824623E-3</v>
      </c>
      <c r="N54" s="64">
        <v>7.5328467153284676E-3</v>
      </c>
      <c r="O54" s="64">
        <v>5.4176604238104368E-3</v>
      </c>
      <c r="P54" s="1386">
        <v>5.3351799246150093E-3</v>
      </c>
      <c r="Q54" s="677">
        <v>2.4425357351041438E-3</v>
      </c>
      <c r="R54" s="1045">
        <v>3.2880804767169381E-3</v>
      </c>
      <c r="S54" s="1100">
        <v>3.1948986614235876E-3</v>
      </c>
      <c r="T54" s="1386">
        <v>3.8361332038822256E-3</v>
      </c>
      <c r="U54" s="1100">
        <v>3.8949954055237973E-3</v>
      </c>
      <c r="V54" s="1100">
        <v>4.1282916494454602E-3</v>
      </c>
      <c r="W54" s="1100">
        <v>2.4950894516111905E-3</v>
      </c>
      <c r="X54" s="1386">
        <v>7.9180671438174692E-3</v>
      </c>
      <c r="Y54" s="1100">
        <v>4.9805678160131919E-3</v>
      </c>
      <c r="Z54" s="1100">
        <v>3.0506231372737394E-3</v>
      </c>
      <c r="AA54" s="1100">
        <v>4.5575696038952802E-3</v>
      </c>
      <c r="AB54" s="1386">
        <v>3.553293988818255E-3</v>
      </c>
      <c r="AC54" s="1100">
        <v>2.5256025095618047E-3</v>
      </c>
      <c r="AD54" s="1100">
        <v>2.0003608183041936E-3</v>
      </c>
      <c r="AE54" s="1100">
        <v>1.8427874698017379E-3</v>
      </c>
      <c r="AF54" s="1386">
        <v>3.2568394722445352E-3</v>
      </c>
      <c r="AG54" s="1100">
        <v>2.5529005798643647E-3</v>
      </c>
      <c r="AH54" s="1592">
        <v>3.7839680792482156E-3</v>
      </c>
      <c r="AI54" s="342"/>
      <c r="AJ54" s="342"/>
      <c r="BA54" s="143"/>
    </row>
    <row r="55" spans="1:53" ht="12.95" customHeight="1">
      <c r="A55" s="520"/>
      <c r="B55" s="522" t="s">
        <v>359</v>
      </c>
      <c r="C55" s="68"/>
      <c r="D55" s="62"/>
      <c r="E55" s="347"/>
      <c r="F55" s="349" t="s">
        <v>649</v>
      </c>
      <c r="G55" s="349"/>
      <c r="H55" s="349"/>
      <c r="I55" s="347"/>
      <c r="J55" s="347"/>
      <c r="K55" s="218"/>
      <c r="L55" s="218"/>
      <c r="M55" s="64">
        <v>0</v>
      </c>
      <c r="N55" s="64">
        <v>0</v>
      </c>
      <c r="O55" s="64">
        <v>0</v>
      </c>
      <c r="P55" s="1386">
        <v>0</v>
      </c>
      <c r="Q55" s="677">
        <v>0</v>
      </c>
      <c r="R55" s="1045">
        <v>0</v>
      </c>
      <c r="S55" s="1100">
        <v>0</v>
      </c>
      <c r="T55" s="1386">
        <v>0</v>
      </c>
      <c r="U55" s="1100">
        <v>0</v>
      </c>
      <c r="V55" s="1100">
        <v>0</v>
      </c>
      <c r="W55" s="1100">
        <v>0</v>
      </c>
      <c r="X55" s="1386">
        <v>0</v>
      </c>
      <c r="Y55" s="1100">
        <v>0</v>
      </c>
      <c r="Z55" s="1100">
        <v>0</v>
      </c>
      <c r="AA55" s="1100">
        <v>0</v>
      </c>
      <c r="AB55" s="1386">
        <v>0</v>
      </c>
      <c r="AC55" s="1100">
        <v>0</v>
      </c>
      <c r="AD55" s="1100">
        <v>0</v>
      </c>
      <c r="AE55" s="1100">
        <v>0</v>
      </c>
      <c r="AF55" s="1386">
        <v>0</v>
      </c>
      <c r="AG55" s="1100">
        <v>0</v>
      </c>
      <c r="AH55" s="1592">
        <v>0</v>
      </c>
      <c r="AI55" s="342"/>
      <c r="AJ55" s="342"/>
      <c r="BA55" s="143"/>
    </row>
    <row r="56" spans="1:53" ht="12.95" customHeight="1">
      <c r="A56" s="520"/>
      <c r="B56" s="522" t="s">
        <v>360</v>
      </c>
      <c r="C56" s="68"/>
      <c r="D56" s="51"/>
      <c r="E56" s="347"/>
      <c r="F56" s="349" t="s">
        <v>650</v>
      </c>
      <c r="G56" s="349"/>
      <c r="H56" s="349"/>
      <c r="I56" s="347"/>
      <c r="J56" s="347"/>
      <c r="K56" s="218"/>
      <c r="L56" s="218"/>
      <c r="M56" s="64">
        <v>2.6019608539300768E-3</v>
      </c>
      <c r="N56" s="64">
        <v>2.5957931404072885E-3</v>
      </c>
      <c r="O56" s="64">
        <v>3.7841439040639572E-3</v>
      </c>
      <c r="P56" s="1386">
        <v>3.1058377626482733E-3</v>
      </c>
      <c r="Q56" s="677">
        <v>4.789603999038332E-3</v>
      </c>
      <c r="R56" s="1045">
        <v>3.1346833429619679E-3</v>
      </c>
      <c r="S56" s="1100">
        <v>1.4729243467511695E-3</v>
      </c>
      <c r="T56" s="1386">
        <v>1.5927217281897085E-3</v>
      </c>
      <c r="U56" s="1100">
        <v>2.9529647961710256E-3</v>
      </c>
      <c r="V56" s="1100">
        <v>1.9039986113774899E-3</v>
      </c>
      <c r="W56" s="1100">
        <v>1.2055120113027438E-3</v>
      </c>
      <c r="X56" s="1386">
        <v>1.1993043031439837E-3</v>
      </c>
      <c r="Y56" s="1100">
        <v>2.9927986943218614E-4</v>
      </c>
      <c r="Z56" s="1100">
        <v>4.4689051980283616E-4</v>
      </c>
      <c r="AA56" s="1100">
        <v>9.1923212540852327E-4</v>
      </c>
      <c r="AB56" s="1386">
        <v>3.9865255436624208E-4</v>
      </c>
      <c r="AC56" s="1100">
        <v>6.113989492007206E-4</v>
      </c>
      <c r="AD56" s="1100">
        <v>5.7714615980554115E-4</v>
      </c>
      <c r="AE56" s="1100">
        <v>4.7257127950132478E-4</v>
      </c>
      <c r="AF56" s="1386">
        <v>2.6413791120519377E-3</v>
      </c>
      <c r="AG56" s="1100">
        <v>4.0038942440282169E-3</v>
      </c>
      <c r="AH56" s="1592">
        <v>5.664473376893177E-3</v>
      </c>
      <c r="AI56" s="342"/>
      <c r="AJ56" s="342"/>
      <c r="BA56" s="143"/>
    </row>
    <row r="57" spans="1:53" ht="12.95" customHeight="1">
      <c r="A57" s="520"/>
      <c r="B57" s="522" t="s">
        <v>361</v>
      </c>
      <c r="C57" s="68"/>
      <c r="D57" s="51"/>
      <c r="E57" s="347"/>
      <c r="F57" s="349" t="s">
        <v>651</v>
      </c>
      <c r="G57" s="349"/>
      <c r="H57" s="349"/>
      <c r="I57" s="347"/>
      <c r="J57" s="347"/>
      <c r="K57" s="150"/>
      <c r="L57" s="150"/>
      <c r="M57" s="64">
        <v>3.9147543126616226E-3</v>
      </c>
      <c r="N57" s="64">
        <v>1.6449817901192782E-3</v>
      </c>
      <c r="O57" s="64">
        <v>1.7649658306102209E-3</v>
      </c>
      <c r="P57" s="1386">
        <v>6.629159690048154E-3</v>
      </c>
      <c r="Q57" s="677">
        <v>8.1215467226534999E-3</v>
      </c>
      <c r="R57" s="1045">
        <v>7.8282982010223559E-3</v>
      </c>
      <c r="S57" s="1100">
        <v>7.0355463892860471E-3</v>
      </c>
      <c r="T57" s="1386">
        <v>1.1455624543356404E-2</v>
      </c>
      <c r="U57" s="1100">
        <v>1.8470939479647088E-2</v>
      </c>
      <c r="V57" s="1100">
        <v>1.9610759521256658E-2</v>
      </c>
      <c r="W57" s="1100">
        <v>6.4602488448507684E-3</v>
      </c>
      <c r="X57" s="1386">
        <v>5.5055765246757671E-3</v>
      </c>
      <c r="Y57" s="1100">
        <v>4.4845440160308867E-3</v>
      </c>
      <c r="Z57" s="1100">
        <v>4.1347363660905814E-3</v>
      </c>
      <c r="AA57" s="1100">
        <v>4.9747954636992315E-3</v>
      </c>
      <c r="AB57" s="1386">
        <v>4.6497977328785961E-3</v>
      </c>
      <c r="AC57" s="1100">
        <v>4.4889790012190341E-3</v>
      </c>
      <c r="AD57" s="1100">
        <v>3.0994241242007247E-3</v>
      </c>
      <c r="AE57" s="1100">
        <v>2.0378225890711524E-3</v>
      </c>
      <c r="AF57" s="1386">
        <v>7.1680943334771745E-3</v>
      </c>
      <c r="AG57" s="1100">
        <v>4.2567617375384248E-3</v>
      </c>
      <c r="AH57" s="1592">
        <v>1.7624756464523735E-3</v>
      </c>
      <c r="AI57" s="342"/>
      <c r="AJ57" s="342"/>
      <c r="BA57" s="143"/>
    </row>
    <row r="58" spans="1:53" ht="12.95" customHeight="1">
      <c r="A58" s="520"/>
      <c r="B58" s="1586" t="s">
        <v>701</v>
      </c>
      <c r="C58" s="68"/>
      <c r="D58" s="153"/>
      <c r="E58" s="347"/>
      <c r="F58" s="349" t="s">
        <v>652</v>
      </c>
      <c r="G58" s="349"/>
      <c r="H58" s="349"/>
      <c r="I58" s="347"/>
      <c r="J58" s="347"/>
      <c r="K58" s="372"/>
      <c r="L58" s="372"/>
      <c r="M58" s="64">
        <v>7.442915594705321E-2</v>
      </c>
      <c r="N58" s="64">
        <v>2.953788168460152E-2</v>
      </c>
      <c r="O58" s="64">
        <v>2.5380536860228519E-2</v>
      </c>
      <c r="P58" s="1386">
        <v>3.9920552499235502E-3</v>
      </c>
      <c r="Q58" s="677">
        <v>1.1721240833269617E-3</v>
      </c>
      <c r="R58" s="1045">
        <v>1.3205806008755381E-3</v>
      </c>
      <c r="S58" s="1100">
        <v>1.1135929188086273E-3</v>
      </c>
      <c r="T58" s="1386">
        <v>9.9957010174762332E-4</v>
      </c>
      <c r="U58" s="1100">
        <v>8.6262654717431998E-4</v>
      </c>
      <c r="V58" s="1100">
        <v>8.0132518387660326E-4</v>
      </c>
      <c r="W58" s="1100">
        <v>7.4833118632158335E-4</v>
      </c>
      <c r="X58" s="1386">
        <v>1.6028578405964133E-3</v>
      </c>
      <c r="Y58" s="1100">
        <v>1.4610987141797092E-3</v>
      </c>
      <c r="Z58" s="1100">
        <v>1.9340476409363697E-3</v>
      </c>
      <c r="AA58" s="1100">
        <v>1.0432921241626551E-3</v>
      </c>
      <c r="AB58" s="1386">
        <v>9.0939515989428858E-4</v>
      </c>
      <c r="AC58" s="1100">
        <v>6.5221917925896325E-4</v>
      </c>
      <c r="AD58" s="1100">
        <v>1.0175393193661848E-3</v>
      </c>
      <c r="AE58" s="1100">
        <v>1.4639690632952662E-3</v>
      </c>
      <c r="AF58" s="1386">
        <v>2.891189861873901E-3</v>
      </c>
      <c r="AG58" s="1100">
        <v>3.0845656940758754E-3</v>
      </c>
      <c r="AH58" s="1592">
        <v>4.6344895709497696E-3</v>
      </c>
      <c r="AI58" s="342"/>
      <c r="AJ58" s="342"/>
      <c r="BA58" s="143"/>
    </row>
    <row r="59" spans="1:53" ht="12.95" customHeight="1">
      <c r="A59" s="520"/>
      <c r="B59" s="1586" t="s">
        <v>702</v>
      </c>
      <c r="C59" s="68"/>
      <c r="D59" s="62"/>
      <c r="E59" s="347"/>
      <c r="F59" s="349" t="s">
        <v>655</v>
      </c>
      <c r="G59" s="349"/>
      <c r="H59" s="349"/>
      <c r="I59" s="347"/>
      <c r="J59" s="347"/>
      <c r="K59" s="218"/>
      <c r="L59" s="218"/>
      <c r="M59" s="64">
        <v>2.4027507692156659E-3</v>
      </c>
      <c r="N59" s="64">
        <v>3.3212418146699963E-3</v>
      </c>
      <c r="O59" s="64">
        <v>1.2778132501394199E-3</v>
      </c>
      <c r="P59" s="1386">
        <v>9.1671641649234414E-3</v>
      </c>
      <c r="Q59" s="677">
        <v>8.6626227866264654E-3</v>
      </c>
      <c r="R59" s="1045">
        <v>7.9975135058731259E-3</v>
      </c>
      <c r="S59" s="1100">
        <v>7.1490709322097829E-3</v>
      </c>
      <c r="T59" s="1386">
        <v>7.279258399387094E-3</v>
      </c>
      <c r="U59" s="1100">
        <v>7.2649925018165706E-3</v>
      </c>
      <c r="V59" s="1100">
        <v>6.6376403420833688E-3</v>
      </c>
      <c r="W59" s="1100">
        <v>1.0567785168358464E-3</v>
      </c>
      <c r="X59" s="1386">
        <v>1.2721580917399199E-3</v>
      </c>
      <c r="Y59" s="1100">
        <v>2.0675698477824549E-3</v>
      </c>
      <c r="Z59" s="1100">
        <v>1.1923942282441285E-3</v>
      </c>
      <c r="AA59" s="1100">
        <v>1.0293958088962037E-3</v>
      </c>
      <c r="AB59" s="1386">
        <v>9.4920122213652304E-4</v>
      </c>
      <c r="AC59" s="1100">
        <v>1.4259250940090533E-3</v>
      </c>
      <c r="AD59" s="1100">
        <v>2.2462126976770577E-3</v>
      </c>
      <c r="AE59" s="1100">
        <v>2.0273626175805253E-3</v>
      </c>
      <c r="AF59" s="1386">
        <v>2.9599859830482492E-3</v>
      </c>
      <c r="AG59" s="1100">
        <v>3.8860053512023624E-3</v>
      </c>
      <c r="AH59" s="1592">
        <v>5.3355339485991254E-3</v>
      </c>
      <c r="AI59" s="342"/>
      <c r="AJ59" s="342"/>
      <c r="BA59" s="143"/>
    </row>
    <row r="60" spans="1:53" ht="12.95" customHeight="1">
      <c r="A60" s="78"/>
      <c r="B60" s="522" t="s">
        <v>509</v>
      </c>
      <c r="C60" s="68"/>
      <c r="D60" s="62"/>
      <c r="E60" s="347"/>
      <c r="F60" s="349" t="s">
        <v>654</v>
      </c>
      <c r="G60" s="349"/>
      <c r="H60" s="349"/>
      <c r="I60" s="347"/>
      <c r="J60" s="347"/>
      <c r="K60" s="218"/>
      <c r="L60" s="218"/>
      <c r="M60" s="64" t="s">
        <v>383</v>
      </c>
      <c r="N60" s="64" t="s">
        <v>383</v>
      </c>
      <c r="O60" s="64" t="s">
        <v>383</v>
      </c>
      <c r="P60" s="1386" t="s">
        <v>383</v>
      </c>
      <c r="Q60" s="914" t="s">
        <v>387</v>
      </c>
      <c r="R60" s="1058" t="s">
        <v>540</v>
      </c>
      <c r="S60" s="1058" t="s">
        <v>383</v>
      </c>
      <c r="T60" s="1438" t="s">
        <v>383</v>
      </c>
      <c r="U60" s="1058" t="s">
        <v>383</v>
      </c>
      <c r="V60" s="1058" t="s">
        <v>383</v>
      </c>
      <c r="W60" s="1058" t="s">
        <v>383</v>
      </c>
      <c r="X60" s="1438" t="s">
        <v>383</v>
      </c>
      <c r="Y60" s="1058" t="s">
        <v>383</v>
      </c>
      <c r="Z60" s="1058" t="s">
        <v>383</v>
      </c>
      <c r="AA60" s="1058" t="s">
        <v>383</v>
      </c>
      <c r="AB60" s="1438" t="s">
        <v>383</v>
      </c>
      <c r="AC60" s="1058" t="s">
        <v>383</v>
      </c>
      <c r="AD60" s="1058" t="s">
        <v>383</v>
      </c>
      <c r="AE60" s="1058" t="s">
        <v>383</v>
      </c>
      <c r="AF60" s="1438" t="s">
        <v>383</v>
      </c>
      <c r="AG60" s="1058" t="s">
        <v>383</v>
      </c>
      <c r="AH60" s="1595" t="s">
        <v>383</v>
      </c>
      <c r="AI60" s="342"/>
      <c r="AJ60" s="342"/>
      <c r="BA60" s="143"/>
    </row>
    <row r="61" spans="1:53" ht="12.95" customHeight="1">
      <c r="A61" s="78"/>
      <c r="B61" s="522" t="s">
        <v>362</v>
      </c>
      <c r="C61" s="68"/>
      <c r="D61" s="62"/>
      <c r="E61" s="346"/>
      <c r="F61" s="349" t="s">
        <v>653</v>
      </c>
      <c r="G61" s="349"/>
      <c r="H61" s="349"/>
      <c r="I61" s="347"/>
      <c r="J61" s="347"/>
      <c r="K61" s="218"/>
      <c r="L61" s="218"/>
      <c r="M61" s="64" t="s">
        <v>383</v>
      </c>
      <c r="N61" s="64" t="s">
        <v>383</v>
      </c>
      <c r="O61" s="64" t="s">
        <v>383</v>
      </c>
      <c r="P61" s="1386" t="s">
        <v>383</v>
      </c>
      <c r="Q61" s="914" t="s">
        <v>387</v>
      </c>
      <c r="R61" s="1058" t="s">
        <v>540</v>
      </c>
      <c r="S61" s="1058" t="s">
        <v>383</v>
      </c>
      <c r="T61" s="1438" t="s">
        <v>383</v>
      </c>
      <c r="U61" s="1058" t="s">
        <v>383</v>
      </c>
      <c r="V61" s="1058" t="s">
        <v>383</v>
      </c>
      <c r="W61" s="1058" t="s">
        <v>383</v>
      </c>
      <c r="X61" s="1438" t="s">
        <v>383</v>
      </c>
      <c r="Y61" s="1058" t="s">
        <v>383</v>
      </c>
      <c r="Z61" s="1058" t="s">
        <v>383</v>
      </c>
      <c r="AA61" s="1058" t="s">
        <v>383</v>
      </c>
      <c r="AB61" s="1438" t="s">
        <v>383</v>
      </c>
      <c r="AC61" s="1058" t="s">
        <v>383</v>
      </c>
      <c r="AD61" s="1058" t="s">
        <v>383</v>
      </c>
      <c r="AE61" s="1058" t="s">
        <v>383</v>
      </c>
      <c r="AF61" s="1438" t="s">
        <v>383</v>
      </c>
      <c r="AG61" s="1058" t="s">
        <v>383</v>
      </c>
      <c r="AH61" s="1595" t="s">
        <v>383</v>
      </c>
      <c r="AI61" s="342"/>
      <c r="AJ61" s="342"/>
      <c r="BA61" s="143"/>
    </row>
    <row r="62" spans="1:53" ht="12.95" customHeight="1" thickBot="1">
      <c r="A62" s="78"/>
      <c r="B62" s="50"/>
      <c r="C62" s="68"/>
      <c r="D62" s="62"/>
      <c r="E62" s="399"/>
      <c r="F62" s="399" t="s">
        <v>17</v>
      </c>
      <c r="G62" s="399"/>
      <c r="H62" s="399"/>
      <c r="I62" s="400"/>
      <c r="J62" s="400"/>
      <c r="K62" s="400"/>
      <c r="L62" s="400"/>
      <c r="M62" s="526">
        <v>5.1868520623992234E-3</v>
      </c>
      <c r="N62" s="526">
        <v>4.1040095936253013E-3</v>
      </c>
      <c r="O62" s="526">
        <v>3.8259841155028444E-3</v>
      </c>
      <c r="P62" s="1388">
        <v>3.3739692312167945E-3</v>
      </c>
      <c r="Q62" s="526">
        <v>3.2283803389385143E-3</v>
      </c>
      <c r="R62" s="526">
        <v>3.1055286899569616E-3</v>
      </c>
      <c r="S62" s="526">
        <v>3.3269754546911274E-3</v>
      </c>
      <c r="T62" s="1388">
        <v>3.1545119735975867E-3</v>
      </c>
      <c r="U62" s="526">
        <v>3.5805810831849878E-3</v>
      </c>
      <c r="V62" s="526">
        <v>3.2330806122180668E-3</v>
      </c>
      <c r="W62" s="526">
        <v>3.1035998920838589E-3</v>
      </c>
      <c r="X62" s="1388">
        <v>2.8323888806496525E-3</v>
      </c>
      <c r="Y62" s="526">
        <v>2.9600398459006211E-3</v>
      </c>
      <c r="Z62" s="526">
        <v>2.839675673306355E-3</v>
      </c>
      <c r="AA62" s="526">
        <v>2.4188144599357041E-3</v>
      </c>
      <c r="AB62" s="1388">
        <v>2.0389982097135141E-3</v>
      </c>
      <c r="AC62" s="526">
        <v>2.0345697916617088E-3</v>
      </c>
      <c r="AD62" s="526">
        <v>1.9376386516097937E-3</v>
      </c>
      <c r="AE62" s="526">
        <v>1.7849623748168819E-3</v>
      </c>
      <c r="AF62" s="1388">
        <v>2.3476464675452851E-3</v>
      </c>
      <c r="AG62" s="1896">
        <v>2.8511624605799583E-3</v>
      </c>
      <c r="AH62" s="1596">
        <v>2.8953438428327891E-3</v>
      </c>
      <c r="AI62" s="342"/>
      <c r="AJ62" s="342"/>
      <c r="BA62" s="143"/>
    </row>
    <row r="63" spans="1:53" ht="12.95" customHeight="1">
      <c r="A63" s="56"/>
      <c r="B63" s="50"/>
      <c r="C63" s="68"/>
      <c r="D63" s="62"/>
      <c r="E63" s="347"/>
      <c r="F63" s="348"/>
      <c r="G63" s="349"/>
      <c r="H63" s="349"/>
      <c r="I63" s="347"/>
      <c r="J63" s="347"/>
      <c r="K63" s="218"/>
      <c r="L63" s="218"/>
      <c r="M63" s="64"/>
      <c r="N63" s="64"/>
      <c r="O63" s="64"/>
      <c r="P63" s="64"/>
      <c r="Q63" s="218"/>
      <c r="R63" s="1045"/>
      <c r="S63" s="1100"/>
      <c r="T63" s="1100"/>
      <c r="U63" s="1100"/>
      <c r="V63" s="1100"/>
      <c r="W63" s="1100"/>
      <c r="X63" s="1100"/>
      <c r="Y63" s="1100"/>
      <c r="Z63" s="1100"/>
      <c r="AA63" s="1100"/>
      <c r="AB63" s="1100"/>
      <c r="AC63" s="1100"/>
      <c r="AD63" s="1100"/>
      <c r="AE63" s="1100"/>
      <c r="AF63" s="1100"/>
      <c r="AG63" s="1100"/>
      <c r="AH63" s="1100"/>
      <c r="AI63" s="342"/>
      <c r="AJ63" s="342"/>
      <c r="BA63" s="143"/>
    </row>
    <row r="64" spans="1:53" ht="12.95" customHeight="1">
      <c r="A64" s="3"/>
      <c r="B64" s="50"/>
      <c r="C64" s="68"/>
      <c r="D64" s="62"/>
      <c r="E64" s="62"/>
      <c r="F64" s="62"/>
      <c r="G64" s="62"/>
      <c r="H64" s="62"/>
      <c r="I64" s="218"/>
      <c r="J64" s="218"/>
      <c r="K64" s="218"/>
      <c r="L64" s="218"/>
      <c r="M64" s="64"/>
      <c r="N64" s="64"/>
      <c r="O64" s="64"/>
      <c r="P64" s="64"/>
      <c r="Q64" s="218"/>
      <c r="R64" s="1045"/>
      <c r="S64" s="1100"/>
      <c r="T64" s="1100"/>
      <c r="U64" s="1100"/>
      <c r="V64" s="1100"/>
      <c r="W64" s="1100"/>
      <c r="X64" s="1100"/>
      <c r="Y64" s="1100"/>
      <c r="Z64" s="1100"/>
      <c r="AA64" s="1100"/>
      <c r="AB64" s="1100"/>
      <c r="AC64" s="1100"/>
      <c r="AD64" s="1100"/>
      <c r="AE64" s="1100"/>
      <c r="AF64" s="1100"/>
      <c r="AG64" s="1100"/>
      <c r="AH64" s="1100"/>
      <c r="AI64" s="342"/>
      <c r="AJ64" s="467"/>
      <c r="BA64" s="143"/>
    </row>
    <row r="65" spans="1:36" ht="12.95" customHeight="1" thickBot="1">
      <c r="A65" s="48"/>
      <c r="B65" s="50"/>
      <c r="C65" s="68"/>
      <c r="E65" s="513" t="s">
        <v>318</v>
      </c>
      <c r="F65" s="378"/>
      <c r="G65" s="378"/>
      <c r="H65" s="378"/>
      <c r="I65" s="378"/>
      <c r="J65" s="378"/>
      <c r="K65" s="217"/>
      <c r="L65" s="217"/>
      <c r="M65" s="529"/>
      <c r="N65" s="529"/>
      <c r="O65" s="529"/>
      <c r="P65" s="529"/>
      <c r="Q65" s="813"/>
      <c r="R65" s="1057"/>
      <c r="S65" s="1057"/>
      <c r="T65" s="1057"/>
      <c r="U65" s="1057"/>
      <c r="V65" s="1057"/>
      <c r="W65" s="1057"/>
      <c r="X65" s="1057"/>
      <c r="Y65" s="1057"/>
      <c r="Z65" s="1057"/>
      <c r="AA65" s="1057"/>
      <c r="AB65" s="1057"/>
      <c r="AC65" s="1057"/>
      <c r="AD65" s="1057"/>
      <c r="AE65" s="1057"/>
      <c r="AF65" s="1057"/>
      <c r="AG65" s="1057"/>
      <c r="AH65" s="1057"/>
      <c r="AI65" s="342"/>
      <c r="AJ65" s="342"/>
    </row>
    <row r="66" spans="1:36" ht="12.95" customHeight="1" thickTop="1">
      <c r="A66" s="3"/>
      <c r="B66" s="50"/>
      <c r="C66" s="223"/>
      <c r="D66" s="70"/>
      <c r="E66" s="353"/>
      <c r="F66" s="353" t="s">
        <v>216</v>
      </c>
      <c r="G66" s="353"/>
      <c r="H66" s="353"/>
      <c r="I66" s="347"/>
      <c r="J66" s="347"/>
      <c r="K66" s="150"/>
      <c r="L66" s="150"/>
      <c r="M66" s="64">
        <v>9.0489382300619307E-3</v>
      </c>
      <c r="N66" s="64">
        <v>9.0664434045155309E-3</v>
      </c>
      <c r="O66" s="64">
        <v>7.9541677318721044E-3</v>
      </c>
      <c r="P66" s="1386">
        <v>7.6811409922224339E-3</v>
      </c>
      <c r="Q66" s="677">
        <v>7.1653658899859755E-3</v>
      </c>
      <c r="R66" s="1045">
        <v>5.8479982261957254E-3</v>
      </c>
      <c r="S66" s="1100">
        <v>6.5135191047370504E-3</v>
      </c>
      <c r="T66" s="1386">
        <v>6.0808513839366828E-3</v>
      </c>
      <c r="U66" s="1100">
        <v>7.0784633781399665E-3</v>
      </c>
      <c r="V66" s="1100">
        <v>6.101383213060787E-3</v>
      </c>
      <c r="W66" s="1100">
        <v>5.3228050253759738E-3</v>
      </c>
      <c r="X66" s="1386">
        <v>4.3710009803399679E-3</v>
      </c>
      <c r="Y66" s="1100">
        <v>5.9092368832949537E-3</v>
      </c>
      <c r="Z66" s="1100">
        <v>5.6447160682311258E-3</v>
      </c>
      <c r="AA66" s="1100">
        <v>6.0349911745555939E-3</v>
      </c>
      <c r="AB66" s="1386">
        <v>4.533101800539425E-3</v>
      </c>
      <c r="AC66" s="1100">
        <v>3.9627994639807778E-3</v>
      </c>
      <c r="AD66" s="1100">
        <v>3.6471886883509036E-3</v>
      </c>
      <c r="AE66" s="1100">
        <v>3.8646094818924758E-3</v>
      </c>
      <c r="AF66" s="1386">
        <v>3.8240008027491056E-3</v>
      </c>
      <c r="AG66" s="1100">
        <v>4.5549637646144286E-3</v>
      </c>
      <c r="AH66" s="1592">
        <v>4.6728900443754233E-3</v>
      </c>
      <c r="AI66" s="342"/>
      <c r="AJ66" s="342"/>
    </row>
    <row r="67" spans="1:36" ht="12.95" customHeight="1">
      <c r="A67" s="3"/>
      <c r="B67" s="50"/>
      <c r="C67" s="223"/>
      <c r="E67" s="353"/>
      <c r="F67" s="353" t="s">
        <v>217</v>
      </c>
      <c r="G67" s="353"/>
      <c r="H67" s="353"/>
      <c r="I67" s="347"/>
      <c r="J67" s="347"/>
      <c r="K67" s="150"/>
      <c r="L67" s="150"/>
      <c r="M67" s="64">
        <v>9.6804632827356286E-3</v>
      </c>
      <c r="N67" s="64">
        <v>6.5002194372653244E-3</v>
      </c>
      <c r="O67" s="64">
        <v>4.0953002672277352E-3</v>
      </c>
      <c r="P67" s="1386">
        <v>5.9606780699659025E-3</v>
      </c>
      <c r="Q67" s="677">
        <v>5.9948902412008181E-3</v>
      </c>
      <c r="R67" s="1045">
        <v>5.5147076953423572E-3</v>
      </c>
      <c r="S67" s="1100">
        <v>5.7647903598227884E-3</v>
      </c>
      <c r="T67" s="1386">
        <v>5.442638748959657E-3</v>
      </c>
      <c r="U67" s="1100">
        <v>4.7285598163572208E-3</v>
      </c>
      <c r="V67" s="1100">
        <v>3.6659244013971522E-3</v>
      </c>
      <c r="W67" s="1100">
        <v>3.7698893456067492E-3</v>
      </c>
      <c r="X67" s="1386">
        <v>3.5334590172793334E-3</v>
      </c>
      <c r="Y67" s="1100">
        <v>2.460887520623848E-3</v>
      </c>
      <c r="Z67" s="1100">
        <v>4.4447789842118135E-3</v>
      </c>
      <c r="AA67" s="1100">
        <v>2.857917881349468E-3</v>
      </c>
      <c r="AB67" s="1386">
        <v>2.0090655096716018E-3</v>
      </c>
      <c r="AC67" s="1100">
        <v>3.4420229164680224E-3</v>
      </c>
      <c r="AD67" s="1100">
        <v>3.6190953494008569E-3</v>
      </c>
      <c r="AE67" s="1100">
        <v>2.5211847511762311E-3</v>
      </c>
      <c r="AF67" s="1386">
        <v>3.8028775092437783E-3</v>
      </c>
      <c r="AG67" s="1100">
        <v>6.6857325771635875E-3</v>
      </c>
      <c r="AH67" s="1592">
        <v>6.3132378518971017E-3</v>
      </c>
      <c r="AI67" s="342"/>
      <c r="AJ67" s="342"/>
    </row>
    <row r="68" spans="1:36" ht="12.95" customHeight="1">
      <c r="A68" s="3"/>
      <c r="B68" s="50"/>
      <c r="C68" s="225"/>
      <c r="E68" s="347"/>
      <c r="F68" s="353" t="s">
        <v>641</v>
      </c>
      <c r="G68" s="353"/>
      <c r="H68" s="353"/>
      <c r="I68" s="347"/>
      <c r="J68" s="347"/>
      <c r="K68" s="150"/>
      <c r="L68" s="150"/>
      <c r="M68" s="64">
        <v>3.9972631351507075E-3</v>
      </c>
      <c r="N68" s="64">
        <v>3.9047777120786182E-3</v>
      </c>
      <c r="O68" s="64">
        <v>4.6477997771170679E-3</v>
      </c>
      <c r="P68" s="1386">
        <v>3.8534811185671944E-3</v>
      </c>
      <c r="Q68" s="677">
        <v>4.0848836285829054E-3</v>
      </c>
      <c r="R68" s="1045">
        <v>3.9923180374861365E-3</v>
      </c>
      <c r="S68" s="1100">
        <v>3.7323027049696337E-3</v>
      </c>
      <c r="T68" s="1386">
        <v>3.6338766653074787E-3</v>
      </c>
      <c r="U68" s="1100">
        <v>4.1554757038885443E-3</v>
      </c>
      <c r="V68" s="1100">
        <v>4.1255409038642582E-3</v>
      </c>
      <c r="W68" s="1100">
        <v>4.0908751293308575E-3</v>
      </c>
      <c r="X68" s="1386">
        <v>3.0429745560502054E-3</v>
      </c>
      <c r="Y68" s="1100">
        <v>3.0217169745878586E-3</v>
      </c>
      <c r="Z68" s="1100">
        <v>2.694027572737501E-3</v>
      </c>
      <c r="AA68" s="1100">
        <v>3.1953227964311944E-3</v>
      </c>
      <c r="AB68" s="1386">
        <v>2.8857289541344517E-3</v>
      </c>
      <c r="AC68" s="1100">
        <v>2.4402843863670582E-3</v>
      </c>
      <c r="AD68" s="1100">
        <v>2.5510190169450225E-3</v>
      </c>
      <c r="AE68" s="1100">
        <v>3.3470930814573164E-3</v>
      </c>
      <c r="AF68" s="1386">
        <v>4.7123895318309499E-3</v>
      </c>
      <c r="AG68" s="1100">
        <v>4.415071701573829E-3</v>
      </c>
      <c r="AH68" s="1592">
        <v>4.6111891321772343E-3</v>
      </c>
      <c r="AI68" s="342"/>
      <c r="AJ68" s="342"/>
    </row>
    <row r="69" spans="1:36" ht="12.95" customHeight="1">
      <c r="A69" s="3"/>
      <c r="B69" s="50"/>
      <c r="C69" s="225"/>
      <c r="D69" s="6"/>
      <c r="E69" s="347"/>
      <c r="F69" s="353" t="s">
        <v>643</v>
      </c>
      <c r="G69" s="353"/>
      <c r="H69" s="353"/>
      <c r="I69" s="347"/>
      <c r="J69" s="347"/>
      <c r="K69" s="150"/>
      <c r="L69" s="150"/>
      <c r="M69" s="64">
        <v>5.0166145563142325E-3</v>
      </c>
      <c r="N69" s="64">
        <v>3.0149784349120167E-3</v>
      </c>
      <c r="O69" s="64">
        <v>4.1070014970177211E-3</v>
      </c>
      <c r="P69" s="1386">
        <v>3.2399774038099831E-3</v>
      </c>
      <c r="Q69" s="677">
        <v>3.3429336567126471E-3</v>
      </c>
      <c r="R69" s="1045">
        <v>3.0883106187668853E-3</v>
      </c>
      <c r="S69" s="1100">
        <v>3.8280381745373717E-3</v>
      </c>
      <c r="T69" s="1386">
        <v>3.2682597846793553E-3</v>
      </c>
      <c r="U69" s="1100">
        <v>3.597321303869127E-3</v>
      </c>
      <c r="V69" s="1100">
        <v>2.8057418853816942E-3</v>
      </c>
      <c r="W69" s="1100">
        <v>2.9436082960841645E-3</v>
      </c>
      <c r="X69" s="1386">
        <v>3.464939322819981E-3</v>
      </c>
      <c r="Y69" s="1100">
        <v>2.8531914876667084E-3</v>
      </c>
      <c r="Z69" s="1100">
        <v>2.865192646814695E-3</v>
      </c>
      <c r="AA69" s="1100">
        <v>3.1491839266965735E-3</v>
      </c>
      <c r="AB69" s="1386">
        <v>1.9333174069849882E-3</v>
      </c>
      <c r="AC69" s="1100">
        <v>2.6165135783502449E-3</v>
      </c>
      <c r="AD69" s="1100">
        <v>2.1043914741586726E-3</v>
      </c>
      <c r="AE69" s="1100">
        <v>2.9512432673204792E-3</v>
      </c>
      <c r="AF69" s="1386">
        <v>4.696700799738618E-3</v>
      </c>
      <c r="AG69" s="1100">
        <v>7.4009324563012058E-3</v>
      </c>
      <c r="AH69" s="1592">
        <v>8.9825162334407019E-3</v>
      </c>
      <c r="AI69" s="342"/>
      <c r="AJ69" s="342"/>
    </row>
    <row r="70" spans="1:36" ht="12.95" customHeight="1">
      <c r="A70" s="3"/>
      <c r="B70" s="50"/>
      <c r="C70" s="226"/>
      <c r="D70" s="43"/>
      <c r="E70" s="222"/>
      <c r="F70" s="353" t="s">
        <v>656</v>
      </c>
      <c r="G70" s="353"/>
      <c r="H70" s="353"/>
      <c r="I70" s="222"/>
      <c r="J70" s="222"/>
      <c r="K70" s="222"/>
      <c r="L70" s="222"/>
      <c r="M70" s="64">
        <v>9.7045582801464996E-4</v>
      </c>
      <c r="N70" s="64">
        <v>7.7224815109249063E-4</v>
      </c>
      <c r="O70" s="64">
        <v>7.2562297523281333E-4</v>
      </c>
      <c r="P70" s="1386">
        <v>7.5435718249962261E-4</v>
      </c>
      <c r="Q70" s="677">
        <v>6.3914678276883212E-4</v>
      </c>
      <c r="R70" s="1045">
        <v>1.0157565775113615E-3</v>
      </c>
      <c r="S70" s="1100">
        <v>1.1638478466098261E-3</v>
      </c>
      <c r="T70" s="1386">
        <v>1.1510907871069046E-3</v>
      </c>
      <c r="U70" s="1100">
        <v>1.2012823524457442E-3</v>
      </c>
      <c r="V70" s="1100">
        <v>1.0437685209947066E-3</v>
      </c>
      <c r="W70" s="1100">
        <v>6.7424831248337534E-4</v>
      </c>
      <c r="X70" s="1386">
        <v>7.677327167143989E-4</v>
      </c>
      <c r="Y70" s="1100">
        <v>4.0789943010656037E-4</v>
      </c>
      <c r="Z70" s="1100">
        <v>4.2397461790090278E-4</v>
      </c>
      <c r="AA70" s="1100">
        <v>4.1656652962645331E-4</v>
      </c>
      <c r="AB70" s="1386">
        <v>5.7107650466080024E-4</v>
      </c>
      <c r="AC70" s="1100">
        <v>9.5916886410759693E-4</v>
      </c>
      <c r="AD70" s="1100">
        <v>8.5046469660242905E-4</v>
      </c>
      <c r="AE70" s="1100">
        <v>5.4112759111577988E-4</v>
      </c>
      <c r="AF70" s="1386">
        <v>6.1748966546045436E-4</v>
      </c>
      <c r="AG70" s="1100">
        <v>1.3363353698407977E-3</v>
      </c>
      <c r="AH70" s="1592">
        <v>7.8039522286343249E-4</v>
      </c>
      <c r="AI70" s="342"/>
      <c r="AJ70" s="342"/>
    </row>
    <row r="71" spans="1:36" ht="12.95" customHeight="1">
      <c r="A71" s="3"/>
      <c r="B71" s="50"/>
      <c r="C71" s="84"/>
      <c r="D71" s="43"/>
      <c r="E71" s="70"/>
      <c r="F71" s="353" t="s">
        <v>19</v>
      </c>
      <c r="G71" s="353"/>
      <c r="H71" s="353"/>
      <c r="I71" s="169"/>
      <c r="J71" s="169"/>
      <c r="K71" s="169"/>
      <c r="L71" s="169"/>
      <c r="M71" s="64">
        <v>1.0738337592438595E-2</v>
      </c>
      <c r="N71" s="64">
        <v>4.4686553037556632E-3</v>
      </c>
      <c r="O71" s="64">
        <v>4.3581294073453646E-3</v>
      </c>
      <c r="P71" s="1386">
        <v>4.6595476839097309E-3</v>
      </c>
      <c r="Q71" s="677">
        <v>4.2785601693198835E-3</v>
      </c>
      <c r="R71" s="1045">
        <v>4.5460954317996108E-3</v>
      </c>
      <c r="S71" s="1100">
        <v>4.2677604826799245E-3</v>
      </c>
      <c r="T71" s="1386">
        <v>4.425334672871096E-3</v>
      </c>
      <c r="U71" s="1100">
        <v>5.7545999942309771E-3</v>
      </c>
      <c r="V71" s="1100">
        <v>5.4003789416243765E-3</v>
      </c>
      <c r="W71" s="1100">
        <v>4.1487011417360459E-3</v>
      </c>
      <c r="X71" s="1386">
        <v>4.4304402053677869E-3</v>
      </c>
      <c r="Y71" s="1100">
        <v>3.741894987792962E-3</v>
      </c>
      <c r="Z71" s="1100">
        <v>3.539299568850292E-3</v>
      </c>
      <c r="AA71" s="1100">
        <v>1.9492373211172126E-3</v>
      </c>
      <c r="AB71" s="1386">
        <v>1.5921483211305647E-3</v>
      </c>
      <c r="AC71" s="1100">
        <v>1.5761565604321577E-3</v>
      </c>
      <c r="AD71" s="1100">
        <v>1.9977316631851639E-3</v>
      </c>
      <c r="AE71" s="1100">
        <v>1.7508539445435544E-3</v>
      </c>
      <c r="AF71" s="1386">
        <v>3.3272778492962722E-3</v>
      </c>
      <c r="AG71" s="1100">
        <v>3.5871314353527273E-3</v>
      </c>
      <c r="AH71" s="1592">
        <v>4.2379448026093718E-3</v>
      </c>
      <c r="AI71" s="342"/>
      <c r="AJ71" s="342"/>
    </row>
    <row r="72" spans="1:36" ht="12.95" customHeight="1" thickBot="1">
      <c r="A72" s="3"/>
      <c r="B72" s="50"/>
      <c r="C72" s="84"/>
      <c r="D72" s="398"/>
      <c r="E72" s="399"/>
      <c r="F72" s="399" t="s">
        <v>17</v>
      </c>
      <c r="G72" s="399"/>
      <c r="H72" s="399"/>
      <c r="I72" s="400"/>
      <c r="J72" s="400"/>
      <c r="K72" s="400"/>
      <c r="L72" s="400"/>
      <c r="M72" s="526">
        <v>5.5508068960066935E-3</v>
      </c>
      <c r="N72" s="526">
        <v>4.2404516342235306E-3</v>
      </c>
      <c r="O72" s="526">
        <v>4.0108687887021009E-3</v>
      </c>
      <c r="P72" s="1388">
        <v>3.8328982256483545E-3</v>
      </c>
      <c r="Q72" s="526">
        <v>3.638990402382991E-3</v>
      </c>
      <c r="R72" s="526">
        <v>3.4515156092441769E-3</v>
      </c>
      <c r="S72" s="526">
        <v>3.6022277230128279E-3</v>
      </c>
      <c r="T72" s="1388">
        <v>3.4753626190998478E-3</v>
      </c>
      <c r="U72" s="526">
        <v>4.0413633404080629E-3</v>
      </c>
      <c r="V72" s="526">
        <v>3.6310185612811927E-3</v>
      </c>
      <c r="W72" s="526">
        <v>3.1095222613866254E-3</v>
      </c>
      <c r="X72" s="1388">
        <v>2.8055565239405705E-3</v>
      </c>
      <c r="Y72" s="526">
        <v>2.8291431826096619E-3</v>
      </c>
      <c r="Z72" s="526">
        <v>2.7018711530130742E-3</v>
      </c>
      <c r="AA72" s="526">
        <v>2.5514969818597483E-3</v>
      </c>
      <c r="AB72" s="1388">
        <v>2.0881512010459285E-3</v>
      </c>
      <c r="AC72" s="526">
        <v>2.0977461855909781E-3</v>
      </c>
      <c r="AD72" s="526">
        <v>1.9977316631851639E-3</v>
      </c>
      <c r="AE72" s="526">
        <v>2.0823525973396729E-3</v>
      </c>
      <c r="AF72" s="1388">
        <v>2.7332580346300958E-3</v>
      </c>
      <c r="AG72" s="1896">
        <v>3.3475390415942832E-3</v>
      </c>
      <c r="AH72" s="1596">
        <v>3.3953728497715112E-3</v>
      </c>
      <c r="AI72" s="342"/>
      <c r="AJ72" s="342"/>
    </row>
    <row r="73" spans="1:36" ht="12.95" customHeight="1">
      <c r="A73" s="3"/>
      <c r="B73" s="50"/>
      <c r="C73" s="84"/>
      <c r="D73" s="43"/>
      <c r="E73" s="397"/>
      <c r="F73" s="397"/>
      <c r="G73" s="397"/>
      <c r="H73" s="397"/>
      <c r="I73" s="397"/>
      <c r="J73" s="397"/>
      <c r="K73" s="397"/>
      <c r="L73" s="397"/>
      <c r="M73" s="397"/>
      <c r="N73" s="397"/>
      <c r="O73" s="397"/>
      <c r="P73" s="397"/>
      <c r="Q73" s="397"/>
      <c r="R73" s="397"/>
      <c r="S73" s="1054"/>
      <c r="T73" s="1054"/>
      <c r="U73" s="1054"/>
      <c r="V73" s="1054"/>
      <c r="W73" s="1504"/>
      <c r="X73" s="1054"/>
      <c r="Y73" s="1054"/>
      <c r="Z73" s="1504"/>
      <c r="AA73" s="1504"/>
      <c r="AB73" s="1054"/>
      <c r="AC73" s="1054"/>
      <c r="AD73" s="1054"/>
      <c r="AE73" s="1054"/>
      <c r="AF73" s="1054"/>
      <c r="AG73" s="1054"/>
      <c r="AH73" s="1054"/>
      <c r="AI73" s="397"/>
      <c r="AJ73" s="397"/>
    </row>
    <row r="74" spans="1:36" ht="12.95" customHeight="1">
      <c r="A74" s="512"/>
      <c r="B74" s="200"/>
      <c r="C74" s="228"/>
      <c r="H74" s="33"/>
      <c r="I74" s="33"/>
      <c r="J74" s="33"/>
      <c r="K74" s="33"/>
      <c r="L74" s="33"/>
      <c r="M74" s="33"/>
      <c r="N74" s="33"/>
      <c r="O74" s="33"/>
      <c r="P74" s="33"/>
      <c r="Q74" s="33"/>
      <c r="R74" s="178"/>
      <c r="S74" s="1041"/>
      <c r="T74" s="1088"/>
      <c r="U74" s="1088"/>
      <c r="V74" s="1088"/>
      <c r="W74" s="1088"/>
      <c r="X74" s="1088"/>
      <c r="Y74" s="1088"/>
      <c r="Z74" s="1088"/>
      <c r="AA74" s="1088"/>
      <c r="AB74" s="1088"/>
      <c r="AC74" s="1088"/>
      <c r="AD74" s="1088"/>
      <c r="AE74" s="1088"/>
      <c r="AF74" s="1088"/>
      <c r="AG74" s="1088"/>
      <c r="AH74" s="1088"/>
      <c r="AI74" s="33"/>
      <c r="AJ74" s="33"/>
    </row>
    <row r="75" spans="1:36" ht="12.95" customHeight="1">
      <c r="A75" s="512"/>
      <c r="B75" s="200"/>
      <c r="C75" s="228"/>
      <c r="H75" s="33"/>
      <c r="I75" s="33"/>
      <c r="J75" s="33"/>
      <c r="K75" s="33"/>
      <c r="L75" s="33"/>
      <c r="M75" s="33"/>
      <c r="N75" s="33"/>
      <c r="O75" s="33"/>
      <c r="P75" s="33"/>
      <c r="Q75" s="33"/>
      <c r="R75" s="178"/>
      <c r="S75" s="1041"/>
      <c r="T75" s="1088"/>
      <c r="U75" s="1088"/>
      <c r="V75" s="1088"/>
      <c r="W75" s="1088"/>
      <c r="X75" s="1088"/>
      <c r="Y75" s="1088"/>
      <c r="Z75" s="1088"/>
      <c r="AA75" s="1088"/>
      <c r="AB75" s="1088"/>
      <c r="AC75" s="1088"/>
      <c r="AD75" s="1088"/>
      <c r="AE75" s="1088"/>
      <c r="AF75" s="1088"/>
      <c r="AG75" s="1088"/>
      <c r="AH75" s="1088"/>
      <c r="AI75" s="33"/>
      <c r="AJ75" s="59">
        <v>25</v>
      </c>
    </row>
    <row r="76" spans="1:36" ht="9.9499999999999993" customHeight="1">
      <c r="A76" s="33"/>
      <c r="B76" s="152"/>
      <c r="C76" s="228"/>
      <c r="H76" s="33"/>
      <c r="I76" s="33"/>
      <c r="J76" s="33"/>
      <c r="K76" s="33"/>
      <c r="L76" s="33"/>
      <c r="M76" s="33"/>
      <c r="N76" s="33"/>
      <c r="O76" s="33"/>
      <c r="P76" s="33"/>
      <c r="Q76" s="33"/>
      <c r="R76" s="178"/>
      <c r="S76" s="1041"/>
      <c r="T76" s="1088"/>
      <c r="U76" s="1088"/>
      <c r="V76" s="1088"/>
      <c r="W76" s="1088"/>
      <c r="X76" s="1088"/>
      <c r="Y76" s="1088"/>
      <c r="Z76" s="1088"/>
      <c r="AA76" s="1088"/>
      <c r="AB76" s="1088"/>
      <c r="AC76" s="1088"/>
      <c r="AD76" s="1088"/>
      <c r="AE76" s="1088"/>
      <c r="AF76" s="1088"/>
      <c r="AG76" s="1088"/>
      <c r="AH76" s="1088"/>
      <c r="AI76" s="33"/>
      <c r="AJ76" s="33"/>
    </row>
    <row r="77" spans="1:36" ht="9.9499999999999993" customHeight="1">
      <c r="A77" s="33"/>
      <c r="B77" s="152"/>
      <c r="C77" s="228"/>
      <c r="H77" s="33"/>
      <c r="I77" s="33"/>
      <c r="J77" s="33"/>
      <c r="K77" s="33"/>
      <c r="L77" s="33"/>
      <c r="M77" s="33"/>
      <c r="N77" s="33"/>
      <c r="O77" s="33"/>
      <c r="P77" s="33"/>
      <c r="Q77" s="33"/>
      <c r="R77" s="178"/>
      <c r="S77" s="1041"/>
      <c r="T77" s="1088"/>
      <c r="U77" s="1088"/>
      <c r="V77" s="1088"/>
      <c r="W77" s="1088"/>
      <c r="X77" s="1088"/>
      <c r="Y77" s="1088"/>
      <c r="Z77" s="1088"/>
      <c r="AA77" s="1088"/>
      <c r="AB77" s="1088"/>
      <c r="AC77" s="1088"/>
      <c r="AD77" s="1088"/>
      <c r="AE77" s="1088"/>
      <c r="AF77" s="1088"/>
      <c r="AG77" s="1088"/>
      <c r="AH77" s="1088"/>
      <c r="AI77" s="33"/>
      <c r="AJ77" s="33"/>
    </row>
    <row r="78" spans="1:36" ht="9.9499999999999993" customHeight="1">
      <c r="A78" s="33"/>
      <c r="B78" s="201"/>
      <c r="C78" s="228"/>
      <c r="H78" s="33"/>
      <c r="I78" s="33"/>
      <c r="J78" s="33"/>
      <c r="K78" s="33"/>
      <c r="L78" s="33"/>
      <c r="M78" s="33"/>
      <c r="N78" s="33"/>
      <c r="O78" s="33"/>
      <c r="P78" s="33"/>
      <c r="Q78" s="33"/>
      <c r="R78" s="178"/>
      <c r="S78" s="1041"/>
      <c r="T78" s="1088"/>
      <c r="U78" s="1088"/>
      <c r="V78" s="1088"/>
      <c r="W78" s="1088"/>
      <c r="X78" s="1088"/>
      <c r="Y78" s="1088"/>
      <c r="Z78" s="1088"/>
      <c r="AA78" s="1088"/>
      <c r="AB78" s="1088"/>
      <c r="AC78" s="1088"/>
      <c r="AD78" s="1088"/>
      <c r="AE78" s="1088"/>
      <c r="AF78" s="1088"/>
      <c r="AG78" s="1088"/>
      <c r="AH78" s="1088"/>
      <c r="AI78" s="33"/>
      <c r="AJ78" s="33"/>
    </row>
    <row r="79" spans="1:36" ht="9.9499999999999993" customHeight="1">
      <c r="A79" s="33"/>
      <c r="B79" s="201"/>
      <c r="C79" s="228"/>
      <c r="H79" s="33"/>
      <c r="I79" s="33"/>
      <c r="J79" s="33"/>
      <c r="K79" s="33"/>
      <c r="L79" s="33"/>
      <c r="M79" s="33"/>
      <c r="N79" s="33"/>
      <c r="O79" s="33"/>
      <c r="P79" s="33"/>
      <c r="Q79" s="33"/>
      <c r="R79" s="178"/>
      <c r="S79" s="1041"/>
      <c r="T79" s="1088"/>
      <c r="U79" s="1088"/>
      <c r="V79" s="1088"/>
      <c r="W79" s="1088"/>
      <c r="X79" s="1088"/>
      <c r="Y79" s="1088"/>
      <c r="Z79" s="1088"/>
      <c r="AA79" s="1088"/>
      <c r="AB79" s="1088"/>
      <c r="AC79" s="1088"/>
      <c r="AD79" s="1088"/>
      <c r="AE79" s="1088"/>
      <c r="AF79" s="1088"/>
      <c r="AG79" s="1088"/>
      <c r="AH79" s="1088"/>
      <c r="AI79" s="33"/>
      <c r="AJ79" s="33"/>
    </row>
    <row r="80" spans="1:36" ht="9.9499999999999993" customHeight="1">
      <c r="A80" s="33"/>
      <c r="B80" s="201"/>
      <c r="C80" s="228"/>
      <c r="H80" s="33"/>
      <c r="I80" s="33"/>
      <c r="J80" s="33"/>
      <c r="K80" s="33"/>
      <c r="L80" s="33"/>
      <c r="M80" s="33"/>
      <c r="N80" s="33"/>
      <c r="O80" s="33"/>
      <c r="P80" s="33"/>
      <c r="Q80" s="33"/>
      <c r="R80" s="178"/>
      <c r="S80" s="1041"/>
      <c r="T80" s="1088"/>
      <c r="U80" s="1088"/>
      <c r="V80" s="1088"/>
      <c r="W80" s="1088"/>
      <c r="X80" s="1088"/>
      <c r="Y80" s="1088"/>
      <c r="Z80" s="1088"/>
      <c r="AA80" s="1088"/>
      <c r="AB80" s="1088"/>
      <c r="AC80" s="1088"/>
      <c r="AD80" s="1088"/>
      <c r="AE80" s="1088"/>
      <c r="AF80" s="1088"/>
      <c r="AG80" s="1088"/>
      <c r="AH80" s="1088"/>
      <c r="AI80" s="33"/>
      <c r="AJ80" s="33"/>
    </row>
    <row r="81" spans="1:36" ht="9.9499999999999993" customHeight="1">
      <c r="A81" s="33"/>
      <c r="B81" s="201"/>
      <c r="C81" s="228"/>
      <c r="H81" s="33"/>
      <c r="I81" s="33"/>
      <c r="J81" s="33"/>
      <c r="K81" s="33"/>
      <c r="L81" s="33"/>
      <c r="M81" s="33"/>
      <c r="N81" s="33"/>
      <c r="O81" s="33"/>
      <c r="P81" s="33"/>
      <c r="Q81" s="33"/>
      <c r="R81" s="178"/>
      <c r="S81" s="1041"/>
      <c r="T81" s="1088"/>
      <c r="U81" s="1088"/>
      <c r="V81" s="1088"/>
      <c r="W81" s="1088"/>
      <c r="X81" s="1088"/>
      <c r="Y81" s="1088"/>
      <c r="Z81" s="1088"/>
      <c r="AA81" s="1088"/>
      <c r="AB81" s="1088"/>
      <c r="AC81" s="1088"/>
      <c r="AD81" s="1088"/>
      <c r="AE81" s="1088"/>
      <c r="AF81" s="1088"/>
      <c r="AG81" s="1088"/>
      <c r="AH81" s="1088"/>
      <c r="AI81" s="33"/>
      <c r="AJ81" s="33"/>
    </row>
    <row r="82" spans="1:36" ht="9.9499999999999993" customHeight="1">
      <c r="A82" s="33"/>
      <c r="B82" s="201"/>
      <c r="C82" s="228"/>
      <c r="H82" s="33"/>
      <c r="I82" s="33"/>
      <c r="J82" s="33"/>
      <c r="K82" s="33"/>
      <c r="L82" s="33"/>
      <c r="M82" s="33"/>
      <c r="N82" s="33"/>
      <c r="O82" s="33"/>
      <c r="P82" s="33"/>
      <c r="Q82" s="33"/>
      <c r="R82" s="178"/>
      <c r="S82" s="1041"/>
      <c r="T82" s="1088"/>
      <c r="U82" s="1088"/>
      <c r="V82" s="1088"/>
      <c r="W82" s="1088"/>
      <c r="X82" s="1088"/>
      <c r="Y82" s="1088"/>
      <c r="Z82" s="1088"/>
      <c r="AA82" s="1088"/>
      <c r="AB82" s="1088"/>
      <c r="AC82" s="1088"/>
      <c r="AD82" s="1088"/>
      <c r="AE82" s="1088"/>
      <c r="AF82" s="1088"/>
      <c r="AG82" s="1088"/>
      <c r="AH82" s="1088"/>
      <c r="AI82" s="33"/>
      <c r="AJ82" s="33"/>
    </row>
    <row r="83" spans="1:36" ht="9.9499999999999993" customHeight="1">
      <c r="A83" s="33"/>
      <c r="B83" s="201"/>
      <c r="C83" s="228"/>
      <c r="H83" s="33"/>
      <c r="I83" s="33"/>
      <c r="J83" s="33"/>
      <c r="K83" s="33"/>
      <c r="L83" s="33"/>
      <c r="M83" s="33"/>
      <c r="N83" s="33"/>
      <c r="O83" s="33"/>
      <c r="P83" s="33"/>
      <c r="Q83" s="33"/>
      <c r="R83" s="178"/>
      <c r="S83" s="1041"/>
      <c r="T83" s="1088"/>
      <c r="U83" s="1088"/>
      <c r="V83" s="1088"/>
      <c r="W83" s="1088"/>
      <c r="X83" s="1088"/>
      <c r="Y83" s="1088"/>
      <c r="Z83" s="1088"/>
      <c r="AA83" s="1088"/>
      <c r="AB83" s="1088"/>
      <c r="AC83" s="1088"/>
      <c r="AD83" s="1088"/>
      <c r="AE83" s="1088"/>
      <c r="AF83" s="1088"/>
      <c r="AG83" s="1088"/>
      <c r="AH83" s="1088"/>
      <c r="AI83" s="33"/>
      <c r="AJ83" s="33"/>
    </row>
    <row r="84" spans="1:36" ht="9.9499999999999993" customHeight="1">
      <c r="A84" s="33"/>
      <c r="B84" s="201"/>
      <c r="C84" s="228"/>
    </row>
    <row r="85" spans="1:36" ht="9.9499999999999993" customHeight="1">
      <c r="A85" s="33"/>
      <c r="B85" s="201"/>
      <c r="C85" s="228"/>
    </row>
    <row r="86" spans="1:36" ht="9.9499999999999993" customHeight="1">
      <c r="A86" s="33"/>
      <c r="B86" s="201"/>
      <c r="C86" s="228"/>
    </row>
    <row r="87" spans="1:36" ht="9.9499999999999993" customHeight="1">
      <c r="A87" s="33"/>
      <c r="B87" s="201"/>
      <c r="C87" s="228"/>
      <c r="D87" s="62"/>
    </row>
    <row r="88" spans="1:36" ht="9.9499999999999993" customHeight="1">
      <c r="A88" s="33"/>
      <c r="B88" s="201"/>
      <c r="C88" s="228"/>
    </row>
    <row r="89" spans="1:36" ht="9.9499999999999993" customHeight="1">
      <c r="A89" s="33"/>
      <c r="B89" s="201"/>
      <c r="C89" s="223"/>
    </row>
    <row r="90" spans="1:36" ht="9.9499999999999993" customHeight="1">
      <c r="A90" s="33"/>
      <c r="B90" s="201"/>
      <c r="C90" s="223"/>
    </row>
    <row r="91" spans="1:36" ht="9.9499999999999993" customHeight="1">
      <c r="A91" s="33"/>
      <c r="B91" s="201"/>
      <c r="E91" s="70"/>
      <c r="F91" s="70"/>
      <c r="G91" s="70"/>
      <c r="H91" s="70"/>
      <c r="I91" s="229"/>
      <c r="J91" s="229"/>
      <c r="K91" s="229"/>
      <c r="L91" s="229"/>
      <c r="M91" s="229"/>
      <c r="N91" s="229"/>
      <c r="O91" s="229"/>
      <c r="P91" s="229"/>
      <c r="Q91" s="229"/>
      <c r="R91" s="230"/>
      <c r="S91" s="1052"/>
      <c r="T91" s="1052"/>
      <c r="U91" s="1052"/>
      <c r="V91" s="1052"/>
      <c r="W91" s="1052"/>
      <c r="X91" s="1052"/>
      <c r="Y91" s="1052"/>
      <c r="Z91" s="1052"/>
      <c r="AA91" s="1052"/>
      <c r="AB91" s="1052"/>
      <c r="AC91" s="1052"/>
      <c r="AD91" s="1052"/>
      <c r="AE91" s="1052"/>
      <c r="AF91" s="1052"/>
      <c r="AG91" s="1052"/>
      <c r="AH91" s="1052"/>
      <c r="AI91" s="230"/>
      <c r="AJ91" s="230"/>
    </row>
    <row r="92" spans="1:36" ht="9.9499999999999993" customHeight="1">
      <c r="A92" s="33"/>
      <c r="B92" s="201"/>
    </row>
    <row r="93" spans="1:36" ht="9.9499999999999993" customHeight="1">
      <c r="A93" s="33"/>
      <c r="B93" s="201"/>
    </row>
    <row r="94" spans="1:36" ht="9.9499999999999993" customHeight="1">
      <c r="A94" s="33"/>
      <c r="B94" s="201"/>
    </row>
    <row r="95" spans="1:36" ht="9.9499999999999993" customHeight="1">
      <c r="A95" s="33"/>
      <c r="B95" s="201"/>
    </row>
    <row r="96" spans="1:36" ht="9.9499999999999993" customHeight="1">
      <c r="A96" s="33"/>
      <c r="B96" s="201"/>
    </row>
    <row r="97" spans="1:2" ht="9.9499999999999993" customHeight="1">
      <c r="A97" s="33"/>
      <c r="B97" s="201"/>
    </row>
    <row r="98" spans="1:2" ht="9.9499999999999993" customHeight="1">
      <c r="A98" s="33"/>
      <c r="B98" s="201"/>
    </row>
    <row r="99" spans="1:2" ht="9.9499999999999993" customHeight="1">
      <c r="A99" s="33"/>
      <c r="B99" s="201"/>
    </row>
    <row r="100" spans="1:2" ht="9.9499999999999993" customHeight="1">
      <c r="A100" s="33"/>
      <c r="B100" s="201"/>
    </row>
    <row r="101" spans="1:2" ht="9.9499999999999993" customHeight="1">
      <c r="A101" s="33"/>
      <c r="B101" s="201"/>
    </row>
    <row r="102" spans="1:2" ht="9.9499999999999993" customHeight="1">
      <c r="A102" s="33"/>
      <c r="B102" s="201"/>
    </row>
    <row r="103" spans="1:2" ht="9.9499999999999993" customHeight="1">
      <c r="A103" s="33"/>
      <c r="B103" s="201"/>
    </row>
    <row r="104" spans="1:2" ht="9.9499999999999993" customHeight="1">
      <c r="A104" s="33"/>
      <c r="B104" s="201"/>
    </row>
    <row r="105" spans="1:2" ht="9.9499999999999993" customHeight="1">
      <c r="A105" s="33"/>
      <c r="B105" s="201"/>
    </row>
    <row r="106" spans="1:2" ht="9.9499999999999993" customHeight="1">
      <c r="A106" s="33"/>
      <c r="B106" s="201"/>
    </row>
    <row r="107" spans="1:2" ht="9.9499999999999993" customHeight="1">
      <c r="A107" s="33"/>
      <c r="B107" s="201"/>
    </row>
    <row r="108" spans="1:2" ht="9.9499999999999993" customHeight="1">
      <c r="A108" s="33"/>
      <c r="B108" s="201"/>
    </row>
    <row r="109" spans="1:2" ht="9.9499999999999993" customHeight="1">
      <c r="A109" s="33"/>
      <c r="B109" s="201"/>
    </row>
    <row r="110" spans="1:2" ht="9.9499999999999993" customHeight="1">
      <c r="A110" s="33"/>
      <c r="B110" s="201"/>
    </row>
    <row r="111" spans="1:2" ht="9.9499999999999993" customHeight="1">
      <c r="A111" s="33"/>
      <c r="B111" s="201"/>
    </row>
    <row r="112" spans="1:2" ht="9.9499999999999993" customHeight="1">
      <c r="A112" s="33"/>
      <c r="B112" s="201"/>
    </row>
    <row r="113" spans="1:36" ht="9.9499999999999993" customHeight="1">
      <c r="A113" s="33"/>
      <c r="B113" s="201"/>
    </row>
    <row r="114" spans="1:36" ht="9.9499999999999993" customHeight="1">
      <c r="A114" s="33"/>
      <c r="B114" s="201"/>
      <c r="AJ114" s="100"/>
    </row>
    <row r="115" spans="1:36" ht="9.9499999999999993" customHeight="1">
      <c r="A115" s="33"/>
      <c r="B115" s="201"/>
    </row>
    <row r="116" spans="1:36" ht="9.9499999999999993" customHeight="1">
      <c r="A116" s="33"/>
      <c r="B116" s="201"/>
      <c r="H116" s="33"/>
      <c r="I116" s="33"/>
      <c r="J116" s="33"/>
      <c r="K116" s="33"/>
      <c r="L116" s="33"/>
      <c r="M116" s="33"/>
      <c r="N116" s="33"/>
      <c r="O116" s="33"/>
      <c r="P116" s="33"/>
      <c r="Q116" s="33"/>
      <c r="R116" s="178"/>
      <c r="S116" s="1041"/>
      <c r="T116" s="1088"/>
      <c r="U116" s="1088"/>
      <c r="V116" s="1088"/>
      <c r="W116" s="1088"/>
      <c r="X116" s="1088"/>
      <c r="Y116" s="1088"/>
      <c r="Z116" s="1088"/>
      <c r="AA116" s="1088"/>
      <c r="AB116" s="1088"/>
      <c r="AC116" s="1088"/>
      <c r="AD116" s="1088"/>
      <c r="AE116" s="1088"/>
      <c r="AF116" s="1088"/>
      <c r="AG116" s="1088"/>
      <c r="AH116" s="1088"/>
      <c r="AI116" s="33"/>
      <c r="AJ116" s="33"/>
    </row>
    <row r="117" spans="1:36" ht="9.9499999999999993" customHeight="1">
      <c r="A117" s="33"/>
      <c r="H117" s="33"/>
      <c r="I117" s="33"/>
      <c r="J117" s="33"/>
      <c r="K117" s="33"/>
      <c r="L117" s="33"/>
      <c r="M117" s="33"/>
      <c r="N117" s="33"/>
      <c r="O117" s="33"/>
      <c r="P117" s="33"/>
      <c r="Q117" s="33"/>
      <c r="R117" s="178"/>
      <c r="S117" s="1041"/>
      <c r="T117" s="1088"/>
      <c r="U117" s="1088"/>
      <c r="V117" s="1088"/>
      <c r="W117" s="1088"/>
      <c r="X117" s="1088"/>
      <c r="Y117" s="1088"/>
      <c r="Z117" s="1088"/>
      <c r="AA117" s="1088"/>
      <c r="AB117" s="1088"/>
      <c r="AC117" s="1088"/>
      <c r="AD117" s="1088"/>
      <c r="AE117" s="1088"/>
      <c r="AF117" s="1088"/>
      <c r="AG117" s="1088"/>
      <c r="AH117" s="1088"/>
      <c r="AI117" s="33"/>
      <c r="AJ117" s="33"/>
    </row>
    <row r="118" spans="1:36" ht="9.9499999999999993" customHeight="1">
      <c r="A118" s="33"/>
      <c r="H118" s="33"/>
      <c r="I118" s="33"/>
      <c r="J118" s="33"/>
      <c r="K118" s="33"/>
      <c r="L118" s="33"/>
      <c r="M118" s="33"/>
      <c r="N118" s="33"/>
      <c r="O118" s="33"/>
      <c r="P118" s="33"/>
      <c r="Q118" s="33"/>
      <c r="R118" s="178"/>
      <c r="S118" s="1041"/>
      <c r="T118" s="1088"/>
      <c r="U118" s="1088"/>
      <c r="V118" s="1088"/>
      <c r="W118" s="1088"/>
      <c r="X118" s="1088"/>
      <c r="Y118" s="1088"/>
      <c r="Z118" s="1088"/>
      <c r="AA118" s="1088"/>
      <c r="AB118" s="1088"/>
      <c r="AC118" s="1088"/>
      <c r="AD118" s="1088"/>
      <c r="AE118" s="1088"/>
      <c r="AF118" s="1088"/>
      <c r="AG118" s="1088"/>
      <c r="AH118" s="1088"/>
      <c r="AI118" s="33"/>
      <c r="AJ118" s="33"/>
    </row>
    <row r="119" spans="1:36" ht="9.9499999999999993" customHeight="1">
      <c r="A119" s="33"/>
      <c r="H119" s="33"/>
      <c r="I119" s="33"/>
      <c r="J119" s="33"/>
      <c r="K119" s="33"/>
      <c r="L119" s="33"/>
      <c r="M119" s="33"/>
      <c r="N119" s="33"/>
      <c r="O119" s="33"/>
      <c r="P119" s="33"/>
      <c r="Q119" s="33"/>
      <c r="R119" s="178"/>
      <c r="S119" s="1041"/>
      <c r="T119" s="1088"/>
      <c r="U119" s="1088"/>
      <c r="V119" s="1088"/>
      <c r="W119" s="1088"/>
      <c r="X119" s="1088"/>
      <c r="Y119" s="1088"/>
      <c r="Z119" s="1088"/>
      <c r="AA119" s="1088"/>
      <c r="AB119" s="1088"/>
      <c r="AC119" s="1088"/>
      <c r="AD119" s="1088"/>
      <c r="AE119" s="1088"/>
      <c r="AF119" s="1088"/>
      <c r="AG119" s="1088"/>
      <c r="AH119" s="1088"/>
      <c r="AI119" s="33"/>
      <c r="AJ119" s="33"/>
    </row>
    <row r="120" spans="1:36" ht="9.9499999999999993" customHeight="1">
      <c r="A120" s="33"/>
      <c r="H120" s="33"/>
      <c r="I120" s="33"/>
      <c r="J120" s="33"/>
      <c r="K120" s="33"/>
      <c r="L120" s="33"/>
      <c r="M120" s="33"/>
      <c r="N120" s="33"/>
      <c r="O120" s="33"/>
      <c r="P120" s="33"/>
      <c r="Q120" s="33"/>
      <c r="R120" s="178"/>
      <c r="S120" s="1041"/>
      <c r="T120" s="1088"/>
      <c r="U120" s="1088"/>
      <c r="V120" s="1088"/>
      <c r="W120" s="1088"/>
      <c r="X120" s="1088"/>
      <c r="Y120" s="1088"/>
      <c r="Z120" s="1088"/>
      <c r="AA120" s="1088"/>
      <c r="AB120" s="1088"/>
      <c r="AC120" s="1088"/>
      <c r="AD120" s="1088"/>
      <c r="AE120" s="1088"/>
      <c r="AF120" s="1088"/>
      <c r="AG120" s="1088"/>
      <c r="AH120" s="1088"/>
      <c r="AI120" s="33"/>
      <c r="AJ120" s="33"/>
    </row>
    <row r="121" spans="1:36" ht="9.9499999999999993" customHeight="1">
      <c r="A121" s="33"/>
      <c r="H121" s="33"/>
      <c r="I121" s="33"/>
      <c r="J121" s="33"/>
      <c r="K121" s="33"/>
      <c r="L121" s="33"/>
      <c r="M121" s="33"/>
      <c r="N121" s="33"/>
      <c r="O121" s="33"/>
      <c r="P121" s="33"/>
      <c r="Q121" s="33"/>
      <c r="R121" s="178"/>
      <c r="S121" s="1041"/>
      <c r="T121" s="1088"/>
      <c r="U121" s="1088"/>
      <c r="V121" s="1088"/>
      <c r="W121" s="1088"/>
      <c r="X121" s="1088"/>
      <c r="Y121" s="1088"/>
      <c r="Z121" s="1088"/>
      <c r="AA121" s="1088"/>
      <c r="AB121" s="1088"/>
      <c r="AC121" s="1088"/>
      <c r="AD121" s="1088"/>
      <c r="AE121" s="1088"/>
      <c r="AF121" s="1088"/>
      <c r="AG121" s="1088"/>
      <c r="AH121" s="1088"/>
      <c r="AI121" s="33"/>
      <c r="AJ121" s="33"/>
    </row>
    <row r="122" spans="1:36" ht="9.9499999999999993" customHeight="1">
      <c r="A122" s="33"/>
      <c r="H122" s="33"/>
      <c r="I122" s="33"/>
      <c r="J122" s="33"/>
      <c r="K122" s="33"/>
      <c r="L122" s="33"/>
      <c r="M122" s="33"/>
      <c r="N122" s="33"/>
      <c r="O122" s="33"/>
      <c r="P122" s="33"/>
      <c r="Q122" s="33"/>
      <c r="R122" s="178"/>
      <c r="S122" s="1041"/>
      <c r="T122" s="1088"/>
      <c r="U122" s="1088"/>
      <c r="V122" s="1088"/>
      <c r="W122" s="1088"/>
      <c r="X122" s="1088"/>
      <c r="Y122" s="1088"/>
      <c r="Z122" s="1088"/>
      <c r="AA122" s="1088"/>
      <c r="AB122" s="1088"/>
      <c r="AC122" s="1088"/>
      <c r="AD122" s="1088"/>
      <c r="AE122" s="1088"/>
      <c r="AF122" s="1088"/>
      <c r="AG122" s="1088"/>
      <c r="AH122" s="1088"/>
      <c r="AI122" s="33"/>
      <c r="AJ122" s="33"/>
    </row>
    <row r="123" spans="1:36" ht="9.9499999999999993" customHeight="1">
      <c r="A123" s="33"/>
      <c r="H123" s="33"/>
      <c r="I123" s="33"/>
      <c r="J123" s="33"/>
      <c r="K123" s="33"/>
      <c r="L123" s="33"/>
      <c r="M123" s="33"/>
      <c r="N123" s="33"/>
      <c r="O123" s="33"/>
      <c r="P123" s="33"/>
      <c r="Q123" s="33"/>
      <c r="R123" s="178"/>
      <c r="S123" s="1041"/>
      <c r="T123" s="1088"/>
      <c r="U123" s="1088"/>
      <c r="V123" s="1088"/>
      <c r="W123" s="1088"/>
      <c r="X123" s="1088"/>
      <c r="Y123" s="1088"/>
      <c r="Z123" s="1088"/>
      <c r="AA123" s="1088"/>
      <c r="AB123" s="1088"/>
      <c r="AC123" s="1088"/>
      <c r="AD123" s="1088"/>
      <c r="AE123" s="1088"/>
      <c r="AF123" s="1088"/>
      <c r="AG123" s="1088"/>
      <c r="AH123" s="1088"/>
      <c r="AI123" s="33"/>
      <c r="AJ123" s="33"/>
    </row>
    <row r="124" spans="1:36" ht="9.9499999999999993" customHeight="1">
      <c r="A124" s="33"/>
      <c r="H124" s="33"/>
      <c r="I124" s="33"/>
      <c r="J124" s="33"/>
      <c r="K124" s="33"/>
      <c r="L124" s="33"/>
      <c r="M124" s="33"/>
      <c r="N124" s="33"/>
      <c r="O124" s="33"/>
      <c r="P124" s="33"/>
      <c r="Q124" s="33"/>
      <c r="R124" s="178"/>
      <c r="S124" s="1041"/>
      <c r="T124" s="1088"/>
      <c r="U124" s="1088"/>
      <c r="V124" s="1088"/>
      <c r="W124" s="1088"/>
      <c r="X124" s="1088"/>
      <c r="Y124" s="1088"/>
      <c r="Z124" s="1088"/>
      <c r="AA124" s="1088"/>
      <c r="AB124" s="1088"/>
      <c r="AC124" s="1088"/>
      <c r="AD124" s="1088"/>
      <c r="AE124" s="1088"/>
      <c r="AF124" s="1088"/>
      <c r="AG124" s="1088"/>
      <c r="AH124" s="1088"/>
      <c r="AI124" s="33"/>
      <c r="AJ124" s="33"/>
    </row>
    <row r="125" spans="1:36" ht="9.9499999999999993" customHeight="1">
      <c r="A125" s="33"/>
      <c r="H125" s="33"/>
      <c r="I125" s="33"/>
      <c r="J125" s="33"/>
      <c r="K125" s="33"/>
      <c r="L125" s="33"/>
      <c r="M125" s="33"/>
      <c r="N125" s="33"/>
      <c r="O125" s="33"/>
      <c r="P125" s="33"/>
      <c r="Q125" s="33"/>
      <c r="R125" s="178"/>
      <c r="S125" s="1041"/>
      <c r="T125" s="1088"/>
      <c r="U125" s="1088"/>
      <c r="V125" s="1088"/>
      <c r="W125" s="1088"/>
      <c r="X125" s="1088"/>
      <c r="Y125" s="1088"/>
      <c r="Z125" s="1088"/>
      <c r="AA125" s="1088"/>
      <c r="AB125" s="1088"/>
      <c r="AC125" s="1088"/>
      <c r="AD125" s="1088"/>
      <c r="AE125" s="1088"/>
      <c r="AF125" s="1088"/>
      <c r="AG125" s="1088"/>
      <c r="AH125" s="1088"/>
      <c r="AI125" s="33"/>
      <c r="AJ125" s="33"/>
    </row>
    <row r="126" spans="1:36" ht="9.9499999999999993" customHeight="1">
      <c r="A126" s="33"/>
      <c r="H126" s="33"/>
      <c r="I126" s="33"/>
      <c r="J126" s="33"/>
      <c r="K126" s="33"/>
      <c r="L126" s="33"/>
      <c r="M126" s="33"/>
      <c r="N126" s="33"/>
      <c r="O126" s="33"/>
      <c r="P126" s="33"/>
      <c r="Q126" s="33"/>
      <c r="R126" s="178"/>
      <c r="S126" s="1041"/>
      <c r="T126" s="1088"/>
      <c r="U126" s="1088"/>
      <c r="V126" s="1088"/>
      <c r="W126" s="1088"/>
      <c r="X126" s="1088"/>
      <c r="Y126" s="1088"/>
      <c r="Z126" s="1088"/>
      <c r="AA126" s="1088"/>
      <c r="AB126" s="1088"/>
      <c r="AC126" s="1088"/>
      <c r="AD126" s="1088"/>
      <c r="AE126" s="1088"/>
      <c r="AF126" s="1088"/>
      <c r="AG126" s="1088"/>
      <c r="AH126" s="1088"/>
      <c r="AI126" s="33"/>
      <c r="AJ126" s="33"/>
    </row>
    <row r="127" spans="1:36" ht="9.9499999999999993" customHeight="1">
      <c r="A127" s="33"/>
      <c r="H127" s="33"/>
      <c r="I127" s="33"/>
      <c r="J127" s="33"/>
      <c r="K127" s="33"/>
      <c r="L127" s="33"/>
      <c r="M127" s="33"/>
      <c r="N127" s="33"/>
      <c r="O127" s="33"/>
      <c r="P127" s="33"/>
      <c r="Q127" s="33"/>
      <c r="R127" s="178"/>
      <c r="S127" s="1041"/>
      <c r="T127" s="1088"/>
      <c r="U127" s="1088"/>
      <c r="V127" s="1088"/>
      <c r="W127" s="1088"/>
      <c r="X127" s="1088"/>
      <c r="Y127" s="1088"/>
      <c r="Z127" s="1088"/>
      <c r="AA127" s="1088"/>
      <c r="AB127" s="1088"/>
      <c r="AC127" s="1088"/>
      <c r="AD127" s="1088"/>
      <c r="AE127" s="1088"/>
      <c r="AF127" s="1088"/>
      <c r="AG127" s="1088"/>
      <c r="AH127" s="1088"/>
      <c r="AI127" s="33"/>
      <c r="AJ127" s="33"/>
    </row>
    <row r="128" spans="1:36" ht="9.9499999999999993" customHeight="1">
      <c r="A128" s="33"/>
      <c r="H128" s="33"/>
      <c r="I128" s="33"/>
      <c r="J128" s="33"/>
      <c r="K128" s="33"/>
      <c r="L128" s="33"/>
      <c r="M128" s="33"/>
      <c r="N128" s="33"/>
      <c r="O128" s="33"/>
      <c r="P128" s="33"/>
      <c r="Q128" s="33"/>
      <c r="R128" s="178"/>
      <c r="S128" s="1041"/>
      <c r="T128" s="1088"/>
      <c r="U128" s="1088"/>
      <c r="V128" s="1088"/>
      <c r="W128" s="1088"/>
      <c r="X128" s="1088"/>
      <c r="Y128" s="1088"/>
      <c r="Z128" s="1088"/>
      <c r="AA128" s="1088"/>
      <c r="AB128" s="1088"/>
      <c r="AC128" s="1088"/>
      <c r="AD128" s="1088"/>
      <c r="AE128" s="1088"/>
      <c r="AF128" s="1088"/>
      <c r="AG128" s="1088"/>
      <c r="AH128" s="1088"/>
      <c r="AI128" s="33"/>
      <c r="AJ128" s="33"/>
    </row>
    <row r="129" spans="1:36" ht="9.9499999999999993" customHeight="1">
      <c r="A129" s="33"/>
      <c r="H129" s="33"/>
      <c r="I129" s="33"/>
      <c r="J129" s="33"/>
      <c r="K129" s="33"/>
      <c r="L129" s="33"/>
      <c r="M129" s="33"/>
      <c r="N129" s="33"/>
      <c r="O129" s="33"/>
      <c r="P129" s="33"/>
      <c r="Q129" s="33"/>
      <c r="R129" s="178"/>
      <c r="S129" s="1041"/>
      <c r="T129" s="1088"/>
      <c r="U129" s="1088"/>
      <c r="V129" s="1088"/>
      <c r="W129" s="1088"/>
      <c r="X129" s="1088"/>
      <c r="Y129" s="1088"/>
      <c r="Z129" s="1088"/>
      <c r="AA129" s="1088"/>
      <c r="AB129" s="1088"/>
      <c r="AC129" s="1088"/>
      <c r="AD129" s="1088"/>
      <c r="AE129" s="1088"/>
      <c r="AF129" s="1088"/>
      <c r="AG129" s="1088"/>
      <c r="AH129" s="1088"/>
      <c r="AI129" s="33"/>
      <c r="AJ129" s="33"/>
    </row>
    <row r="130" spans="1:36" ht="9.9499999999999993" customHeight="1">
      <c r="A130" s="33"/>
      <c r="H130" s="33"/>
      <c r="I130" s="33"/>
      <c r="J130" s="33"/>
      <c r="K130" s="33"/>
      <c r="L130" s="33"/>
      <c r="M130" s="33"/>
      <c r="N130" s="33"/>
      <c r="O130" s="33"/>
      <c r="P130" s="33"/>
      <c r="Q130" s="33"/>
      <c r="R130" s="178"/>
      <c r="S130" s="1041"/>
      <c r="T130" s="1088"/>
      <c r="U130" s="1088"/>
      <c r="V130" s="1088"/>
      <c r="W130" s="1088"/>
      <c r="X130" s="1088"/>
      <c r="Y130" s="1088"/>
      <c r="Z130" s="1088"/>
      <c r="AA130" s="1088"/>
      <c r="AB130" s="1088"/>
      <c r="AC130" s="1088"/>
      <c r="AD130" s="1088"/>
      <c r="AE130" s="1088"/>
      <c r="AF130" s="1088"/>
      <c r="AG130" s="1088"/>
      <c r="AH130" s="1088"/>
      <c r="AI130" s="33"/>
      <c r="AJ130" s="33"/>
    </row>
    <row r="131" spans="1:36" ht="9.9499999999999993" customHeight="1">
      <c r="A131" s="33"/>
      <c r="B131" s="33"/>
      <c r="H131" s="33"/>
      <c r="I131" s="33"/>
      <c r="J131" s="33"/>
      <c r="K131" s="33"/>
      <c r="L131" s="33"/>
      <c r="M131" s="33"/>
      <c r="N131" s="33"/>
      <c r="O131" s="33"/>
      <c r="P131" s="33"/>
      <c r="Q131" s="33"/>
      <c r="R131" s="178"/>
      <c r="S131" s="1041"/>
      <c r="T131" s="1088"/>
      <c r="U131" s="1088"/>
      <c r="V131" s="1088"/>
      <c r="W131" s="1088"/>
      <c r="X131" s="1088"/>
      <c r="Y131" s="1088"/>
      <c r="Z131" s="1088"/>
      <c r="AA131" s="1088"/>
      <c r="AB131" s="1088"/>
      <c r="AC131" s="1088"/>
      <c r="AD131" s="1088"/>
      <c r="AE131" s="1088"/>
      <c r="AF131" s="1088"/>
      <c r="AG131" s="1088"/>
      <c r="AH131" s="1088"/>
      <c r="AI131" s="33"/>
      <c r="AJ131" s="33"/>
    </row>
    <row r="132" spans="1:36" ht="9.9499999999999993" customHeight="1">
      <c r="A132" s="33"/>
      <c r="B132" s="33"/>
      <c r="H132" s="33"/>
      <c r="I132" s="33"/>
      <c r="J132" s="33"/>
      <c r="K132" s="33"/>
      <c r="L132" s="33"/>
      <c r="M132" s="33"/>
      <c r="N132" s="33"/>
      <c r="O132" s="33"/>
      <c r="P132" s="33"/>
      <c r="Q132" s="33"/>
      <c r="R132" s="178"/>
      <c r="S132" s="1041"/>
      <c r="T132" s="1088"/>
      <c r="U132" s="1088"/>
      <c r="V132" s="1088"/>
      <c r="W132" s="1088"/>
      <c r="X132" s="1088"/>
      <c r="Y132" s="1088"/>
      <c r="Z132" s="1088"/>
      <c r="AA132" s="1088"/>
      <c r="AB132" s="1088"/>
      <c r="AC132" s="1088"/>
      <c r="AD132" s="1088"/>
      <c r="AE132" s="1088"/>
      <c r="AF132" s="1088"/>
      <c r="AG132" s="1088"/>
      <c r="AH132" s="1088"/>
      <c r="AI132" s="33"/>
      <c r="AJ132" s="33"/>
    </row>
    <row r="133" spans="1:36" ht="9.9499999999999993" customHeight="1">
      <c r="A133" s="33"/>
      <c r="B133" s="33"/>
      <c r="H133" s="33"/>
      <c r="I133" s="33"/>
      <c r="J133" s="33"/>
      <c r="K133" s="33"/>
      <c r="L133" s="33"/>
      <c r="M133" s="33"/>
      <c r="N133" s="33"/>
      <c r="O133" s="33"/>
      <c r="P133" s="33"/>
      <c r="Q133" s="33"/>
      <c r="R133" s="178"/>
      <c r="S133" s="1041"/>
      <c r="T133" s="1088"/>
      <c r="U133" s="1088"/>
      <c r="V133" s="1088"/>
      <c r="W133" s="1088"/>
      <c r="X133" s="1088"/>
      <c r="Y133" s="1088"/>
      <c r="Z133" s="1088"/>
      <c r="AA133" s="1088"/>
      <c r="AB133" s="1088"/>
      <c r="AC133" s="1088"/>
      <c r="AD133" s="1088"/>
      <c r="AE133" s="1088"/>
      <c r="AF133" s="1088"/>
      <c r="AG133" s="1088"/>
      <c r="AH133" s="1088"/>
      <c r="AI133" s="33"/>
      <c r="AJ133" s="33"/>
    </row>
    <row r="134" spans="1:36" ht="9.9499999999999993" customHeight="1">
      <c r="A134" s="33"/>
      <c r="B134" s="33"/>
      <c r="H134" s="33"/>
      <c r="I134" s="33"/>
      <c r="J134" s="33"/>
      <c r="K134" s="33"/>
      <c r="L134" s="33"/>
      <c r="M134" s="33"/>
      <c r="N134" s="33"/>
      <c r="O134" s="33"/>
      <c r="P134" s="33"/>
      <c r="Q134" s="33"/>
      <c r="R134" s="178"/>
      <c r="S134" s="1041"/>
      <c r="T134" s="1088"/>
      <c r="U134" s="1088"/>
      <c r="V134" s="1088"/>
      <c r="W134" s="1088"/>
      <c r="X134" s="1088"/>
      <c r="Y134" s="1088"/>
      <c r="Z134" s="1088"/>
      <c r="AA134" s="1088"/>
      <c r="AB134" s="1088"/>
      <c r="AC134" s="1088"/>
      <c r="AD134" s="1088"/>
      <c r="AE134" s="1088"/>
      <c r="AF134" s="1088"/>
      <c r="AG134" s="1088"/>
      <c r="AH134" s="1088"/>
      <c r="AI134" s="33"/>
      <c r="AJ134" s="33"/>
    </row>
    <row r="135" spans="1:36" ht="9.9499999999999993" customHeight="1">
      <c r="A135" s="33"/>
      <c r="B135" s="33"/>
      <c r="H135" s="33"/>
      <c r="I135" s="33"/>
      <c r="J135" s="33"/>
      <c r="K135" s="33"/>
      <c r="L135" s="33"/>
      <c r="M135" s="33"/>
      <c r="N135" s="33"/>
      <c r="O135" s="33"/>
      <c r="P135" s="33"/>
      <c r="Q135" s="33"/>
      <c r="R135" s="178"/>
      <c r="S135" s="1041"/>
      <c r="T135" s="1088"/>
      <c r="U135" s="1088"/>
      <c r="V135" s="1088"/>
      <c r="W135" s="1088"/>
      <c r="X135" s="1088"/>
      <c r="Y135" s="1088"/>
      <c r="Z135" s="1088"/>
      <c r="AA135" s="1088"/>
      <c r="AB135" s="1088"/>
      <c r="AC135" s="1088"/>
      <c r="AD135" s="1088"/>
      <c r="AE135" s="1088"/>
      <c r="AF135" s="1088"/>
      <c r="AG135" s="1088"/>
      <c r="AH135" s="1088"/>
      <c r="AI135" s="33"/>
      <c r="AJ135" s="33"/>
    </row>
    <row r="136" spans="1:36" ht="9.9499999999999993" customHeight="1">
      <c r="A136" s="33"/>
      <c r="B136" s="33"/>
      <c r="H136" s="33"/>
      <c r="I136" s="33"/>
      <c r="J136" s="33"/>
      <c r="K136" s="33"/>
      <c r="L136" s="33"/>
      <c r="M136" s="33"/>
      <c r="N136" s="33"/>
      <c r="O136" s="33"/>
      <c r="P136" s="33"/>
      <c r="Q136" s="33"/>
      <c r="R136" s="178"/>
      <c r="S136" s="1041"/>
      <c r="T136" s="1088"/>
      <c r="U136" s="1088"/>
      <c r="V136" s="1088"/>
      <c r="W136" s="1088"/>
      <c r="X136" s="1088"/>
      <c r="Y136" s="1088"/>
      <c r="Z136" s="1088"/>
      <c r="AA136" s="1088"/>
      <c r="AB136" s="1088"/>
      <c r="AC136" s="1088"/>
      <c r="AD136" s="1088"/>
      <c r="AE136" s="1088"/>
      <c r="AF136" s="1088"/>
      <c r="AG136" s="1088"/>
      <c r="AH136" s="1088"/>
      <c r="AI136" s="33"/>
      <c r="AJ136" s="33"/>
    </row>
    <row r="137" spans="1:36" ht="9.9499999999999993" customHeight="1">
      <c r="A137" s="33"/>
      <c r="B137" s="33"/>
      <c r="H137" s="33"/>
      <c r="I137" s="33"/>
      <c r="J137" s="33"/>
      <c r="K137" s="33"/>
      <c r="L137" s="33"/>
      <c r="M137" s="33"/>
      <c r="N137" s="33"/>
      <c r="O137" s="33"/>
      <c r="P137" s="33"/>
      <c r="Q137" s="33"/>
      <c r="R137" s="178"/>
      <c r="S137" s="1041"/>
      <c r="T137" s="1088"/>
      <c r="U137" s="1088"/>
      <c r="V137" s="1088"/>
      <c r="W137" s="1088"/>
      <c r="X137" s="1088"/>
      <c r="Y137" s="1088"/>
      <c r="Z137" s="1088"/>
      <c r="AA137" s="1088"/>
      <c r="AB137" s="1088"/>
      <c r="AC137" s="1088"/>
      <c r="AD137" s="1088"/>
      <c r="AE137" s="1088"/>
      <c r="AF137" s="1088"/>
      <c r="AG137" s="1088"/>
      <c r="AH137" s="1088"/>
      <c r="AI137" s="33"/>
      <c r="AJ137" s="33"/>
    </row>
    <row r="138" spans="1:36" ht="9.9499999999999993" customHeight="1">
      <c r="A138" s="33"/>
      <c r="B138" s="33"/>
      <c r="H138" s="33"/>
      <c r="I138" s="33"/>
      <c r="J138" s="33"/>
      <c r="K138" s="33"/>
      <c r="L138" s="33"/>
      <c r="M138" s="33"/>
      <c r="N138" s="33"/>
      <c r="O138" s="33"/>
      <c r="P138" s="33"/>
      <c r="Q138" s="33"/>
      <c r="R138" s="178"/>
      <c r="S138" s="1041"/>
      <c r="T138" s="1088"/>
      <c r="U138" s="1088"/>
      <c r="V138" s="1088"/>
      <c r="W138" s="1088"/>
      <c r="X138" s="1088"/>
      <c r="Y138" s="1088"/>
      <c r="Z138" s="1088"/>
      <c r="AA138" s="1088"/>
      <c r="AB138" s="1088"/>
      <c r="AC138" s="1088"/>
      <c r="AD138" s="1088"/>
      <c r="AE138" s="1088"/>
      <c r="AF138" s="1088"/>
      <c r="AG138" s="1088"/>
      <c r="AH138" s="1088"/>
      <c r="AI138" s="33"/>
      <c r="AJ138" s="33"/>
    </row>
    <row r="139" spans="1:36" ht="9.9499999999999993" customHeight="1">
      <c r="A139" s="33"/>
      <c r="B139" s="33"/>
      <c r="H139" s="33"/>
      <c r="I139" s="33"/>
      <c r="J139" s="33"/>
      <c r="K139" s="33"/>
      <c r="L139" s="33"/>
      <c r="M139" s="33"/>
      <c r="N139" s="33"/>
      <c r="O139" s="33"/>
      <c r="P139" s="33"/>
      <c r="Q139" s="33"/>
      <c r="R139" s="178"/>
      <c r="S139" s="1041"/>
      <c r="T139" s="1088"/>
      <c r="U139" s="1088"/>
      <c r="V139" s="1088"/>
      <c r="W139" s="1088"/>
      <c r="X139" s="1088"/>
      <c r="Y139" s="1088"/>
      <c r="Z139" s="1088"/>
      <c r="AA139" s="1088"/>
      <c r="AB139" s="1088"/>
      <c r="AC139" s="1088"/>
      <c r="AD139" s="1088"/>
      <c r="AE139" s="1088"/>
      <c r="AF139" s="1088"/>
      <c r="AG139" s="1088"/>
      <c r="AH139" s="1088"/>
      <c r="AI139" s="33"/>
      <c r="AJ139" s="33"/>
    </row>
    <row r="140" spans="1:36" ht="9.9499999999999993" customHeight="1">
      <c r="A140" s="33"/>
      <c r="B140" s="33"/>
      <c r="H140" s="33"/>
      <c r="I140" s="33"/>
      <c r="J140" s="33"/>
      <c r="K140" s="33"/>
      <c r="L140" s="33"/>
      <c r="M140" s="33"/>
      <c r="N140" s="33"/>
      <c r="O140" s="33"/>
      <c r="P140" s="33"/>
      <c r="Q140" s="33"/>
      <c r="R140" s="178"/>
      <c r="S140" s="1041"/>
      <c r="T140" s="1088"/>
      <c r="U140" s="1088"/>
      <c r="V140" s="1088"/>
      <c r="W140" s="1088"/>
      <c r="X140" s="1088"/>
      <c r="Y140" s="1088"/>
      <c r="Z140" s="1088"/>
      <c r="AA140" s="1088"/>
      <c r="AB140" s="1088"/>
      <c r="AC140" s="1088"/>
      <c r="AD140" s="1088"/>
      <c r="AE140" s="1088"/>
      <c r="AF140" s="1088"/>
      <c r="AG140" s="1088"/>
      <c r="AH140" s="1088"/>
      <c r="AI140" s="33"/>
      <c r="AJ140" s="33"/>
    </row>
    <row r="141" spans="1:36" ht="9.9499999999999993" customHeight="1">
      <c r="A141" s="33"/>
      <c r="B141" s="33"/>
      <c r="H141" s="33"/>
      <c r="I141" s="33"/>
      <c r="J141" s="33"/>
      <c r="K141" s="33"/>
      <c r="L141" s="33"/>
      <c r="M141" s="33"/>
      <c r="N141" s="33"/>
      <c r="O141" s="33"/>
      <c r="P141" s="33"/>
      <c r="Q141" s="33"/>
      <c r="R141" s="178"/>
      <c r="S141" s="1041"/>
      <c r="T141" s="1088"/>
      <c r="U141" s="1088"/>
      <c r="V141" s="1088"/>
      <c r="W141" s="1088"/>
      <c r="X141" s="1088"/>
      <c r="Y141" s="1088"/>
      <c r="Z141" s="1088"/>
      <c r="AA141" s="1088"/>
      <c r="AB141" s="1088"/>
      <c r="AC141" s="1088"/>
      <c r="AD141" s="1088"/>
      <c r="AE141" s="1088"/>
      <c r="AF141" s="1088"/>
      <c r="AG141" s="1088"/>
      <c r="AH141" s="1088"/>
      <c r="AI141" s="33"/>
      <c r="AJ141" s="33"/>
    </row>
    <row r="142" spans="1:36" ht="9.9499999999999993" customHeight="1">
      <c r="A142" s="33"/>
      <c r="B142" s="33"/>
      <c r="H142" s="33"/>
      <c r="I142" s="33"/>
      <c r="J142" s="33"/>
      <c r="K142" s="33"/>
      <c r="L142" s="33"/>
      <c r="M142" s="33"/>
      <c r="N142" s="33"/>
      <c r="O142" s="33"/>
      <c r="P142" s="33"/>
      <c r="Q142" s="33"/>
      <c r="R142" s="178"/>
      <c r="S142" s="1041"/>
      <c r="T142" s="1088"/>
      <c r="U142" s="1088"/>
      <c r="V142" s="1088"/>
      <c r="W142" s="1088"/>
      <c r="X142" s="1088"/>
      <c r="Y142" s="1088"/>
      <c r="Z142" s="1088"/>
      <c r="AA142" s="1088"/>
      <c r="AB142" s="1088"/>
      <c r="AC142" s="1088"/>
      <c r="AD142" s="1088"/>
      <c r="AE142" s="1088"/>
      <c r="AF142" s="1088"/>
      <c r="AG142" s="1088"/>
      <c r="AH142" s="1088"/>
      <c r="AI142" s="33"/>
      <c r="AJ142" s="33"/>
    </row>
    <row r="143" spans="1:36" ht="9.9499999999999993" customHeight="1">
      <c r="A143" s="33"/>
      <c r="B143" s="33"/>
      <c r="H143" s="33"/>
      <c r="I143" s="33"/>
      <c r="J143" s="33"/>
      <c r="K143" s="33"/>
      <c r="L143" s="33"/>
      <c r="M143" s="33"/>
      <c r="N143" s="33"/>
      <c r="O143" s="33"/>
      <c r="P143" s="33"/>
      <c r="Q143" s="33"/>
      <c r="R143" s="178"/>
      <c r="S143" s="1041"/>
      <c r="T143" s="1088"/>
      <c r="U143" s="1088"/>
      <c r="V143" s="1088"/>
      <c r="W143" s="1088"/>
      <c r="X143" s="1088"/>
      <c r="Y143" s="1088"/>
      <c r="Z143" s="1088"/>
      <c r="AA143" s="1088"/>
      <c r="AB143" s="1088"/>
      <c r="AC143" s="1088"/>
      <c r="AD143" s="1088"/>
      <c r="AE143" s="1088"/>
      <c r="AF143" s="1088"/>
      <c r="AG143" s="1088"/>
      <c r="AH143" s="1088"/>
      <c r="AI143" s="33"/>
      <c r="AJ143" s="33"/>
    </row>
    <row r="144" spans="1:36" ht="9.9499999999999993" customHeight="1">
      <c r="A144" s="33"/>
      <c r="B144" s="33"/>
      <c r="H144" s="33"/>
      <c r="I144" s="33"/>
      <c r="J144" s="33"/>
      <c r="K144" s="33"/>
      <c r="L144" s="33"/>
      <c r="M144" s="33"/>
      <c r="N144" s="33"/>
      <c r="O144" s="33"/>
      <c r="P144" s="33"/>
      <c r="Q144" s="33"/>
      <c r="R144" s="178"/>
      <c r="S144" s="1041"/>
      <c r="T144" s="1088"/>
      <c r="U144" s="1088"/>
      <c r="V144" s="1088"/>
      <c r="W144" s="1088"/>
      <c r="X144" s="1088"/>
      <c r="Y144" s="1088"/>
      <c r="Z144" s="1088"/>
      <c r="AA144" s="1088"/>
      <c r="AB144" s="1088"/>
      <c r="AC144" s="1088"/>
      <c r="AD144" s="1088"/>
      <c r="AE144" s="1088"/>
      <c r="AF144" s="1088"/>
      <c r="AG144" s="1088"/>
      <c r="AH144" s="1088"/>
      <c r="AI144" s="33"/>
      <c r="AJ144" s="33"/>
    </row>
    <row r="145" spans="1:36" ht="9.9499999999999993" customHeight="1">
      <c r="A145" s="33"/>
      <c r="B145" s="33"/>
      <c r="H145" s="33"/>
      <c r="I145" s="33"/>
      <c r="J145" s="33"/>
      <c r="K145" s="33"/>
      <c r="L145" s="33"/>
      <c r="M145" s="33"/>
      <c r="N145" s="33"/>
      <c r="O145" s="33"/>
      <c r="P145" s="33"/>
      <c r="Q145" s="33"/>
      <c r="R145" s="178"/>
      <c r="S145" s="1041"/>
      <c r="T145" s="1088"/>
      <c r="U145" s="1088"/>
      <c r="V145" s="1088"/>
      <c r="W145" s="1088"/>
      <c r="X145" s="1088"/>
      <c r="Y145" s="1088"/>
      <c r="Z145" s="1088"/>
      <c r="AA145" s="1088"/>
      <c r="AB145" s="1088"/>
      <c r="AC145" s="1088"/>
      <c r="AD145" s="1088"/>
      <c r="AE145" s="1088"/>
      <c r="AF145" s="1088"/>
      <c r="AG145" s="1088"/>
      <c r="AH145" s="1088"/>
      <c r="AI145" s="33"/>
      <c r="AJ145" s="33"/>
    </row>
    <row r="146" spans="1:36" ht="9.9499999999999993" customHeight="1">
      <c r="A146" s="33"/>
      <c r="B146" s="33"/>
      <c r="H146" s="33"/>
      <c r="I146" s="33"/>
      <c r="J146" s="33"/>
      <c r="K146" s="33"/>
      <c r="L146" s="33"/>
      <c r="M146" s="33"/>
      <c r="N146" s="33"/>
      <c r="O146" s="33"/>
      <c r="P146" s="33"/>
      <c r="Q146" s="33"/>
      <c r="R146" s="178"/>
      <c r="S146" s="1041"/>
      <c r="T146" s="1088"/>
      <c r="U146" s="1088"/>
      <c r="V146" s="1088"/>
      <c r="W146" s="1088"/>
      <c r="X146" s="1088"/>
      <c r="Y146" s="1088"/>
      <c r="Z146" s="1088"/>
      <c r="AA146" s="1088"/>
      <c r="AB146" s="1088"/>
      <c r="AC146" s="1088"/>
      <c r="AD146" s="1088"/>
      <c r="AE146" s="1088"/>
      <c r="AF146" s="1088"/>
      <c r="AG146" s="1088"/>
      <c r="AH146" s="1088"/>
      <c r="AI146" s="33"/>
      <c r="AJ146" s="33"/>
    </row>
    <row r="147" spans="1:36" ht="9.9499999999999993" customHeight="1">
      <c r="A147" s="33"/>
      <c r="B147" s="33"/>
      <c r="H147" s="33"/>
      <c r="I147" s="33"/>
      <c r="J147" s="33"/>
      <c r="K147" s="33"/>
      <c r="L147" s="33"/>
      <c r="M147" s="33"/>
      <c r="N147" s="33"/>
      <c r="O147" s="33"/>
      <c r="P147" s="33"/>
      <c r="Q147" s="33"/>
      <c r="R147" s="178"/>
      <c r="S147" s="1041"/>
      <c r="T147" s="1088"/>
      <c r="U147" s="1088"/>
      <c r="V147" s="1088"/>
      <c r="W147" s="1088"/>
      <c r="X147" s="1088"/>
      <c r="Y147" s="1088"/>
      <c r="Z147" s="1088"/>
      <c r="AA147" s="1088"/>
      <c r="AB147" s="1088"/>
      <c r="AC147" s="1088"/>
      <c r="AD147" s="1088"/>
      <c r="AE147" s="1088"/>
      <c r="AF147" s="1088"/>
      <c r="AG147" s="1088"/>
      <c r="AH147" s="1088"/>
      <c r="AI147" s="33"/>
      <c r="AJ147" s="33"/>
    </row>
    <row r="148" spans="1:36" ht="9.9499999999999993" customHeight="1">
      <c r="A148" s="33"/>
      <c r="B148" s="33"/>
      <c r="H148" s="33"/>
      <c r="I148" s="33"/>
      <c r="J148" s="33"/>
      <c r="K148" s="33"/>
      <c r="L148" s="33"/>
      <c r="M148" s="33"/>
      <c r="N148" s="33"/>
      <c r="O148" s="33"/>
      <c r="P148" s="33"/>
      <c r="Q148" s="33"/>
      <c r="R148" s="178"/>
      <c r="S148" s="1041"/>
      <c r="T148" s="1088"/>
      <c r="U148" s="1088"/>
      <c r="V148" s="1088"/>
      <c r="W148" s="1088"/>
      <c r="X148" s="1088"/>
      <c r="Y148" s="1088"/>
      <c r="Z148" s="1088"/>
      <c r="AA148" s="1088"/>
      <c r="AB148" s="1088"/>
      <c r="AC148" s="1088"/>
      <c r="AD148" s="1088"/>
      <c r="AE148" s="1088"/>
      <c r="AF148" s="1088"/>
      <c r="AG148" s="1088"/>
      <c r="AH148" s="1088"/>
      <c r="AI148" s="33"/>
      <c r="AJ148" s="33"/>
    </row>
    <row r="149" spans="1:36" ht="9.9499999999999993" customHeight="1">
      <c r="A149" s="33"/>
      <c r="B149" s="33"/>
      <c r="H149" s="33"/>
      <c r="I149" s="33"/>
      <c r="J149" s="33"/>
      <c r="K149" s="33"/>
      <c r="L149" s="33"/>
      <c r="M149" s="33"/>
      <c r="N149" s="33"/>
      <c r="O149" s="33"/>
      <c r="P149" s="33"/>
      <c r="Q149" s="33"/>
      <c r="R149" s="178"/>
      <c r="S149" s="1041"/>
      <c r="T149" s="1088"/>
      <c r="U149" s="1088"/>
      <c r="V149" s="1088"/>
      <c r="W149" s="1088"/>
      <c r="X149" s="1088"/>
      <c r="Y149" s="1088"/>
      <c r="Z149" s="1088"/>
      <c r="AA149" s="1088"/>
      <c r="AB149" s="1088"/>
      <c r="AC149" s="1088"/>
      <c r="AD149" s="1088"/>
      <c r="AE149" s="1088"/>
      <c r="AF149" s="1088"/>
      <c r="AG149" s="1088"/>
      <c r="AH149" s="1088"/>
      <c r="AI149" s="33"/>
      <c r="AJ149" s="33"/>
    </row>
    <row r="150" spans="1:36" ht="9.9499999999999993" customHeight="1">
      <c r="A150" s="33"/>
      <c r="B150" s="33"/>
      <c r="H150" s="33"/>
      <c r="I150" s="33"/>
      <c r="J150" s="33"/>
      <c r="K150" s="33"/>
      <c r="L150" s="33"/>
      <c r="M150" s="33"/>
      <c r="N150" s="33"/>
      <c r="O150" s="33"/>
      <c r="P150" s="33"/>
      <c r="Q150" s="33"/>
      <c r="R150" s="178"/>
      <c r="S150" s="1041"/>
      <c r="T150" s="1088"/>
      <c r="U150" s="1088"/>
      <c r="V150" s="1088"/>
      <c r="W150" s="1088"/>
      <c r="X150" s="1088"/>
      <c r="Y150" s="1088"/>
      <c r="Z150" s="1088"/>
      <c r="AA150" s="1088"/>
      <c r="AB150" s="1088"/>
      <c r="AC150" s="1088"/>
      <c r="AD150" s="1088"/>
      <c r="AE150" s="1088"/>
      <c r="AF150" s="1088"/>
      <c r="AG150" s="1088"/>
      <c r="AH150" s="1088"/>
      <c r="AI150" s="33"/>
      <c r="AJ150" s="33"/>
    </row>
    <row r="151" spans="1:36" ht="9.9499999999999993" customHeight="1">
      <c r="A151" s="33"/>
      <c r="B151" s="33"/>
      <c r="H151" s="33"/>
      <c r="I151" s="33"/>
      <c r="J151" s="33"/>
      <c r="K151" s="33"/>
      <c r="L151" s="33"/>
      <c r="M151" s="33"/>
      <c r="N151" s="33"/>
      <c r="O151" s="33"/>
      <c r="P151" s="33"/>
      <c r="Q151" s="33"/>
      <c r="R151" s="178"/>
      <c r="S151" s="1041"/>
      <c r="T151" s="1088"/>
      <c r="U151" s="1088"/>
      <c r="V151" s="1088"/>
      <c r="W151" s="1088"/>
      <c r="X151" s="1088"/>
      <c r="Y151" s="1088"/>
      <c r="Z151" s="1088"/>
      <c r="AA151" s="1088"/>
      <c r="AB151" s="1088"/>
      <c r="AC151" s="1088"/>
      <c r="AD151" s="1088"/>
      <c r="AE151" s="1088"/>
      <c r="AF151" s="1088"/>
      <c r="AG151" s="1088"/>
      <c r="AH151" s="1088"/>
      <c r="AI151" s="33"/>
      <c r="AJ151" s="33"/>
    </row>
    <row r="152" spans="1:36" ht="9.9499999999999993" customHeight="1">
      <c r="A152" s="33"/>
      <c r="B152" s="33"/>
      <c r="H152" s="33"/>
      <c r="I152" s="33"/>
      <c r="J152" s="33"/>
      <c r="K152" s="33"/>
      <c r="L152" s="33"/>
      <c r="M152" s="33"/>
      <c r="N152" s="33"/>
      <c r="O152" s="33"/>
      <c r="P152" s="33"/>
      <c r="Q152" s="33"/>
      <c r="R152" s="178"/>
      <c r="S152" s="1041"/>
      <c r="T152" s="1088"/>
      <c r="U152" s="1088"/>
      <c r="V152" s="1088"/>
      <c r="W152" s="1088"/>
      <c r="X152" s="1088"/>
      <c r="Y152" s="1088"/>
      <c r="Z152" s="1088"/>
      <c r="AA152" s="1088"/>
      <c r="AB152" s="1088"/>
      <c r="AC152" s="1088"/>
      <c r="AD152" s="1088"/>
      <c r="AE152" s="1088"/>
      <c r="AF152" s="1088"/>
      <c r="AG152" s="1088"/>
      <c r="AH152" s="1088"/>
      <c r="AI152" s="33"/>
      <c r="AJ152" s="33"/>
    </row>
    <row r="153" spans="1:36" ht="9.9499999999999993" customHeight="1">
      <c r="A153" s="33"/>
      <c r="B153" s="33"/>
      <c r="H153" s="33"/>
      <c r="I153" s="33"/>
      <c r="J153" s="33"/>
      <c r="K153" s="33"/>
      <c r="L153" s="33"/>
      <c r="M153" s="33"/>
      <c r="N153" s="33"/>
      <c r="O153" s="33"/>
      <c r="P153" s="33"/>
      <c r="Q153" s="33"/>
      <c r="R153" s="178"/>
      <c r="S153" s="1041"/>
      <c r="T153" s="1088"/>
      <c r="U153" s="1088"/>
      <c r="V153" s="1088"/>
      <c r="W153" s="1088"/>
      <c r="X153" s="1088"/>
      <c r="Y153" s="1088"/>
      <c r="Z153" s="1088"/>
      <c r="AA153" s="1088"/>
      <c r="AB153" s="1088"/>
      <c r="AC153" s="1088"/>
      <c r="AD153" s="1088"/>
      <c r="AE153" s="1088"/>
      <c r="AF153" s="1088"/>
      <c r="AG153" s="1088"/>
      <c r="AH153" s="1088"/>
      <c r="AI153" s="33"/>
      <c r="AJ153" s="33"/>
    </row>
    <row r="154" spans="1:36" ht="9.9499999999999993" customHeight="1">
      <c r="A154" s="33"/>
      <c r="B154" s="33"/>
      <c r="H154" s="33"/>
      <c r="I154" s="33"/>
      <c r="J154" s="33"/>
      <c r="K154" s="33"/>
      <c r="L154" s="33"/>
      <c r="M154" s="33"/>
      <c r="N154" s="33"/>
      <c r="O154" s="33"/>
      <c r="P154" s="33"/>
      <c r="Q154" s="33"/>
      <c r="R154" s="178"/>
      <c r="S154" s="1041"/>
      <c r="T154" s="1088"/>
      <c r="U154" s="1088"/>
      <c r="V154" s="1088"/>
      <c r="W154" s="1088"/>
      <c r="X154" s="1088"/>
      <c r="Y154" s="1088"/>
      <c r="Z154" s="1088"/>
      <c r="AA154" s="1088"/>
      <c r="AB154" s="1088"/>
      <c r="AC154" s="1088"/>
      <c r="AD154" s="1088"/>
      <c r="AE154" s="1088"/>
      <c r="AF154" s="1088"/>
      <c r="AG154" s="1088"/>
      <c r="AH154" s="1088"/>
      <c r="AI154" s="33"/>
      <c r="AJ154" s="33"/>
    </row>
    <row r="155" spans="1:36" ht="9.9499999999999993" customHeight="1">
      <c r="A155" s="33"/>
      <c r="B155" s="33"/>
      <c r="H155" s="33"/>
      <c r="I155" s="33"/>
      <c r="J155" s="33"/>
      <c r="K155" s="33"/>
      <c r="L155" s="33"/>
      <c r="M155" s="33"/>
      <c r="N155" s="33"/>
      <c r="O155" s="33"/>
      <c r="P155" s="33"/>
      <c r="Q155" s="33"/>
      <c r="R155" s="178"/>
      <c r="S155" s="1041"/>
      <c r="T155" s="1088"/>
      <c r="U155" s="1088"/>
      <c r="V155" s="1088"/>
      <c r="W155" s="1088"/>
      <c r="X155" s="1088"/>
      <c r="Y155" s="1088"/>
      <c r="Z155" s="1088"/>
      <c r="AA155" s="1088"/>
      <c r="AB155" s="1088"/>
      <c r="AC155" s="1088"/>
      <c r="AD155" s="1088"/>
      <c r="AE155" s="1088"/>
      <c r="AF155" s="1088"/>
      <c r="AG155" s="1088"/>
      <c r="AH155" s="1088"/>
      <c r="AI155" s="33"/>
      <c r="AJ155" s="33"/>
    </row>
    <row r="156" spans="1:36" ht="9.9499999999999993" customHeight="1">
      <c r="A156" s="33"/>
      <c r="B156" s="33"/>
      <c r="H156" s="33"/>
      <c r="I156" s="33"/>
      <c r="J156" s="33"/>
      <c r="K156" s="33"/>
      <c r="L156" s="33"/>
      <c r="M156" s="33"/>
      <c r="N156" s="33"/>
      <c r="O156" s="33"/>
      <c r="P156" s="33"/>
      <c r="Q156" s="33"/>
      <c r="R156" s="178"/>
      <c r="S156" s="1041"/>
      <c r="T156" s="1088"/>
      <c r="U156" s="1088"/>
      <c r="V156" s="1088"/>
      <c r="W156" s="1088"/>
      <c r="X156" s="1088"/>
      <c r="Y156" s="1088"/>
      <c r="Z156" s="1088"/>
      <c r="AA156" s="1088"/>
      <c r="AB156" s="1088"/>
      <c r="AC156" s="1088"/>
      <c r="AD156" s="1088"/>
      <c r="AE156" s="1088"/>
      <c r="AF156" s="1088"/>
      <c r="AG156" s="1088"/>
      <c r="AH156" s="1088"/>
      <c r="AI156" s="33"/>
      <c r="AJ156" s="33"/>
    </row>
    <row r="157" spans="1:36" ht="9.9499999999999993" customHeight="1">
      <c r="A157" s="33"/>
      <c r="B157" s="33"/>
      <c r="H157" s="33"/>
      <c r="I157" s="33"/>
      <c r="J157" s="33"/>
      <c r="K157" s="33"/>
      <c r="L157" s="33"/>
      <c r="M157" s="33"/>
      <c r="N157" s="33"/>
      <c r="O157" s="33"/>
      <c r="P157" s="33"/>
      <c r="Q157" s="33"/>
      <c r="R157" s="178"/>
      <c r="S157" s="1041"/>
      <c r="T157" s="1088"/>
      <c r="U157" s="1088"/>
      <c r="V157" s="1088"/>
      <c r="W157" s="1088"/>
      <c r="X157" s="1088"/>
      <c r="Y157" s="1088"/>
      <c r="Z157" s="1088"/>
      <c r="AA157" s="1088"/>
      <c r="AB157" s="1088"/>
      <c r="AC157" s="1088"/>
      <c r="AD157" s="1088"/>
      <c r="AE157" s="1088"/>
      <c r="AF157" s="1088"/>
      <c r="AG157" s="1088"/>
      <c r="AH157" s="1088"/>
      <c r="AI157" s="33"/>
      <c r="AJ157" s="33"/>
    </row>
    <row r="158" spans="1:36" ht="9.9499999999999993" customHeight="1">
      <c r="A158" s="33"/>
      <c r="B158" s="33"/>
      <c r="H158" s="33"/>
      <c r="I158" s="33"/>
      <c r="J158" s="33"/>
      <c r="K158" s="33"/>
      <c r="L158" s="33"/>
      <c r="M158" s="33"/>
      <c r="N158" s="33"/>
      <c r="O158" s="33"/>
      <c r="P158" s="33"/>
      <c r="Q158" s="33"/>
      <c r="R158" s="178"/>
      <c r="S158" s="1041"/>
      <c r="T158" s="1088"/>
      <c r="U158" s="1088"/>
      <c r="V158" s="1088"/>
      <c r="W158" s="1088"/>
      <c r="X158" s="1088"/>
      <c r="Y158" s="1088"/>
      <c r="Z158" s="1088"/>
      <c r="AA158" s="1088"/>
      <c r="AB158" s="1088"/>
      <c r="AC158" s="1088"/>
      <c r="AD158" s="1088"/>
      <c r="AE158" s="1088"/>
      <c r="AF158" s="1088"/>
      <c r="AG158" s="1088"/>
      <c r="AH158" s="1088"/>
      <c r="AI158" s="33"/>
      <c r="AJ158" s="33"/>
    </row>
    <row r="159" spans="1:36" ht="9.9499999999999993" customHeight="1">
      <c r="A159" s="33"/>
      <c r="B159" s="33"/>
      <c r="H159" s="33"/>
      <c r="I159" s="33"/>
      <c r="J159" s="33"/>
      <c r="K159" s="33"/>
      <c r="L159" s="33"/>
      <c r="M159" s="33"/>
      <c r="N159" s="33"/>
      <c r="O159" s="33"/>
      <c r="P159" s="33"/>
      <c r="Q159" s="33"/>
      <c r="R159" s="178"/>
      <c r="S159" s="1041"/>
      <c r="T159" s="1088"/>
      <c r="U159" s="1088"/>
      <c r="V159" s="1088"/>
      <c r="W159" s="1088"/>
      <c r="X159" s="1088"/>
      <c r="Y159" s="1088"/>
      <c r="Z159" s="1088"/>
      <c r="AA159" s="1088"/>
      <c r="AB159" s="1088"/>
      <c r="AC159" s="1088"/>
      <c r="AD159" s="1088"/>
      <c r="AE159" s="1088"/>
      <c r="AF159" s="1088"/>
      <c r="AG159" s="1088"/>
      <c r="AH159" s="1088"/>
      <c r="AI159" s="33"/>
      <c r="AJ159" s="33"/>
    </row>
    <row r="160" spans="1:36" ht="9.9499999999999993" customHeight="1">
      <c r="A160" s="33"/>
      <c r="B160" s="33"/>
      <c r="H160" s="33"/>
      <c r="I160" s="33"/>
      <c r="J160" s="33"/>
      <c r="K160" s="33"/>
      <c r="L160" s="33"/>
      <c r="M160" s="33"/>
      <c r="N160" s="33"/>
      <c r="O160" s="33"/>
      <c r="P160" s="33"/>
      <c r="Q160" s="33"/>
      <c r="R160" s="178"/>
      <c r="S160" s="1041"/>
      <c r="T160" s="1088"/>
      <c r="U160" s="1088"/>
      <c r="V160" s="1088"/>
      <c r="W160" s="1088"/>
      <c r="X160" s="1088"/>
      <c r="Y160" s="1088"/>
      <c r="Z160" s="1088"/>
      <c r="AA160" s="1088"/>
      <c r="AB160" s="1088"/>
      <c r="AC160" s="1088"/>
      <c r="AD160" s="1088"/>
      <c r="AE160" s="1088"/>
      <c r="AF160" s="1088"/>
      <c r="AG160" s="1088"/>
      <c r="AH160" s="1088"/>
      <c r="AI160" s="33"/>
      <c r="AJ160" s="33"/>
    </row>
    <row r="161" spans="1:36" ht="9.9499999999999993" customHeight="1">
      <c r="A161" s="33"/>
      <c r="B161" s="33"/>
      <c r="H161" s="33"/>
      <c r="I161" s="33"/>
      <c r="J161" s="33"/>
      <c r="K161" s="33"/>
      <c r="L161" s="33"/>
      <c r="M161" s="33"/>
      <c r="N161" s="33"/>
      <c r="O161" s="33"/>
      <c r="P161" s="33"/>
      <c r="Q161" s="33"/>
      <c r="R161" s="178"/>
      <c r="S161" s="1041"/>
      <c r="T161" s="1088"/>
      <c r="U161" s="1088"/>
      <c r="V161" s="1088"/>
      <c r="W161" s="1088"/>
      <c r="X161" s="1088"/>
      <c r="Y161" s="1088"/>
      <c r="Z161" s="1088"/>
      <c r="AA161" s="1088"/>
      <c r="AB161" s="1088"/>
      <c r="AC161" s="1088"/>
      <c r="AD161" s="1088"/>
      <c r="AE161" s="1088"/>
      <c r="AF161" s="1088"/>
      <c r="AG161" s="1088"/>
      <c r="AH161" s="1088"/>
      <c r="AI161" s="33"/>
      <c r="AJ161" s="33"/>
    </row>
    <row r="162" spans="1:36" ht="9.9499999999999993" customHeight="1">
      <c r="A162" s="33"/>
      <c r="B162" s="33"/>
      <c r="H162" s="33"/>
      <c r="I162" s="33"/>
      <c r="J162" s="33"/>
      <c r="K162" s="33"/>
      <c r="L162" s="33"/>
      <c r="M162" s="33"/>
      <c r="N162" s="33"/>
      <c r="O162" s="33"/>
      <c r="P162" s="33"/>
      <c r="Q162" s="33"/>
      <c r="R162" s="178"/>
      <c r="S162" s="1041"/>
      <c r="T162" s="1088"/>
      <c r="U162" s="1088"/>
      <c r="V162" s="1088"/>
      <c r="W162" s="1088"/>
      <c r="X162" s="1088"/>
      <c r="Y162" s="1088"/>
      <c r="Z162" s="1088"/>
      <c r="AA162" s="1088"/>
      <c r="AB162" s="1088"/>
      <c r="AC162" s="1088"/>
      <c r="AD162" s="1088"/>
      <c r="AE162" s="1088"/>
      <c r="AF162" s="1088"/>
      <c r="AG162" s="1088"/>
      <c r="AH162" s="1088"/>
      <c r="AI162" s="33"/>
      <c r="AJ162" s="33"/>
    </row>
    <row r="163" spans="1:36" ht="9.9499999999999993" customHeight="1">
      <c r="A163" s="33"/>
      <c r="B163" s="33"/>
      <c r="H163" s="33"/>
      <c r="I163" s="33"/>
      <c r="J163" s="33"/>
      <c r="K163" s="33"/>
      <c r="L163" s="33"/>
      <c r="M163" s="33"/>
      <c r="N163" s="33"/>
      <c r="O163" s="33"/>
      <c r="P163" s="33"/>
      <c r="Q163" s="33"/>
      <c r="R163" s="178"/>
      <c r="S163" s="1041"/>
      <c r="T163" s="1088"/>
      <c r="U163" s="1088"/>
      <c r="V163" s="1088"/>
      <c r="W163" s="1088"/>
      <c r="X163" s="1088"/>
      <c r="Y163" s="1088"/>
      <c r="Z163" s="1088"/>
      <c r="AA163" s="1088"/>
      <c r="AB163" s="1088"/>
      <c r="AC163" s="1088"/>
      <c r="AD163" s="1088"/>
      <c r="AE163" s="1088"/>
      <c r="AF163" s="1088"/>
      <c r="AG163" s="1088"/>
      <c r="AH163" s="1088"/>
      <c r="AI163" s="33"/>
      <c r="AJ163" s="33"/>
    </row>
    <row r="164" spans="1:36" ht="9.9499999999999993" customHeight="1">
      <c r="A164" s="33"/>
      <c r="B164" s="33"/>
      <c r="H164" s="33"/>
      <c r="I164" s="33"/>
      <c r="J164" s="33"/>
      <c r="K164" s="33"/>
      <c r="L164" s="33"/>
      <c r="M164" s="33"/>
      <c r="N164" s="33"/>
      <c r="O164" s="33"/>
      <c r="P164" s="33"/>
      <c r="Q164" s="33"/>
      <c r="R164" s="178"/>
      <c r="S164" s="1041"/>
      <c r="T164" s="1088"/>
      <c r="U164" s="1088"/>
      <c r="V164" s="1088"/>
      <c r="W164" s="1088"/>
      <c r="X164" s="1088"/>
      <c r="Y164" s="1088"/>
      <c r="Z164" s="1088"/>
      <c r="AA164" s="1088"/>
      <c r="AB164" s="1088"/>
      <c r="AC164" s="1088"/>
      <c r="AD164" s="1088"/>
      <c r="AE164" s="1088"/>
      <c r="AF164" s="1088"/>
      <c r="AG164" s="1088"/>
      <c r="AH164" s="1088"/>
      <c r="AI164" s="33"/>
      <c r="AJ164" s="33"/>
    </row>
    <row r="165" spans="1:36" ht="9.9499999999999993" customHeight="1">
      <c r="A165" s="33"/>
      <c r="B165" s="33"/>
      <c r="H165" s="33"/>
      <c r="I165" s="33"/>
      <c r="J165" s="33"/>
      <c r="K165" s="33"/>
      <c r="L165" s="33"/>
      <c r="M165" s="33"/>
      <c r="N165" s="33"/>
      <c r="O165" s="33"/>
      <c r="P165" s="33"/>
      <c r="Q165" s="33"/>
      <c r="R165" s="178"/>
      <c r="S165" s="1041"/>
      <c r="T165" s="1088"/>
      <c r="U165" s="1088"/>
      <c r="V165" s="1088"/>
      <c r="W165" s="1088"/>
      <c r="X165" s="1088"/>
      <c r="Y165" s="1088"/>
      <c r="Z165" s="1088"/>
      <c r="AA165" s="1088"/>
      <c r="AB165" s="1088"/>
      <c r="AC165" s="1088"/>
      <c r="AD165" s="1088"/>
      <c r="AE165" s="1088"/>
      <c r="AF165" s="1088"/>
      <c r="AG165" s="1088"/>
      <c r="AH165" s="1088"/>
      <c r="AI165" s="33"/>
      <c r="AJ165" s="33"/>
    </row>
    <row r="166" spans="1:36" ht="9.9499999999999993" customHeight="1">
      <c r="A166" s="33"/>
      <c r="B166" s="33"/>
      <c r="H166" s="33"/>
      <c r="I166" s="33"/>
      <c r="J166" s="33"/>
      <c r="K166" s="33"/>
      <c r="L166" s="33"/>
      <c r="M166" s="33"/>
      <c r="N166" s="33"/>
      <c r="O166" s="33"/>
      <c r="P166" s="33"/>
      <c r="Q166" s="33"/>
      <c r="R166" s="178"/>
      <c r="S166" s="1041"/>
      <c r="T166" s="1088"/>
      <c r="U166" s="1088"/>
      <c r="V166" s="1088"/>
      <c r="W166" s="1088"/>
      <c r="X166" s="1088"/>
      <c r="Y166" s="1088"/>
      <c r="Z166" s="1088"/>
      <c r="AA166" s="1088"/>
      <c r="AB166" s="1088"/>
      <c r="AC166" s="1088"/>
      <c r="AD166" s="1088"/>
      <c r="AE166" s="1088"/>
      <c r="AF166" s="1088"/>
      <c r="AG166" s="1088"/>
      <c r="AH166" s="1088"/>
      <c r="AI166" s="33"/>
      <c r="AJ166" s="33"/>
    </row>
    <row r="167" spans="1:36" ht="9.9499999999999993" customHeight="1">
      <c r="A167" s="33"/>
      <c r="B167" s="33"/>
      <c r="H167" s="33"/>
      <c r="I167" s="33"/>
      <c r="J167" s="33"/>
      <c r="K167" s="33"/>
      <c r="L167" s="33"/>
      <c r="M167" s="33"/>
      <c r="N167" s="33"/>
      <c r="O167" s="33"/>
      <c r="P167" s="33"/>
      <c r="Q167" s="33"/>
      <c r="R167" s="178"/>
      <c r="S167" s="1041"/>
      <c r="T167" s="1088"/>
      <c r="U167" s="1088"/>
      <c r="V167" s="1088"/>
      <c r="W167" s="1088"/>
      <c r="X167" s="1088"/>
      <c r="Y167" s="1088"/>
      <c r="Z167" s="1088"/>
      <c r="AA167" s="1088"/>
      <c r="AB167" s="1088"/>
      <c r="AC167" s="1088"/>
      <c r="AD167" s="1088"/>
      <c r="AE167" s="1088"/>
      <c r="AF167" s="1088"/>
      <c r="AG167" s="1088"/>
      <c r="AH167" s="1088"/>
      <c r="AI167" s="33"/>
      <c r="AJ167" s="33"/>
    </row>
    <row r="168" spans="1:36" ht="9.9499999999999993" customHeight="1">
      <c r="A168" s="33"/>
      <c r="B168" s="33"/>
      <c r="H168" s="33"/>
      <c r="I168" s="33"/>
      <c r="J168" s="33"/>
      <c r="K168" s="33"/>
      <c r="L168" s="33"/>
      <c r="M168" s="33"/>
      <c r="N168" s="33"/>
      <c r="O168" s="33"/>
      <c r="P168" s="33"/>
      <c r="Q168" s="33"/>
      <c r="R168" s="178"/>
      <c r="S168" s="1041"/>
      <c r="T168" s="1088"/>
      <c r="U168" s="1088"/>
      <c r="V168" s="1088"/>
      <c r="W168" s="1088"/>
      <c r="X168" s="1088"/>
      <c r="Y168" s="1088"/>
      <c r="Z168" s="1088"/>
      <c r="AA168" s="1088"/>
      <c r="AB168" s="1088"/>
      <c r="AC168" s="1088"/>
      <c r="AD168" s="1088"/>
      <c r="AE168" s="1088"/>
      <c r="AF168" s="1088"/>
      <c r="AG168" s="1088"/>
      <c r="AH168" s="1088"/>
      <c r="AI168" s="33"/>
      <c r="AJ168" s="33"/>
    </row>
    <row r="169" spans="1:36" ht="9.9499999999999993" customHeight="1">
      <c r="A169" s="33"/>
      <c r="B169" s="33"/>
      <c r="H169" s="33"/>
      <c r="I169" s="33"/>
      <c r="J169" s="33"/>
      <c r="K169" s="33"/>
      <c r="L169" s="33"/>
      <c r="M169" s="33"/>
      <c r="N169" s="33"/>
      <c r="O169" s="33"/>
      <c r="P169" s="33"/>
      <c r="Q169" s="33"/>
      <c r="R169" s="178"/>
      <c r="S169" s="1041"/>
      <c r="T169" s="1088"/>
      <c r="U169" s="1088"/>
      <c r="V169" s="1088"/>
      <c r="W169" s="1088"/>
      <c r="X169" s="1088"/>
      <c r="Y169" s="1088"/>
      <c r="Z169" s="1088"/>
      <c r="AA169" s="1088"/>
      <c r="AB169" s="1088"/>
      <c r="AC169" s="1088"/>
      <c r="AD169" s="1088"/>
      <c r="AE169" s="1088"/>
      <c r="AF169" s="1088"/>
      <c r="AG169" s="1088"/>
      <c r="AH169" s="1088"/>
      <c r="AI169" s="33"/>
      <c r="AJ169" s="33"/>
    </row>
    <row r="170" spans="1:36" ht="9.9499999999999993" customHeight="1">
      <c r="A170" s="33"/>
      <c r="B170" s="33"/>
      <c r="H170" s="33"/>
      <c r="I170" s="33"/>
      <c r="J170" s="33"/>
      <c r="K170" s="33"/>
      <c r="L170" s="33"/>
      <c r="M170" s="33"/>
      <c r="N170" s="33"/>
      <c r="O170" s="33"/>
      <c r="P170" s="33"/>
      <c r="Q170" s="33"/>
      <c r="R170" s="178"/>
      <c r="S170" s="1041"/>
      <c r="T170" s="1088"/>
      <c r="U170" s="1088"/>
      <c r="V170" s="1088"/>
      <c r="W170" s="1088"/>
      <c r="X170" s="1088"/>
      <c r="Y170" s="1088"/>
      <c r="Z170" s="1088"/>
      <c r="AA170" s="1088"/>
      <c r="AB170" s="1088"/>
      <c r="AC170" s="1088"/>
      <c r="AD170" s="1088"/>
      <c r="AE170" s="1088"/>
      <c r="AF170" s="1088"/>
      <c r="AG170" s="1088"/>
      <c r="AH170" s="1088"/>
      <c r="AI170" s="33"/>
      <c r="AJ170" s="33"/>
    </row>
    <row r="171" spans="1:36" ht="9.9499999999999993" customHeight="1">
      <c r="A171" s="33"/>
      <c r="B171" s="33"/>
      <c r="H171" s="33"/>
      <c r="I171" s="33"/>
      <c r="J171" s="33"/>
      <c r="K171" s="33"/>
      <c r="L171" s="33"/>
      <c r="M171" s="33"/>
      <c r="N171" s="33"/>
      <c r="O171" s="33"/>
      <c r="P171" s="33"/>
      <c r="Q171" s="33"/>
      <c r="R171" s="178"/>
      <c r="S171" s="1041"/>
      <c r="T171" s="1088"/>
      <c r="U171" s="1088"/>
      <c r="V171" s="1088"/>
      <c r="W171" s="1088"/>
      <c r="X171" s="1088"/>
      <c r="Y171" s="1088"/>
      <c r="Z171" s="1088"/>
      <c r="AA171" s="1088"/>
      <c r="AB171" s="1088"/>
      <c r="AC171" s="1088"/>
      <c r="AD171" s="1088"/>
      <c r="AE171" s="1088"/>
      <c r="AF171" s="1088"/>
      <c r="AG171" s="1088"/>
      <c r="AH171" s="1088"/>
      <c r="AI171" s="33"/>
      <c r="AJ171" s="33"/>
    </row>
    <row r="172" spans="1:36" ht="9.9499999999999993" customHeight="1">
      <c r="A172" s="33"/>
      <c r="B172" s="33"/>
      <c r="H172" s="33"/>
      <c r="I172" s="33"/>
      <c r="J172" s="33"/>
      <c r="K172" s="33"/>
      <c r="L172" s="33"/>
      <c r="M172" s="33"/>
      <c r="N172" s="33"/>
      <c r="O172" s="33"/>
      <c r="P172" s="33"/>
      <c r="Q172" s="33"/>
      <c r="R172" s="178"/>
      <c r="S172" s="1041"/>
      <c r="T172" s="1088"/>
      <c r="U172" s="1088"/>
      <c r="V172" s="1088"/>
      <c r="W172" s="1088"/>
      <c r="X172" s="1088"/>
      <c r="Y172" s="1088"/>
      <c r="Z172" s="1088"/>
      <c r="AA172" s="1088"/>
      <c r="AB172" s="1088"/>
      <c r="AC172" s="1088"/>
      <c r="AD172" s="1088"/>
      <c r="AE172" s="1088"/>
      <c r="AF172" s="1088"/>
      <c r="AG172" s="1088"/>
      <c r="AH172" s="1088"/>
      <c r="AI172" s="33"/>
      <c r="AJ172" s="33"/>
    </row>
    <row r="173" spans="1:36" ht="9.9499999999999993" customHeight="1">
      <c r="A173" s="33"/>
      <c r="B173" s="33"/>
      <c r="H173" s="33"/>
      <c r="I173" s="33"/>
      <c r="J173" s="33"/>
      <c r="K173" s="33"/>
      <c r="L173" s="33"/>
      <c r="M173" s="33"/>
      <c r="N173" s="33"/>
      <c r="O173" s="33"/>
      <c r="P173" s="33"/>
      <c r="Q173" s="33"/>
      <c r="R173" s="178"/>
      <c r="S173" s="1041"/>
      <c r="T173" s="1088"/>
      <c r="U173" s="1088"/>
      <c r="V173" s="1088"/>
      <c r="W173" s="1088"/>
      <c r="X173" s="1088"/>
      <c r="Y173" s="1088"/>
      <c r="Z173" s="1088"/>
      <c r="AA173" s="1088"/>
      <c r="AB173" s="1088"/>
      <c r="AC173" s="1088"/>
      <c r="AD173" s="1088"/>
      <c r="AE173" s="1088"/>
      <c r="AF173" s="1088"/>
      <c r="AG173" s="1088"/>
      <c r="AH173" s="1088"/>
      <c r="AI173" s="33"/>
      <c r="AJ173" s="33"/>
    </row>
    <row r="174" spans="1:36" ht="9.9499999999999993" customHeight="1">
      <c r="A174" s="33"/>
      <c r="B174" s="33"/>
      <c r="H174" s="33"/>
      <c r="I174" s="33"/>
      <c r="J174" s="33"/>
      <c r="K174" s="33"/>
      <c r="L174" s="33"/>
      <c r="M174" s="33"/>
      <c r="N174" s="33"/>
      <c r="O174" s="33"/>
      <c r="P174" s="33"/>
      <c r="Q174" s="33"/>
      <c r="R174" s="178"/>
      <c r="S174" s="1041"/>
      <c r="T174" s="1088"/>
      <c r="U174" s="1088"/>
      <c r="V174" s="1088"/>
      <c r="W174" s="1088"/>
      <c r="X174" s="1088"/>
      <c r="Y174" s="1088"/>
      <c r="Z174" s="1088"/>
      <c r="AA174" s="1088"/>
      <c r="AB174" s="1088"/>
      <c r="AC174" s="1088"/>
      <c r="AD174" s="1088"/>
      <c r="AE174" s="1088"/>
      <c r="AF174" s="1088"/>
      <c r="AG174" s="1088"/>
      <c r="AH174" s="1088"/>
      <c r="AI174" s="33"/>
      <c r="AJ174" s="33"/>
    </row>
    <row r="175" spans="1:36" ht="9.9499999999999993" customHeight="1">
      <c r="A175" s="33"/>
      <c r="B175" s="33"/>
      <c r="H175" s="33"/>
      <c r="I175" s="33"/>
      <c r="J175" s="33"/>
      <c r="K175" s="33"/>
      <c r="L175" s="33"/>
      <c r="M175" s="33"/>
      <c r="N175" s="33"/>
      <c r="O175" s="33"/>
      <c r="P175" s="33"/>
      <c r="Q175" s="33"/>
      <c r="R175" s="178"/>
      <c r="S175" s="1041"/>
      <c r="T175" s="1088"/>
      <c r="U175" s="1088"/>
      <c r="V175" s="1088"/>
      <c r="W175" s="1088"/>
      <c r="X175" s="1088"/>
      <c r="Y175" s="1088"/>
      <c r="Z175" s="1088"/>
      <c r="AA175" s="1088"/>
      <c r="AB175" s="1088"/>
      <c r="AC175" s="1088"/>
      <c r="AD175" s="1088"/>
      <c r="AE175" s="1088"/>
      <c r="AF175" s="1088"/>
      <c r="AG175" s="1088"/>
      <c r="AH175" s="1088"/>
      <c r="AI175" s="33"/>
      <c r="AJ175" s="33"/>
    </row>
    <row r="176" spans="1:36" ht="9.9499999999999993" customHeight="1">
      <c r="A176" s="33"/>
      <c r="B176" s="33"/>
      <c r="H176" s="33"/>
      <c r="I176" s="33"/>
      <c r="J176" s="33"/>
      <c r="K176" s="33"/>
      <c r="L176" s="33"/>
      <c r="M176" s="33"/>
      <c r="N176" s="33"/>
      <c r="O176" s="33"/>
      <c r="P176" s="33"/>
      <c r="Q176" s="33"/>
      <c r="R176" s="178"/>
      <c r="S176" s="1041"/>
      <c r="T176" s="1088"/>
      <c r="U176" s="1088"/>
      <c r="V176" s="1088"/>
      <c r="W176" s="1088"/>
      <c r="X176" s="1088"/>
      <c r="Y176" s="1088"/>
      <c r="Z176" s="1088"/>
      <c r="AA176" s="1088"/>
      <c r="AB176" s="1088"/>
      <c r="AC176" s="1088"/>
      <c r="AD176" s="1088"/>
      <c r="AE176" s="1088"/>
      <c r="AF176" s="1088"/>
      <c r="AG176" s="1088"/>
      <c r="AH176" s="1088"/>
      <c r="AI176" s="33"/>
      <c r="AJ176" s="33"/>
    </row>
    <row r="177" spans="1:36" ht="9.9499999999999993" customHeight="1">
      <c r="A177" s="33"/>
      <c r="B177" s="33"/>
      <c r="H177" s="33"/>
      <c r="I177" s="33"/>
      <c r="J177" s="33"/>
      <c r="K177" s="33"/>
      <c r="L177" s="33"/>
      <c r="M177" s="33"/>
      <c r="N177" s="33"/>
      <c r="O177" s="33"/>
      <c r="P177" s="33"/>
      <c r="Q177" s="33"/>
      <c r="R177" s="178"/>
      <c r="S177" s="1041"/>
      <c r="T177" s="1088"/>
      <c r="U177" s="1088"/>
      <c r="V177" s="1088"/>
      <c r="W177" s="1088"/>
      <c r="X177" s="1088"/>
      <c r="Y177" s="1088"/>
      <c r="Z177" s="1088"/>
      <c r="AA177" s="1088"/>
      <c r="AB177" s="1088"/>
      <c r="AC177" s="1088"/>
      <c r="AD177" s="1088"/>
      <c r="AE177" s="1088"/>
      <c r="AF177" s="1088"/>
      <c r="AG177" s="1088"/>
      <c r="AH177" s="1088"/>
      <c r="AI177" s="33"/>
      <c r="AJ177" s="33"/>
    </row>
    <row r="178" spans="1:36" ht="9.9499999999999993" customHeight="1">
      <c r="A178" s="33"/>
      <c r="B178" s="33"/>
      <c r="H178" s="33"/>
      <c r="I178" s="33"/>
      <c r="J178" s="33"/>
      <c r="K178" s="33"/>
      <c r="L178" s="33"/>
      <c r="M178" s="33"/>
      <c r="N178" s="33"/>
      <c r="O178" s="33"/>
      <c r="P178" s="33"/>
      <c r="Q178" s="33"/>
      <c r="R178" s="178"/>
      <c r="S178" s="1041"/>
      <c r="T178" s="1088"/>
      <c r="U178" s="1088"/>
      <c r="V178" s="1088"/>
      <c r="W178" s="1088"/>
      <c r="X178" s="1088"/>
      <c r="Y178" s="1088"/>
      <c r="Z178" s="1088"/>
      <c r="AA178" s="1088"/>
      <c r="AB178" s="1088"/>
      <c r="AC178" s="1088"/>
      <c r="AD178" s="1088"/>
      <c r="AE178" s="1088"/>
      <c r="AF178" s="1088"/>
      <c r="AG178" s="1088"/>
      <c r="AH178" s="1088"/>
      <c r="AI178" s="33"/>
      <c r="AJ178" s="33"/>
    </row>
    <row r="179" spans="1:36" ht="9.9499999999999993" customHeight="1">
      <c r="A179" s="33"/>
      <c r="B179" s="33"/>
      <c r="H179" s="33"/>
      <c r="I179" s="33"/>
      <c r="J179" s="33"/>
      <c r="K179" s="33"/>
      <c r="L179" s="33"/>
      <c r="M179" s="33"/>
      <c r="N179" s="33"/>
      <c r="O179" s="33"/>
      <c r="P179" s="33"/>
      <c r="Q179" s="33"/>
      <c r="R179" s="178"/>
      <c r="S179" s="1041"/>
      <c r="T179" s="1088"/>
      <c r="U179" s="1088"/>
      <c r="V179" s="1088"/>
      <c r="W179" s="1088"/>
      <c r="X179" s="1088"/>
      <c r="Y179" s="1088"/>
      <c r="Z179" s="1088"/>
      <c r="AA179" s="1088"/>
      <c r="AB179" s="1088"/>
      <c r="AC179" s="1088"/>
      <c r="AD179" s="1088"/>
      <c r="AE179" s="1088"/>
      <c r="AF179" s="1088"/>
      <c r="AG179" s="1088"/>
      <c r="AH179" s="1088"/>
      <c r="AI179" s="33"/>
      <c r="AJ179" s="33"/>
    </row>
    <row r="180" spans="1:36" ht="9.9499999999999993" customHeight="1">
      <c r="A180" s="33"/>
      <c r="B180" s="33"/>
      <c r="H180" s="33"/>
      <c r="I180" s="33"/>
      <c r="J180" s="33"/>
      <c r="K180" s="33"/>
      <c r="L180" s="33"/>
      <c r="M180" s="33"/>
      <c r="N180" s="33"/>
      <c r="O180" s="33"/>
      <c r="P180" s="33"/>
      <c r="Q180" s="33"/>
      <c r="R180" s="178"/>
      <c r="S180" s="1041"/>
      <c r="T180" s="1088"/>
      <c r="U180" s="1088"/>
      <c r="V180" s="1088"/>
      <c r="W180" s="1088"/>
      <c r="X180" s="1088"/>
      <c r="Y180" s="1088"/>
      <c r="Z180" s="1088"/>
      <c r="AA180" s="1088"/>
      <c r="AB180" s="1088"/>
      <c r="AC180" s="1088"/>
      <c r="AD180" s="1088"/>
      <c r="AE180" s="1088"/>
      <c r="AF180" s="1088"/>
      <c r="AG180" s="1088"/>
      <c r="AH180" s="1088"/>
      <c r="AI180" s="33"/>
      <c r="AJ180" s="33"/>
    </row>
    <row r="181" spans="1:36" ht="9.9499999999999993" customHeight="1">
      <c r="A181" s="33"/>
      <c r="B181" s="33"/>
      <c r="H181" s="33"/>
      <c r="I181" s="33"/>
      <c r="J181" s="33"/>
      <c r="K181" s="33"/>
      <c r="L181" s="33"/>
      <c r="M181" s="33"/>
      <c r="N181" s="33"/>
      <c r="O181" s="33"/>
      <c r="P181" s="33"/>
      <c r="Q181" s="33"/>
      <c r="R181" s="178"/>
      <c r="S181" s="1041"/>
      <c r="T181" s="1088"/>
      <c r="U181" s="1088"/>
      <c r="V181" s="1088"/>
      <c r="W181" s="1088"/>
      <c r="X181" s="1088"/>
      <c r="Y181" s="1088"/>
      <c r="Z181" s="1088"/>
      <c r="AA181" s="1088"/>
      <c r="AB181" s="1088"/>
      <c r="AC181" s="1088"/>
      <c r="AD181" s="1088"/>
      <c r="AE181" s="1088"/>
      <c r="AF181" s="1088"/>
      <c r="AG181" s="1088"/>
      <c r="AH181" s="1088"/>
      <c r="AI181" s="33"/>
      <c r="AJ181" s="33"/>
    </row>
    <row r="182" spans="1:36" ht="9.9499999999999993" customHeight="1">
      <c r="A182" s="33"/>
      <c r="B182" s="33"/>
      <c r="H182" s="33"/>
      <c r="I182" s="33"/>
      <c r="J182" s="33"/>
      <c r="K182" s="33"/>
      <c r="L182" s="33"/>
      <c r="M182" s="33"/>
      <c r="N182" s="33"/>
      <c r="O182" s="33"/>
      <c r="P182" s="33"/>
      <c r="Q182" s="33"/>
      <c r="R182" s="178"/>
      <c r="S182" s="1041"/>
      <c r="T182" s="1088"/>
      <c r="U182" s="1088"/>
      <c r="V182" s="1088"/>
      <c r="W182" s="1088"/>
      <c r="X182" s="1088"/>
      <c r="Y182" s="1088"/>
      <c r="Z182" s="1088"/>
      <c r="AA182" s="1088"/>
      <c r="AB182" s="1088"/>
      <c r="AC182" s="1088"/>
      <c r="AD182" s="1088"/>
      <c r="AE182" s="1088"/>
      <c r="AF182" s="1088"/>
      <c r="AG182" s="1088"/>
      <c r="AH182" s="1088"/>
      <c r="AI182" s="33"/>
      <c r="AJ182" s="33"/>
    </row>
    <row r="183" spans="1:36" ht="9.9499999999999993" customHeight="1">
      <c r="A183" s="33"/>
      <c r="B183" s="33"/>
      <c r="H183" s="33"/>
      <c r="I183" s="33"/>
      <c r="J183" s="33"/>
      <c r="K183" s="33"/>
      <c r="L183" s="33"/>
      <c r="M183" s="33"/>
      <c r="N183" s="33"/>
      <c r="O183" s="33"/>
      <c r="P183" s="33"/>
      <c r="Q183" s="33"/>
      <c r="R183" s="178"/>
      <c r="S183" s="1041"/>
      <c r="T183" s="1088"/>
      <c r="U183" s="1088"/>
      <c r="V183" s="1088"/>
      <c r="W183" s="1088"/>
      <c r="X183" s="1088"/>
      <c r="Y183" s="1088"/>
      <c r="Z183" s="1088"/>
      <c r="AA183" s="1088"/>
      <c r="AB183" s="1088"/>
      <c r="AC183" s="1088"/>
      <c r="AD183" s="1088"/>
      <c r="AE183" s="1088"/>
      <c r="AF183" s="1088"/>
      <c r="AG183" s="1088"/>
      <c r="AH183" s="1088"/>
      <c r="AI183" s="33"/>
      <c r="AJ183" s="33"/>
    </row>
    <row r="184" spans="1:36" ht="9.9499999999999993" customHeight="1">
      <c r="A184" s="33"/>
      <c r="B184" s="33"/>
      <c r="H184" s="33"/>
      <c r="I184" s="33"/>
      <c r="J184" s="33"/>
      <c r="K184" s="33"/>
      <c r="L184" s="33"/>
      <c r="M184" s="33"/>
      <c r="N184" s="33"/>
      <c r="O184" s="33"/>
      <c r="P184" s="33"/>
      <c r="Q184" s="33"/>
      <c r="R184" s="178"/>
      <c r="S184" s="1041"/>
      <c r="T184" s="1088"/>
      <c r="U184" s="1088"/>
      <c r="V184" s="1088"/>
      <c r="W184" s="1088"/>
      <c r="X184" s="1088"/>
      <c r="Y184" s="1088"/>
      <c r="Z184" s="1088"/>
      <c r="AA184" s="1088"/>
      <c r="AB184" s="1088"/>
      <c r="AC184" s="1088"/>
      <c r="AD184" s="1088"/>
      <c r="AE184" s="1088"/>
      <c r="AF184" s="1088"/>
      <c r="AG184" s="1088"/>
      <c r="AH184" s="1088"/>
      <c r="AI184" s="33"/>
      <c r="AJ184" s="33"/>
    </row>
    <row r="185" spans="1:36" ht="9.9499999999999993" customHeight="1">
      <c r="A185" s="33"/>
      <c r="B185" s="33"/>
      <c r="H185" s="33"/>
      <c r="I185" s="33"/>
      <c r="J185" s="33"/>
      <c r="K185" s="33"/>
      <c r="L185" s="33"/>
      <c r="M185" s="33"/>
      <c r="N185" s="33"/>
      <c r="O185" s="33"/>
      <c r="P185" s="33"/>
      <c r="Q185" s="33"/>
      <c r="R185" s="178"/>
      <c r="S185" s="1041"/>
      <c r="T185" s="1088"/>
      <c r="U185" s="1088"/>
      <c r="V185" s="1088"/>
      <c r="W185" s="1088"/>
      <c r="X185" s="1088"/>
      <c r="Y185" s="1088"/>
      <c r="Z185" s="1088"/>
      <c r="AA185" s="1088"/>
      <c r="AB185" s="1088"/>
      <c r="AC185" s="1088"/>
      <c r="AD185" s="1088"/>
      <c r="AE185" s="1088"/>
      <c r="AF185" s="1088"/>
      <c r="AG185" s="1088"/>
      <c r="AH185" s="1088"/>
      <c r="AI185" s="33"/>
      <c r="AJ185" s="33"/>
    </row>
    <row r="186" spans="1:36" ht="9.9499999999999993" customHeight="1">
      <c r="A186" s="33"/>
      <c r="B186" s="33"/>
      <c r="H186" s="33"/>
      <c r="I186" s="33"/>
      <c r="J186" s="33"/>
      <c r="K186" s="33"/>
      <c r="L186" s="33"/>
      <c r="M186" s="33"/>
      <c r="N186" s="33"/>
      <c r="O186" s="33"/>
      <c r="P186" s="33"/>
      <c r="Q186" s="33"/>
      <c r="R186" s="178"/>
      <c r="S186" s="1041"/>
      <c r="T186" s="1088"/>
      <c r="U186" s="1088"/>
      <c r="V186" s="1088"/>
      <c r="W186" s="1088"/>
      <c r="X186" s="1088"/>
      <c r="Y186" s="1088"/>
      <c r="Z186" s="1088"/>
      <c r="AA186" s="1088"/>
      <c r="AB186" s="1088"/>
      <c r="AC186" s="1088"/>
      <c r="AD186" s="1088"/>
      <c r="AE186" s="1088"/>
      <c r="AF186" s="1088"/>
      <c r="AG186" s="1088"/>
      <c r="AH186" s="1088"/>
      <c r="AI186" s="33"/>
      <c r="AJ186" s="33"/>
    </row>
    <row r="187" spans="1:36" ht="9.9499999999999993" customHeight="1">
      <c r="A187" s="33"/>
      <c r="B187" s="33"/>
      <c r="H187" s="33"/>
      <c r="I187" s="33"/>
      <c r="J187" s="33"/>
      <c r="K187" s="33"/>
      <c r="L187" s="33"/>
      <c r="M187" s="33"/>
      <c r="N187" s="33"/>
      <c r="O187" s="33"/>
      <c r="P187" s="33"/>
      <c r="Q187" s="33"/>
      <c r="R187" s="178"/>
      <c r="S187" s="1041"/>
      <c r="T187" s="1088"/>
      <c r="U187" s="1088"/>
      <c r="V187" s="1088"/>
      <c r="W187" s="1088"/>
      <c r="X187" s="1088"/>
      <c r="Y187" s="1088"/>
      <c r="Z187" s="1088"/>
      <c r="AA187" s="1088"/>
      <c r="AB187" s="1088"/>
      <c r="AC187" s="1088"/>
      <c r="AD187" s="1088"/>
      <c r="AE187" s="1088"/>
      <c r="AF187" s="1088"/>
      <c r="AG187" s="1088"/>
      <c r="AH187" s="1088"/>
      <c r="AI187" s="33"/>
      <c r="AJ187" s="33"/>
    </row>
    <row r="188" spans="1:36" ht="9.9499999999999993" customHeight="1">
      <c r="A188" s="33"/>
      <c r="B188" s="33"/>
      <c r="H188" s="33"/>
      <c r="I188" s="33"/>
      <c r="J188" s="33"/>
      <c r="K188" s="33"/>
      <c r="L188" s="33"/>
      <c r="M188" s="33"/>
      <c r="N188" s="33"/>
      <c r="O188" s="33"/>
      <c r="P188" s="33"/>
      <c r="Q188" s="33"/>
      <c r="R188" s="178"/>
      <c r="S188" s="1041"/>
      <c r="T188" s="1088"/>
      <c r="U188" s="1088"/>
      <c r="V188" s="1088"/>
      <c r="W188" s="1088"/>
      <c r="X188" s="1088"/>
      <c r="Y188" s="1088"/>
      <c r="Z188" s="1088"/>
      <c r="AA188" s="1088"/>
      <c r="AB188" s="1088"/>
      <c r="AC188" s="1088"/>
      <c r="AD188" s="1088"/>
      <c r="AE188" s="1088"/>
      <c r="AF188" s="1088"/>
      <c r="AG188" s="1088"/>
      <c r="AH188" s="1088"/>
      <c r="AI188" s="33"/>
      <c r="AJ188" s="33"/>
    </row>
    <row r="189" spans="1:36" ht="9.9499999999999993" customHeight="1">
      <c r="A189" s="33"/>
      <c r="B189" s="33"/>
      <c r="H189" s="33"/>
      <c r="I189" s="33"/>
      <c r="J189" s="33"/>
      <c r="K189" s="33"/>
      <c r="L189" s="33"/>
      <c r="M189" s="33"/>
      <c r="N189" s="33"/>
      <c r="O189" s="33"/>
      <c r="P189" s="33"/>
      <c r="Q189" s="33"/>
      <c r="R189" s="178"/>
      <c r="S189" s="1041"/>
      <c r="T189" s="1088"/>
      <c r="U189" s="1088"/>
      <c r="V189" s="1088"/>
      <c r="W189" s="1088"/>
      <c r="X189" s="1088"/>
      <c r="Y189" s="1088"/>
      <c r="Z189" s="1088"/>
      <c r="AA189" s="1088"/>
      <c r="AB189" s="1088"/>
      <c r="AC189" s="1088"/>
      <c r="AD189" s="1088"/>
      <c r="AE189" s="1088"/>
      <c r="AF189" s="1088"/>
      <c r="AG189" s="1088"/>
      <c r="AH189" s="1088"/>
      <c r="AI189" s="33"/>
      <c r="AJ189" s="33"/>
    </row>
    <row r="190" spans="1:36" ht="9.9499999999999993" customHeight="1">
      <c r="A190" s="33"/>
      <c r="B190" s="33"/>
      <c r="H190" s="33"/>
      <c r="I190" s="33"/>
      <c r="J190" s="33"/>
      <c r="K190" s="33"/>
      <c r="L190" s="33"/>
      <c r="M190" s="33"/>
      <c r="N190" s="33"/>
      <c r="O190" s="33"/>
      <c r="P190" s="33"/>
      <c r="Q190" s="33"/>
      <c r="R190" s="178"/>
      <c r="S190" s="1041"/>
      <c r="T190" s="1088"/>
      <c r="U190" s="1088"/>
      <c r="V190" s="1088"/>
      <c r="W190" s="1088"/>
      <c r="X190" s="1088"/>
      <c r="Y190" s="1088"/>
      <c r="Z190" s="1088"/>
      <c r="AA190" s="1088"/>
      <c r="AB190" s="1088"/>
      <c r="AC190" s="1088"/>
      <c r="AD190" s="1088"/>
      <c r="AE190" s="1088"/>
      <c r="AF190" s="1088"/>
      <c r="AG190" s="1088"/>
      <c r="AH190" s="1088"/>
      <c r="AI190" s="33"/>
      <c r="AJ190" s="33"/>
    </row>
    <row r="191" spans="1:36" ht="9.9499999999999993" customHeight="1">
      <c r="A191" s="33"/>
      <c r="B191" s="33"/>
      <c r="H191" s="33"/>
      <c r="I191" s="33"/>
      <c r="J191" s="33"/>
      <c r="K191" s="33"/>
      <c r="L191" s="33"/>
      <c r="M191" s="33"/>
      <c r="N191" s="33"/>
      <c r="O191" s="33"/>
      <c r="P191" s="33"/>
      <c r="Q191" s="33"/>
      <c r="R191" s="178"/>
      <c r="S191" s="1041"/>
      <c r="T191" s="1088"/>
      <c r="U191" s="1088"/>
      <c r="V191" s="1088"/>
      <c r="W191" s="1088"/>
      <c r="X191" s="1088"/>
      <c r="Y191" s="1088"/>
      <c r="Z191" s="1088"/>
      <c r="AA191" s="1088"/>
      <c r="AB191" s="1088"/>
      <c r="AC191" s="1088"/>
      <c r="AD191" s="1088"/>
      <c r="AE191" s="1088"/>
      <c r="AF191" s="1088"/>
      <c r="AG191" s="1088"/>
      <c r="AH191" s="1088"/>
      <c r="AI191" s="33"/>
      <c r="AJ191" s="33"/>
    </row>
    <row r="192" spans="1:36" ht="9.9499999999999993" customHeight="1">
      <c r="A192" s="33"/>
      <c r="B192" s="33"/>
      <c r="H192" s="33"/>
      <c r="I192" s="33"/>
      <c r="J192" s="33"/>
      <c r="K192" s="33"/>
      <c r="L192" s="33"/>
      <c r="M192" s="33"/>
      <c r="N192" s="33"/>
      <c r="O192" s="33"/>
      <c r="P192" s="33"/>
      <c r="Q192" s="33"/>
      <c r="R192" s="178"/>
      <c r="S192" s="1041"/>
      <c r="T192" s="1088"/>
      <c r="U192" s="1088"/>
      <c r="V192" s="1088"/>
      <c r="W192" s="1088"/>
      <c r="X192" s="1088"/>
      <c r="Y192" s="1088"/>
      <c r="Z192" s="1088"/>
      <c r="AA192" s="1088"/>
      <c r="AB192" s="1088"/>
      <c r="AC192" s="1088"/>
      <c r="AD192" s="1088"/>
      <c r="AE192" s="1088"/>
      <c r="AF192" s="1088"/>
      <c r="AG192" s="1088"/>
      <c r="AH192" s="1088"/>
      <c r="AI192" s="33"/>
      <c r="AJ192" s="33"/>
    </row>
    <row r="193" spans="1:36" ht="9.9499999999999993" customHeight="1">
      <c r="A193" s="33"/>
      <c r="B193" s="33"/>
      <c r="H193" s="33"/>
      <c r="I193" s="33"/>
      <c r="J193" s="33"/>
      <c r="K193" s="33"/>
      <c r="L193" s="33"/>
      <c r="M193" s="33"/>
      <c r="N193" s="33"/>
      <c r="O193" s="33"/>
      <c r="P193" s="33"/>
      <c r="Q193" s="33"/>
      <c r="R193" s="178"/>
      <c r="S193" s="1041"/>
      <c r="T193" s="1088"/>
      <c r="U193" s="1088"/>
      <c r="V193" s="1088"/>
      <c r="W193" s="1088"/>
      <c r="X193" s="1088"/>
      <c r="Y193" s="1088"/>
      <c r="Z193" s="1088"/>
      <c r="AA193" s="1088"/>
      <c r="AB193" s="1088"/>
      <c r="AC193" s="1088"/>
      <c r="AD193" s="1088"/>
      <c r="AE193" s="1088"/>
      <c r="AF193" s="1088"/>
      <c r="AG193" s="1088"/>
      <c r="AH193" s="1088"/>
      <c r="AI193" s="33"/>
      <c r="AJ193" s="33"/>
    </row>
    <row r="194" spans="1:36" ht="9.9499999999999993" customHeight="1">
      <c r="A194" s="33"/>
      <c r="B194" s="33"/>
      <c r="H194" s="33"/>
      <c r="I194" s="33"/>
      <c r="J194" s="33"/>
      <c r="K194" s="33"/>
      <c r="L194" s="33"/>
      <c r="M194" s="33"/>
      <c r="N194" s="33"/>
      <c r="O194" s="33"/>
      <c r="P194" s="33"/>
      <c r="Q194" s="33"/>
      <c r="R194" s="178"/>
      <c r="S194" s="1041"/>
      <c r="T194" s="1088"/>
      <c r="U194" s="1088"/>
      <c r="V194" s="1088"/>
      <c r="W194" s="1088"/>
      <c r="X194" s="1088"/>
      <c r="Y194" s="1088"/>
      <c r="Z194" s="1088"/>
      <c r="AA194" s="1088"/>
      <c r="AB194" s="1088"/>
      <c r="AC194" s="1088"/>
      <c r="AD194" s="1088"/>
      <c r="AE194" s="1088"/>
      <c r="AF194" s="1088"/>
      <c r="AG194" s="1088"/>
      <c r="AH194" s="1088"/>
      <c r="AI194" s="33"/>
      <c r="AJ194" s="33"/>
    </row>
    <row r="195" spans="1:36">
      <c r="B195" s="33"/>
      <c r="H195" s="33"/>
      <c r="I195" s="33"/>
      <c r="J195" s="33"/>
      <c r="K195" s="33"/>
      <c r="L195" s="33"/>
      <c r="M195" s="33"/>
      <c r="N195" s="33"/>
      <c r="O195" s="33"/>
      <c r="P195" s="33"/>
      <c r="Q195" s="33"/>
      <c r="R195" s="178"/>
      <c r="S195" s="1041"/>
      <c r="T195" s="1088"/>
      <c r="U195" s="1088"/>
      <c r="V195" s="1088"/>
      <c r="W195" s="1088"/>
      <c r="X195" s="1088"/>
      <c r="Y195" s="1088"/>
      <c r="Z195" s="1088"/>
      <c r="AA195" s="1088"/>
      <c r="AB195" s="1088"/>
      <c r="AC195" s="1088"/>
      <c r="AD195" s="1088"/>
      <c r="AE195" s="1088"/>
      <c r="AF195" s="1088"/>
      <c r="AG195" s="1088"/>
      <c r="AH195" s="1088"/>
      <c r="AI195" s="33"/>
      <c r="AJ195" s="33"/>
    </row>
    <row r="196" spans="1:36">
      <c r="B196" s="33"/>
      <c r="H196" s="33"/>
      <c r="I196" s="33"/>
      <c r="J196" s="33"/>
      <c r="K196" s="33"/>
      <c r="L196" s="33"/>
      <c r="M196" s="33"/>
      <c r="N196" s="33"/>
      <c r="O196" s="33"/>
      <c r="P196" s="33"/>
      <c r="Q196" s="33"/>
      <c r="R196" s="178"/>
      <c r="S196" s="1041"/>
      <c r="T196" s="1088"/>
      <c r="U196" s="1088"/>
      <c r="V196" s="1088"/>
      <c r="W196" s="1088"/>
      <c r="X196" s="1088"/>
      <c r="Y196" s="1088"/>
      <c r="Z196" s="1088"/>
      <c r="AA196" s="1088"/>
      <c r="AB196" s="1088"/>
      <c r="AC196" s="1088"/>
      <c r="AD196" s="1088"/>
      <c r="AE196" s="1088"/>
      <c r="AF196" s="1088"/>
      <c r="AG196" s="1088"/>
      <c r="AH196" s="1088"/>
      <c r="AI196" s="33"/>
      <c r="AJ196" s="33"/>
    </row>
    <row r="197" spans="1:36">
      <c r="B197" s="33"/>
      <c r="H197" s="33"/>
      <c r="I197" s="33"/>
      <c r="J197" s="33"/>
      <c r="K197" s="33"/>
      <c r="L197" s="33"/>
      <c r="M197" s="33"/>
      <c r="N197" s="33"/>
      <c r="O197" s="33"/>
      <c r="P197" s="33"/>
      <c r="Q197" s="33"/>
      <c r="R197" s="178"/>
      <c r="S197" s="1041"/>
      <c r="T197" s="1088"/>
      <c r="U197" s="1088"/>
      <c r="V197" s="1088"/>
      <c r="W197" s="1088"/>
      <c r="X197" s="1088"/>
      <c r="Y197" s="1088"/>
      <c r="Z197" s="1088"/>
      <c r="AA197" s="1088"/>
      <c r="AB197" s="1088"/>
      <c r="AC197" s="1088"/>
      <c r="AD197" s="1088"/>
      <c r="AE197" s="1088"/>
      <c r="AF197" s="1088"/>
      <c r="AG197" s="1088"/>
      <c r="AH197" s="1088"/>
      <c r="AI197" s="33"/>
      <c r="AJ197" s="33"/>
    </row>
    <row r="198" spans="1:36">
      <c r="H198" s="33"/>
      <c r="I198" s="33"/>
      <c r="J198" s="33"/>
      <c r="K198" s="33"/>
      <c r="L198" s="33"/>
      <c r="M198" s="33"/>
      <c r="N198" s="33"/>
      <c r="O198" s="33"/>
      <c r="P198" s="33"/>
      <c r="Q198" s="33"/>
      <c r="R198" s="178"/>
      <c r="S198" s="1041"/>
      <c r="T198" s="1088"/>
      <c r="U198" s="1088"/>
      <c r="V198" s="1088"/>
      <c r="W198" s="1088"/>
      <c r="X198" s="1088"/>
      <c r="Y198" s="1088"/>
      <c r="Z198" s="1088"/>
      <c r="AA198" s="1088"/>
      <c r="AB198" s="1088"/>
      <c r="AC198" s="1088"/>
      <c r="AD198" s="1088"/>
      <c r="AE198" s="1088"/>
      <c r="AF198" s="1088"/>
      <c r="AG198" s="1088"/>
      <c r="AH198" s="1088"/>
      <c r="AI198" s="33"/>
      <c r="AJ198" s="33"/>
    </row>
  </sheetData>
  <phoneticPr fontId="5" type="noConversion"/>
  <hyperlinks>
    <hyperlink ref="A6" location="'Table of Contents'!A1" display="Table of  Contents"/>
    <hyperlink ref="A6:B6" location="'Table of Contents'!A1" display="Table of  Contents"/>
    <hyperlink ref="A39" location="'Table of Contents'!A1" display="Table of  Contents"/>
    <hyperlink ref="A39:B39" location="'Table of Contents'!A1" display="Table of  Contents"/>
    <hyperlink ref="B9" location="'Financial Highlights'!A1" display="Financial Highlights"/>
    <hyperlink ref="B10" location="IS!A1" display="Income Statements [Group/Bank]"/>
    <hyperlink ref="B11" location="BS!A1" display="Balance Sheets [Group/Bank]"/>
    <hyperlink ref="B12" location="'NIM_Bank + Card'!A1" display="NIM [Bank+Card]"/>
    <hyperlink ref="B13" location="'NIM NIS_Bank'!A1" display="NIM &amp; NIS [Bank]"/>
    <hyperlink ref="B16" location="Loans_Bank!A1" display="Loans [Bank]"/>
    <hyperlink ref="B18" location="'Asset Quality_Group'!A1" display="Asset Quality [Group]"/>
    <hyperlink ref="B19" location="'Asset Quality_Bank'!A1" display="Asset Quality [Bank]"/>
    <hyperlink ref="B20" location="'Provision_Bank '!A1" display="Provision [Bank]"/>
    <hyperlink ref="B21" location="Delinquency_Bank!A1" display="Delinquency [Bank]"/>
    <hyperlink ref="B14" location="'Non-Interest Income'!A1" display="Non-Interest Income [Group/Bank]"/>
    <hyperlink ref="B15" location="'SG&amp;A Expense'!A1" display="SG&amp;A Expense [Group/Bank]"/>
    <hyperlink ref="B17" location="'Funding_Bank '!A1" display="Funding [Bank]"/>
    <hyperlink ref="B22" location="'Capital Adequacy_Group'!A1" display="Capital Adequacy [Group]"/>
    <hyperlink ref="B23" location="'Capital Adequacy_Bank'!A1" display="Capital Adequacy [Bank]"/>
    <hyperlink ref="B24" location="'Woori Card'!A1" display="Woori Card"/>
    <hyperlink ref="B27" location="'Orgarnization Structure'!A1" display="Orgarnization Structure"/>
    <hyperlink ref="B28" location="'Credit Rating'!A1" display="Credit Rating"/>
    <hyperlink ref="B42" location="'Financial Highlights'!A1" display="Financial Highlights"/>
    <hyperlink ref="B43" location="IS!A1" display="Income Statements [Group/Bank]"/>
    <hyperlink ref="B44" location="BS!A1" display="Balance Sheets [Group/Bank]"/>
    <hyperlink ref="B45" location="'NIM_Bank + Card'!A1" display="NIM [Bank+Card]"/>
    <hyperlink ref="B46" location="'NIM NIS_Bank'!A1" display="NIM &amp; NIS [Bank]"/>
    <hyperlink ref="B49" location="Loans_Bank!A1" display="Loans [Bank]"/>
    <hyperlink ref="B51" location="'Asset Quality_Group'!A1" display="Asset Quality [Group]"/>
    <hyperlink ref="B52" location="'Asset Quality_Bank'!A1" display="Asset Quality [Bank]"/>
    <hyperlink ref="B53" location="'Provision_Bank '!A1" display="Provision [Bank]"/>
    <hyperlink ref="B54" location="Delinquency_Bank!A1" display="Delinquency [Bank]"/>
    <hyperlink ref="B47" location="'Non-Interest Income'!A1" display="Non-Interest Income [Group/Bank]"/>
    <hyperlink ref="B48" location="'SG&amp;A Expense'!A1" display="SG&amp;A Expense [Group/Bank]"/>
    <hyperlink ref="B50" location="'Funding_Bank '!A1" display="Funding [Bank]"/>
    <hyperlink ref="B55" location="'Capital Adequacy_Group'!A1" display="Capital Adequacy [Group]"/>
    <hyperlink ref="B56" location="'Capital Adequacy_Bank'!A1" display="Capital Adequacy [Bank]"/>
    <hyperlink ref="B57" location="'Woori Card'!A1" display="Woori Card"/>
    <hyperlink ref="B60" location="'Orgarnization Structure'!A1" display="Orgarnization Structure"/>
    <hyperlink ref="B61" location="'Credit Rating'!A1" display="Credit Rating"/>
    <hyperlink ref="B25" location="'Woori Financial Capital'!A1" display="Woori Financial Capital"/>
    <hyperlink ref="B26" location="'Woori Investment Bank '!A1" display="Woori Investment Bank"/>
    <hyperlink ref="B58" location="'Woori Financial Capital'!A1" display="Woori Financial Capital"/>
    <hyperlink ref="B59" location="'Woori Investment Bank '!A1" display="Woori Investment Bank"/>
  </hyperlinks>
  <pageMargins left="0.23622047244094491" right="0.31496062992125984" top="0.74803149606299213" bottom="0.31496062992125984" header="0.31496062992125984" footer="0.31496062992125984"/>
  <pageSetup paperSize="9" scale="41" fitToHeight="0" orientation="landscape" r:id="rId1"/>
  <rowBreaks count="1" manualBreakCount="1">
    <brk id="35" max="18"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tabColor theme="3" tint="0.59999389629810485"/>
    <pageSetUpPr fitToPage="1"/>
  </sheetPr>
  <dimension ref="A1:AK43"/>
  <sheetViews>
    <sheetView view="pageBreakPreview" zoomScaleNormal="130" zoomScaleSheetLayoutView="100" workbookViewId="0">
      <pane xSplit="7" ySplit="4" topLeftCell="M5" activePane="bottomRight" state="frozen"/>
      <selection activeCell="V43" sqref="V43"/>
      <selection pane="topRight" activeCell="V43" sqref="V43"/>
      <selection pane="bottomLeft" activeCell="V43" sqref="V43"/>
      <selection pane="bottomRight" activeCell="AA35" sqref="AA35"/>
    </sheetView>
  </sheetViews>
  <sheetFormatPr defaultColWidth="9" defaultRowHeight="12"/>
  <cols>
    <col min="1" max="1" width="0.875" style="29" customWidth="1"/>
    <col min="2" max="2" width="27.75" style="74" bestFit="1" customWidth="1"/>
    <col min="3" max="3" width="2.625" style="33" customWidth="1"/>
    <col min="4" max="4" width="1.625" style="33" customWidth="1"/>
    <col min="5" max="5" width="0.625" style="33" customWidth="1"/>
    <col min="6" max="6" width="0.875" style="33" customWidth="1"/>
    <col min="7" max="7" width="32.375" style="33" customWidth="1"/>
    <col min="8" max="11" width="10.625" style="58" hidden="1" customWidth="1"/>
    <col min="12" max="16" width="9.625" style="58" hidden="1" customWidth="1"/>
    <col min="17" max="17" width="9.625" style="202" hidden="1" customWidth="1"/>
    <col min="18" max="18" width="9.625" style="1064" hidden="1" customWidth="1"/>
    <col min="19" max="26" width="9.625" style="1097" hidden="1" customWidth="1"/>
    <col min="27" max="33" width="9.625" style="1097" customWidth="1"/>
    <col min="34" max="35" width="9.625" style="33" customWidth="1"/>
    <col min="36" max="16384" width="9" style="33"/>
  </cols>
  <sheetData>
    <row r="1" spans="1:37" s="35" customFormat="1" ht="10.5" customHeight="1">
      <c r="A1" s="8"/>
      <c r="B1" s="30"/>
      <c r="C1" s="31"/>
      <c r="D1" s="31"/>
      <c r="E1" s="31"/>
      <c r="F1" s="31"/>
      <c r="G1" s="31"/>
      <c r="H1" s="32"/>
      <c r="I1" s="32"/>
      <c r="J1" s="32"/>
      <c r="K1" s="32"/>
      <c r="L1" s="32"/>
      <c r="M1" s="32"/>
      <c r="N1" s="32"/>
      <c r="O1" s="32"/>
      <c r="P1" s="32"/>
      <c r="Q1" s="418"/>
      <c r="R1" s="1060"/>
      <c r="S1" s="1087"/>
      <c r="T1" s="1087"/>
      <c r="U1" s="1087"/>
      <c r="V1" s="1087"/>
      <c r="W1" s="1087"/>
      <c r="X1" s="1087"/>
      <c r="Y1" s="1087"/>
      <c r="Z1" s="1087"/>
      <c r="AA1" s="1087"/>
      <c r="AB1" s="1087"/>
      <c r="AC1" s="1087"/>
      <c r="AD1" s="1087"/>
      <c r="AE1" s="1087"/>
      <c r="AF1" s="1087"/>
      <c r="AG1" s="1087"/>
      <c r="AH1" s="32"/>
      <c r="AI1" s="32"/>
    </row>
    <row r="2" spans="1:37" s="35" customFormat="1" ht="15" customHeight="1">
      <c r="A2" s="8"/>
      <c r="B2" s="34"/>
      <c r="D2" s="517" t="s">
        <v>343</v>
      </c>
      <c r="H2" s="36"/>
      <c r="I2" s="36"/>
      <c r="J2" s="36"/>
      <c r="K2" s="36"/>
      <c r="L2" s="36"/>
      <c r="M2" s="36"/>
      <c r="N2" s="36"/>
      <c r="O2" s="36"/>
      <c r="P2" s="36"/>
      <c r="Q2" s="81"/>
      <c r="R2" s="1063"/>
      <c r="S2" s="1090"/>
      <c r="T2" s="1090"/>
      <c r="U2" s="1090"/>
      <c r="V2" s="1090"/>
      <c r="W2" s="1090"/>
      <c r="X2" s="1090"/>
      <c r="Y2" s="1090"/>
      <c r="Z2" s="1090"/>
      <c r="AA2" s="1090"/>
      <c r="AB2" s="1090"/>
      <c r="AC2" s="1090"/>
      <c r="AD2" s="1090"/>
      <c r="AE2" s="1090"/>
      <c r="AF2" s="1090"/>
      <c r="AG2" s="1090"/>
      <c r="AH2" s="36"/>
      <c r="AI2" s="1090"/>
    </row>
    <row r="3" spans="1:37" s="445" customFormat="1" ht="5.0999999999999996" customHeight="1">
      <c r="A3" s="449"/>
      <c r="B3" s="444"/>
      <c r="D3" s="450"/>
      <c r="H3" s="451"/>
      <c r="I3" s="451"/>
      <c r="J3" s="451"/>
      <c r="K3" s="451"/>
      <c r="L3" s="451"/>
      <c r="M3" s="451"/>
      <c r="N3" s="451"/>
      <c r="O3" s="451"/>
      <c r="P3" s="451"/>
      <c r="Q3" s="451"/>
      <c r="R3" s="1068"/>
      <c r="S3" s="1123"/>
      <c r="T3" s="1123"/>
      <c r="U3" s="1123"/>
      <c r="V3" s="1123"/>
      <c r="W3" s="1123"/>
      <c r="X3" s="1123"/>
      <c r="Y3" s="1123"/>
      <c r="Z3" s="1123"/>
      <c r="AA3" s="1123"/>
      <c r="AB3" s="1123"/>
      <c r="AC3" s="1123"/>
      <c r="AD3" s="1123"/>
      <c r="AE3" s="1123"/>
      <c r="AF3" s="1123"/>
      <c r="AG3" s="1123"/>
    </row>
    <row r="4" spans="1:37" s="480" customFormat="1" ht="20.100000000000001" customHeight="1">
      <c r="A4" s="478"/>
      <c r="B4" s="479"/>
      <c r="D4" s="481"/>
      <c r="H4" s="482" t="s">
        <v>92</v>
      </c>
      <c r="I4" s="482" t="s">
        <v>93</v>
      </c>
      <c r="J4" s="482" t="s">
        <v>94</v>
      </c>
      <c r="K4" s="482" t="s">
        <v>95</v>
      </c>
      <c r="L4" s="482" t="s">
        <v>100</v>
      </c>
      <c r="M4" s="482" t="s">
        <v>112</v>
      </c>
      <c r="N4" s="482" t="s">
        <v>123</v>
      </c>
      <c r="O4" s="482" t="s">
        <v>427</v>
      </c>
      <c r="P4" s="482" t="s">
        <v>421</v>
      </c>
      <c r="Q4" s="482" t="s">
        <v>456</v>
      </c>
      <c r="R4" s="1070" t="s">
        <v>541</v>
      </c>
      <c r="S4" s="1125" t="s">
        <v>592</v>
      </c>
      <c r="T4" s="1125" t="s">
        <v>606</v>
      </c>
      <c r="U4" s="1125" t="s">
        <v>631</v>
      </c>
      <c r="V4" s="1125" t="s">
        <v>636</v>
      </c>
      <c r="W4" s="1125" t="s">
        <v>658</v>
      </c>
      <c r="X4" s="1125" t="s">
        <v>703</v>
      </c>
      <c r="Y4" s="1125" t="s">
        <v>767</v>
      </c>
      <c r="Z4" s="1125" t="s">
        <v>776</v>
      </c>
      <c r="AA4" s="1125" t="s">
        <v>790</v>
      </c>
      <c r="AB4" s="1125" t="s">
        <v>797</v>
      </c>
      <c r="AC4" s="1125" t="s">
        <v>806</v>
      </c>
      <c r="AD4" s="1125" t="s">
        <v>822</v>
      </c>
      <c r="AE4" s="1125" t="s">
        <v>833</v>
      </c>
      <c r="AF4" s="1125" t="s">
        <v>858</v>
      </c>
      <c r="AG4" s="1125" t="s">
        <v>864</v>
      </c>
      <c r="AH4" s="482" t="s">
        <v>96</v>
      </c>
      <c r="AI4" s="752" t="s">
        <v>425</v>
      </c>
    </row>
    <row r="5" spans="1:37" s="35" customFormat="1" ht="11.1" customHeight="1">
      <c r="A5" s="3"/>
      <c r="B5" s="200"/>
      <c r="Q5" s="243"/>
      <c r="R5" s="1062"/>
      <c r="S5" s="1089"/>
      <c r="T5" s="1089"/>
      <c r="U5" s="1089"/>
      <c r="V5" s="1089"/>
      <c r="W5" s="1089"/>
      <c r="X5" s="1089"/>
      <c r="Y5" s="1089"/>
      <c r="Z5" s="1089"/>
      <c r="AA5" s="1089"/>
      <c r="AB5" s="1089"/>
      <c r="AC5" s="1089"/>
      <c r="AD5" s="1089"/>
      <c r="AE5" s="1089"/>
      <c r="AF5" s="1089"/>
      <c r="AG5" s="1089"/>
    </row>
    <row r="6" spans="1:37" s="35" customFormat="1" ht="15" customHeight="1">
      <c r="A6" s="76" t="s">
        <v>36</v>
      </c>
      <c r="B6" s="77"/>
      <c r="C6" s="43"/>
      <c r="D6" s="514" t="s">
        <v>319</v>
      </c>
      <c r="E6" s="319"/>
      <c r="F6" s="319"/>
      <c r="G6" s="319"/>
      <c r="H6" s="58"/>
      <c r="I6" s="58"/>
      <c r="J6" s="58"/>
      <c r="K6" s="58"/>
      <c r="L6" s="58"/>
      <c r="M6" s="58"/>
      <c r="N6" s="58"/>
      <c r="O6" s="58"/>
      <c r="P6" s="58"/>
      <c r="Q6" s="202"/>
      <c r="R6" s="1064"/>
      <c r="S6" s="1097"/>
      <c r="T6" s="1097"/>
      <c r="U6" s="1097"/>
      <c r="V6" s="1097"/>
      <c r="W6" s="1097"/>
      <c r="X6" s="1097"/>
      <c r="Y6" s="1097"/>
      <c r="Z6" s="1097"/>
      <c r="AA6" s="1097"/>
      <c r="AB6" s="1097"/>
      <c r="AC6" s="1097"/>
      <c r="AD6" s="1097"/>
      <c r="AE6" s="1097"/>
      <c r="AF6" s="1097"/>
      <c r="AG6" s="1097"/>
      <c r="AH6" s="58"/>
      <c r="AI6" s="454" t="s">
        <v>37</v>
      </c>
    </row>
    <row r="7" spans="1:37" ht="15" customHeight="1" thickBot="1">
      <c r="A7" s="78"/>
      <c r="B7" s="79"/>
      <c r="C7" s="236"/>
      <c r="D7" s="319"/>
      <c r="E7" s="401" t="s">
        <v>218</v>
      </c>
      <c r="F7" s="401"/>
      <c r="G7" s="401"/>
      <c r="H7" s="237"/>
      <c r="I7" s="237"/>
      <c r="J7" s="237"/>
      <c r="K7" s="237"/>
      <c r="L7" s="764"/>
      <c r="M7" s="764"/>
      <c r="N7" s="764"/>
      <c r="O7" s="765"/>
      <c r="P7" s="931">
        <v>20139</v>
      </c>
      <c r="Q7" s="1078">
        <v>20867</v>
      </c>
      <c r="R7" s="1078">
        <v>22139</v>
      </c>
      <c r="S7" s="1366">
        <v>22475</v>
      </c>
      <c r="T7" s="1078">
        <v>23258</v>
      </c>
      <c r="U7" s="1078">
        <v>23017</v>
      </c>
      <c r="V7" s="1078">
        <v>23331</v>
      </c>
      <c r="W7" s="1366">
        <v>23361</v>
      </c>
      <c r="X7" s="1078">
        <v>24045</v>
      </c>
      <c r="Y7" s="1078">
        <v>24960</v>
      </c>
      <c r="Z7" s="1078">
        <v>25507</v>
      </c>
      <c r="AA7" s="1366">
        <v>25584</v>
      </c>
      <c r="AB7" s="1078">
        <v>26446</v>
      </c>
      <c r="AC7" s="1078">
        <v>26825</v>
      </c>
      <c r="AD7" s="1078">
        <v>28237</v>
      </c>
      <c r="AE7" s="1366">
        <v>27966</v>
      </c>
      <c r="AF7" s="1078">
        <v>29500</v>
      </c>
      <c r="AG7" s="1075">
        <v>29865</v>
      </c>
      <c r="AH7" s="908">
        <v>1.2372881355932286E-2</v>
      </c>
      <c r="AI7" s="908">
        <v>0.11332712022367186</v>
      </c>
    </row>
    <row r="8" spans="1:37" ht="15" customHeight="1" thickTop="1">
      <c r="A8" s="519" t="s">
        <v>345</v>
      </c>
      <c r="B8" s="521"/>
      <c r="C8" s="236"/>
      <c r="D8" s="319"/>
      <c r="E8" s="319"/>
      <c r="F8" s="324" t="s">
        <v>219</v>
      </c>
      <c r="G8" s="319"/>
      <c r="H8" s="406"/>
      <c r="I8" s="406"/>
      <c r="J8" s="406"/>
      <c r="K8" s="406"/>
      <c r="L8" s="766"/>
      <c r="M8" s="766"/>
      <c r="N8" s="766"/>
      <c r="O8" s="767"/>
      <c r="P8" s="932">
        <v>18136</v>
      </c>
      <c r="Q8" s="1079">
        <v>18778</v>
      </c>
      <c r="R8" s="1079">
        <v>19629</v>
      </c>
      <c r="S8" s="1367">
        <v>19135</v>
      </c>
      <c r="T8" s="1079">
        <v>19586</v>
      </c>
      <c r="U8" s="1079">
        <v>19429</v>
      </c>
      <c r="V8" s="1079">
        <v>20059</v>
      </c>
      <c r="W8" s="1367">
        <v>19828</v>
      </c>
      <c r="X8" s="1079">
        <v>20625</v>
      </c>
      <c r="Y8" s="1079">
        <v>21359</v>
      </c>
      <c r="Z8" s="1079">
        <v>22187</v>
      </c>
      <c r="AA8" s="1367">
        <v>21994</v>
      </c>
      <c r="AB8" s="1079">
        <v>22671</v>
      </c>
      <c r="AC8" s="1079">
        <v>23360</v>
      </c>
      <c r="AD8" s="1079">
        <v>24240</v>
      </c>
      <c r="AE8" s="1367">
        <v>23757</v>
      </c>
      <c r="AF8" s="1079">
        <v>25066</v>
      </c>
      <c r="AG8" s="1637">
        <v>25422</v>
      </c>
      <c r="AH8" s="1248">
        <v>1.4202505385781494E-2</v>
      </c>
      <c r="AI8" s="1248">
        <v>8.8270547945205502E-2</v>
      </c>
    </row>
    <row r="9" spans="1:37" ht="15" customHeight="1">
      <c r="A9" s="80"/>
      <c r="B9" s="522" t="s">
        <v>346</v>
      </c>
      <c r="C9" s="236"/>
      <c r="D9" s="319"/>
      <c r="E9" s="319"/>
      <c r="F9" s="319"/>
      <c r="G9" s="319" t="s">
        <v>220</v>
      </c>
      <c r="H9" s="238"/>
      <c r="I9" s="238"/>
      <c r="J9" s="238"/>
      <c r="K9" s="238"/>
      <c r="L9" s="768"/>
      <c r="M9" s="768"/>
      <c r="N9" s="768"/>
      <c r="O9" s="769"/>
      <c r="P9" s="862">
        <v>3401</v>
      </c>
      <c r="Q9" s="1074">
        <v>3401</v>
      </c>
      <c r="R9" s="1074">
        <v>3611</v>
      </c>
      <c r="S9" s="1434">
        <v>3611</v>
      </c>
      <c r="T9" s="1074">
        <v>3611</v>
      </c>
      <c r="U9" s="1074">
        <v>3611</v>
      </c>
      <c r="V9" s="1074">
        <v>3611</v>
      </c>
      <c r="W9" s="1434">
        <v>3611</v>
      </c>
      <c r="X9" s="1074">
        <v>3611</v>
      </c>
      <c r="Y9" s="1074">
        <v>3611</v>
      </c>
      <c r="Z9" s="1074">
        <v>3640</v>
      </c>
      <c r="AA9" s="1434">
        <v>3640</v>
      </c>
      <c r="AB9" s="1074">
        <v>3640</v>
      </c>
      <c r="AC9" s="1074">
        <v>3640</v>
      </c>
      <c r="AD9" s="1074">
        <v>3640</v>
      </c>
      <c r="AE9" s="1434">
        <v>3640</v>
      </c>
      <c r="AF9" s="1074">
        <v>3640</v>
      </c>
      <c r="AG9" s="1698"/>
      <c r="AH9" s="812"/>
      <c r="AI9" s="812"/>
    </row>
    <row r="10" spans="1:37" ht="15" customHeight="1">
      <c r="A10" s="80"/>
      <c r="B10" s="522" t="s">
        <v>347</v>
      </c>
      <c r="C10" s="236"/>
      <c r="D10" s="319"/>
      <c r="E10" s="319"/>
      <c r="F10" s="319"/>
      <c r="G10" s="319" t="s">
        <v>424</v>
      </c>
      <c r="H10" s="238"/>
      <c r="I10" s="238"/>
      <c r="J10" s="238"/>
      <c r="K10" s="238"/>
      <c r="L10" s="768"/>
      <c r="M10" s="768"/>
      <c r="N10" s="768"/>
      <c r="O10" s="769"/>
      <c r="P10" s="862">
        <v>295</v>
      </c>
      <c r="Q10" s="1074">
        <v>295</v>
      </c>
      <c r="R10" s="1074">
        <v>602</v>
      </c>
      <c r="S10" s="1434">
        <v>608</v>
      </c>
      <c r="T10" s="1074">
        <v>608</v>
      </c>
      <c r="U10" s="1074">
        <v>608</v>
      </c>
      <c r="V10" s="1074">
        <v>608</v>
      </c>
      <c r="W10" s="1434">
        <v>608</v>
      </c>
      <c r="X10" s="1074">
        <v>608</v>
      </c>
      <c r="Y10" s="1074">
        <v>608</v>
      </c>
      <c r="Z10" s="1074">
        <v>644</v>
      </c>
      <c r="AA10" s="1434">
        <v>644</v>
      </c>
      <c r="AB10" s="1074">
        <v>644</v>
      </c>
      <c r="AC10" s="1074">
        <v>644</v>
      </c>
      <c r="AD10" s="1074">
        <v>644</v>
      </c>
      <c r="AE10" s="1434">
        <v>644</v>
      </c>
      <c r="AF10" s="1074">
        <v>644</v>
      </c>
      <c r="AG10" s="1698"/>
      <c r="AH10" s="812"/>
      <c r="AI10" s="812"/>
    </row>
    <row r="11" spans="1:37" ht="15" customHeight="1">
      <c r="A11" s="520"/>
      <c r="B11" s="522" t="s">
        <v>348</v>
      </c>
      <c r="C11" s="236"/>
      <c r="D11" s="319"/>
      <c r="E11" s="319"/>
      <c r="F11" s="319"/>
      <c r="G11" s="319" t="s">
        <v>221</v>
      </c>
      <c r="H11" s="238"/>
      <c r="I11" s="238"/>
      <c r="J11" s="238"/>
      <c r="K11" s="238"/>
      <c r="L11" s="768"/>
      <c r="M11" s="768"/>
      <c r="N11" s="768"/>
      <c r="O11" s="769"/>
      <c r="P11" s="862">
        <v>0</v>
      </c>
      <c r="Q11" s="1074">
        <v>0</v>
      </c>
      <c r="R11" s="1074">
        <v>0</v>
      </c>
      <c r="S11" s="1434" t="s">
        <v>383</v>
      </c>
      <c r="T11" s="1074" t="s">
        <v>383</v>
      </c>
      <c r="U11" s="1074" t="s">
        <v>383</v>
      </c>
      <c r="V11" s="1074" t="s">
        <v>383</v>
      </c>
      <c r="W11" s="1434" t="s">
        <v>383</v>
      </c>
      <c r="X11" s="1074" t="s">
        <v>383</v>
      </c>
      <c r="Y11" s="1074"/>
      <c r="Z11" s="1074"/>
      <c r="AA11" s="1434"/>
      <c r="AB11" s="1074"/>
      <c r="AC11" s="1074"/>
      <c r="AD11" s="1074"/>
      <c r="AE11" s="1434"/>
      <c r="AF11" s="1074"/>
      <c r="AG11" s="1698"/>
      <c r="AH11" s="812"/>
      <c r="AI11" s="812"/>
    </row>
    <row r="12" spans="1:37" ht="15" customHeight="1">
      <c r="A12" s="520"/>
      <c r="B12" s="1870" t="s">
        <v>847</v>
      </c>
      <c r="C12" s="236"/>
      <c r="D12" s="319"/>
      <c r="E12" s="319"/>
      <c r="F12" s="319"/>
      <c r="G12" s="319" t="s">
        <v>167</v>
      </c>
      <c r="H12" s="238"/>
      <c r="I12" s="238"/>
      <c r="J12" s="238"/>
      <c r="K12" s="238"/>
      <c r="L12" s="768"/>
      <c r="M12" s="768"/>
      <c r="N12" s="768"/>
      <c r="O12" s="769"/>
      <c r="P12" s="862">
        <v>17229</v>
      </c>
      <c r="Q12" s="1074">
        <v>17839</v>
      </c>
      <c r="R12" s="1074">
        <v>18322</v>
      </c>
      <c r="S12" s="1434">
        <v>18525</v>
      </c>
      <c r="T12" s="1074">
        <v>18522</v>
      </c>
      <c r="U12" s="1074">
        <v>18652</v>
      </c>
      <c r="V12" s="1074">
        <v>19116</v>
      </c>
      <c r="W12" s="1434">
        <v>19268</v>
      </c>
      <c r="X12" s="1074">
        <v>19627</v>
      </c>
      <c r="Y12" s="1074">
        <v>20398</v>
      </c>
      <c r="Z12" s="1074">
        <v>21019</v>
      </c>
      <c r="AA12" s="1434">
        <v>21393</v>
      </c>
      <c r="AB12" s="1074">
        <v>21639</v>
      </c>
      <c r="AC12" s="1074">
        <v>22540</v>
      </c>
      <c r="AD12" s="1074">
        <v>23298</v>
      </c>
      <c r="AE12" s="1434">
        <v>23750</v>
      </c>
      <c r="AF12" s="1074">
        <v>23860</v>
      </c>
      <c r="AG12" s="1698"/>
      <c r="AH12" s="812"/>
      <c r="AI12" s="812"/>
    </row>
    <row r="13" spans="1:37" ht="15" customHeight="1">
      <c r="A13" s="520"/>
      <c r="B13" s="522" t="s">
        <v>350</v>
      </c>
      <c r="C13" s="236"/>
      <c r="D13" s="319"/>
      <c r="E13" s="319"/>
      <c r="F13" s="319"/>
      <c r="G13" s="319" t="s">
        <v>19</v>
      </c>
      <c r="H13" s="238"/>
      <c r="I13" s="238"/>
      <c r="J13" s="238"/>
      <c r="K13" s="238"/>
      <c r="L13" s="770"/>
      <c r="M13" s="770"/>
      <c r="N13" s="770"/>
      <c r="O13" s="771"/>
      <c r="P13" s="893">
        <v>-2099</v>
      </c>
      <c r="Q13" s="1076">
        <v>-2073</v>
      </c>
      <c r="R13" s="1076">
        <v>-2006</v>
      </c>
      <c r="S13" s="1393">
        <v>-2211</v>
      </c>
      <c r="T13" s="1076">
        <v>-2292</v>
      </c>
      <c r="U13" s="1076">
        <v>-2244</v>
      </c>
      <c r="V13" s="1076">
        <v>-2262</v>
      </c>
      <c r="W13" s="1393">
        <v>-2313</v>
      </c>
      <c r="X13" s="1076">
        <v>-2212</v>
      </c>
      <c r="Y13" s="1076">
        <v>-2137</v>
      </c>
      <c r="Z13" s="1076">
        <v>-2063</v>
      </c>
      <c r="AA13" s="1393">
        <v>-2109</v>
      </c>
      <c r="AB13" s="1076">
        <v>-2211</v>
      </c>
      <c r="AC13" s="1076">
        <v>-2369</v>
      </c>
      <c r="AD13" s="1076">
        <v>-2197</v>
      </c>
      <c r="AE13" s="1393">
        <v>-2362</v>
      </c>
      <c r="AF13" s="1076">
        <v>-1873</v>
      </c>
      <c r="AG13" s="1699"/>
      <c r="AH13" s="812"/>
      <c r="AI13" s="812"/>
    </row>
    <row r="14" spans="1:37" ht="15" customHeight="1">
      <c r="A14" s="520"/>
      <c r="B14" s="522" t="s">
        <v>351</v>
      </c>
      <c r="C14" s="236"/>
      <c r="D14" s="319"/>
      <c r="E14" s="319"/>
      <c r="F14" s="319"/>
      <c r="G14" s="319" t="s">
        <v>222</v>
      </c>
      <c r="H14" s="407"/>
      <c r="I14" s="407"/>
      <c r="J14" s="407"/>
      <c r="K14" s="407"/>
      <c r="L14" s="772"/>
      <c r="M14" s="772"/>
      <c r="N14" s="772"/>
      <c r="O14" s="773"/>
      <c r="P14" s="893">
        <v>-690</v>
      </c>
      <c r="Q14" s="1076">
        <v>-684</v>
      </c>
      <c r="R14" s="1076">
        <v>-900</v>
      </c>
      <c r="S14" s="1393">
        <v>-1398</v>
      </c>
      <c r="T14" s="1076">
        <v>-863</v>
      </c>
      <c r="U14" s="1076">
        <v>-1198</v>
      </c>
      <c r="V14" s="1076">
        <v>-1014</v>
      </c>
      <c r="W14" s="1393">
        <v>-1346</v>
      </c>
      <c r="X14" s="1076">
        <v>-1009</v>
      </c>
      <c r="Y14" s="1076">
        <v>-1121</v>
      </c>
      <c r="Z14" s="1076">
        <v>-1053</v>
      </c>
      <c r="AA14" s="1393">
        <v>-1574</v>
      </c>
      <c r="AB14" s="1076">
        <v>-1041</v>
      </c>
      <c r="AC14" s="1076">
        <v>-1095</v>
      </c>
      <c r="AD14" s="1076">
        <v>-1145</v>
      </c>
      <c r="AE14" s="1393">
        <v>-1915</v>
      </c>
      <c r="AF14" s="1076">
        <v>-1205</v>
      </c>
      <c r="AG14" s="1699"/>
      <c r="AH14" s="864"/>
      <c r="AI14" s="864"/>
    </row>
    <row r="15" spans="1:37" ht="15" customHeight="1">
      <c r="A15" s="520"/>
      <c r="B15" s="522" t="s">
        <v>352</v>
      </c>
      <c r="C15" s="236"/>
      <c r="D15" s="319"/>
      <c r="E15" s="317"/>
      <c r="F15" s="368" t="s">
        <v>223</v>
      </c>
      <c r="G15" s="317"/>
      <c r="H15" s="238"/>
      <c r="I15" s="238"/>
      <c r="J15" s="238"/>
      <c r="K15" s="238"/>
      <c r="L15" s="768"/>
      <c r="M15" s="768"/>
      <c r="N15" s="768"/>
      <c r="O15" s="769"/>
      <c r="P15" s="933">
        <v>2003</v>
      </c>
      <c r="Q15" s="1080">
        <v>2089</v>
      </c>
      <c r="R15" s="1080">
        <v>2510</v>
      </c>
      <c r="S15" s="1435">
        <v>3340</v>
      </c>
      <c r="T15" s="1080">
        <v>3672</v>
      </c>
      <c r="U15" s="1080">
        <v>3588</v>
      </c>
      <c r="V15" s="1080">
        <v>3272</v>
      </c>
      <c r="W15" s="1435">
        <v>3533</v>
      </c>
      <c r="X15" s="1080">
        <v>3420</v>
      </c>
      <c r="Y15" s="1080">
        <v>3601</v>
      </c>
      <c r="Z15" s="1080">
        <v>3320</v>
      </c>
      <c r="AA15" s="1435">
        <v>3590</v>
      </c>
      <c r="AB15" s="1080">
        <v>3775</v>
      </c>
      <c r="AC15" s="1080">
        <v>3465</v>
      </c>
      <c r="AD15" s="1080">
        <v>3997</v>
      </c>
      <c r="AE15" s="1435">
        <v>4209</v>
      </c>
      <c r="AF15" s="1080">
        <v>4434</v>
      </c>
      <c r="AG15" s="1700">
        <v>4443</v>
      </c>
      <c r="AH15" s="1248">
        <v>2.0297699594045149E-3</v>
      </c>
      <c r="AI15" s="1248">
        <v>0.2822510822510822</v>
      </c>
      <c r="AK15" s="33" t="s">
        <v>792</v>
      </c>
    </row>
    <row r="16" spans="1:37" ht="15" customHeight="1">
      <c r="A16" s="520"/>
      <c r="B16" s="522" t="s">
        <v>353</v>
      </c>
      <c r="C16" s="236"/>
      <c r="D16" s="319"/>
      <c r="E16" s="317"/>
      <c r="F16" s="317"/>
      <c r="G16" s="317" t="s">
        <v>224</v>
      </c>
      <c r="H16" s="406"/>
      <c r="I16" s="406"/>
      <c r="J16" s="406"/>
      <c r="K16" s="406"/>
      <c r="L16" s="766"/>
      <c r="M16" s="766"/>
      <c r="N16" s="766"/>
      <c r="O16" s="767"/>
      <c r="P16" s="932">
        <v>0</v>
      </c>
      <c r="Q16" s="1080" t="s">
        <v>622</v>
      </c>
      <c r="R16" s="1080">
        <v>499</v>
      </c>
      <c r="S16" s="1435">
        <v>997</v>
      </c>
      <c r="T16" s="1080">
        <v>1396</v>
      </c>
      <c r="U16" s="1080">
        <v>1696</v>
      </c>
      <c r="V16" s="1080">
        <v>1696</v>
      </c>
      <c r="W16" s="1435">
        <v>1895</v>
      </c>
      <c r="X16" s="1080">
        <v>1895</v>
      </c>
      <c r="Y16" s="1080">
        <v>2095</v>
      </c>
      <c r="Z16" s="1080">
        <v>2095</v>
      </c>
      <c r="AA16" s="1435">
        <v>2294</v>
      </c>
      <c r="AB16" s="1080">
        <v>2594</v>
      </c>
      <c r="AC16" s="1080">
        <v>2594</v>
      </c>
      <c r="AD16" s="1080">
        <v>2893</v>
      </c>
      <c r="AE16" s="1435">
        <v>3112</v>
      </c>
      <c r="AF16" s="1080">
        <v>3412</v>
      </c>
      <c r="AG16" s="1700"/>
      <c r="AH16" s="863"/>
      <c r="AI16" s="863"/>
    </row>
    <row r="17" spans="1:35" ht="15" customHeight="1">
      <c r="A17" s="520"/>
      <c r="B17" s="522" t="s">
        <v>354</v>
      </c>
      <c r="C17" s="236"/>
      <c r="D17" s="319"/>
      <c r="E17" s="318"/>
      <c r="F17" s="318"/>
      <c r="G17" s="318" t="s">
        <v>442</v>
      </c>
      <c r="H17" s="405"/>
      <c r="I17" s="405"/>
      <c r="J17" s="405"/>
      <c r="K17" s="405"/>
      <c r="L17" s="774"/>
      <c r="M17" s="774"/>
      <c r="N17" s="774"/>
      <c r="O17" s="775"/>
      <c r="P17" s="934">
        <v>2003</v>
      </c>
      <c r="Q17" s="1081">
        <v>2089</v>
      </c>
      <c r="R17" s="1081">
        <v>2011</v>
      </c>
      <c r="S17" s="1436">
        <v>2343</v>
      </c>
      <c r="T17" s="1081">
        <v>2276</v>
      </c>
      <c r="U17" s="1081">
        <v>1892</v>
      </c>
      <c r="V17" s="1081">
        <v>1576</v>
      </c>
      <c r="W17" s="1436">
        <v>1638</v>
      </c>
      <c r="X17" s="1081">
        <v>1525</v>
      </c>
      <c r="Y17" s="1081">
        <v>1506</v>
      </c>
      <c r="Z17" s="1081">
        <v>1225</v>
      </c>
      <c r="AA17" s="1436">
        <v>1296</v>
      </c>
      <c r="AB17" s="1081">
        <v>1181</v>
      </c>
      <c r="AC17" s="1081">
        <v>871</v>
      </c>
      <c r="AD17" s="1081">
        <v>1104</v>
      </c>
      <c r="AE17" s="1436">
        <v>1097</v>
      </c>
      <c r="AF17" s="1081">
        <v>1022</v>
      </c>
      <c r="AG17" s="1701"/>
      <c r="AH17" s="865"/>
      <c r="AI17" s="865"/>
    </row>
    <row r="18" spans="1:35" ht="15" customHeight="1" thickBot="1">
      <c r="A18" s="520"/>
      <c r="B18" s="522" t="s">
        <v>355</v>
      </c>
      <c r="C18" s="236"/>
      <c r="D18" s="319"/>
      <c r="E18" s="324" t="s">
        <v>225</v>
      </c>
      <c r="F18" s="319"/>
      <c r="G18" s="319"/>
      <c r="H18" s="154"/>
      <c r="I18" s="154"/>
      <c r="J18" s="154"/>
      <c r="K18" s="154"/>
      <c r="L18" s="766"/>
      <c r="M18" s="766"/>
      <c r="N18" s="766"/>
      <c r="O18" s="776"/>
      <c r="P18" s="933">
        <v>3815</v>
      </c>
      <c r="Q18" s="1080">
        <v>4117</v>
      </c>
      <c r="R18" s="1080">
        <v>4495</v>
      </c>
      <c r="S18" s="1435">
        <v>4640</v>
      </c>
      <c r="T18" s="1080">
        <v>4694</v>
      </c>
      <c r="U18" s="1080">
        <v>4335</v>
      </c>
      <c r="V18" s="1080">
        <v>3904</v>
      </c>
      <c r="W18" s="1435">
        <v>4086</v>
      </c>
      <c r="X18" s="1080">
        <v>3912</v>
      </c>
      <c r="Y18" s="1080">
        <v>3900</v>
      </c>
      <c r="Z18" s="1080">
        <v>3318</v>
      </c>
      <c r="AA18" s="1435">
        <v>3396</v>
      </c>
      <c r="AB18" s="1080">
        <v>3303</v>
      </c>
      <c r="AC18" s="1080">
        <v>3232</v>
      </c>
      <c r="AD18" s="1080">
        <v>3544</v>
      </c>
      <c r="AE18" s="1435">
        <v>3438</v>
      </c>
      <c r="AF18" s="1080">
        <v>3332</v>
      </c>
      <c r="AG18" s="1700">
        <v>3415</v>
      </c>
      <c r="AH18" s="1248">
        <v>2.4909963985594308E-2</v>
      </c>
      <c r="AI18" s="1248">
        <v>5.6621287128712838E-2</v>
      </c>
    </row>
    <row r="19" spans="1:35" ht="15" hidden="1" customHeight="1">
      <c r="A19" s="80"/>
      <c r="B19" s="522"/>
      <c r="C19" s="236"/>
      <c r="D19" s="319"/>
      <c r="E19" s="319"/>
      <c r="F19" s="319" t="s">
        <v>226</v>
      </c>
      <c r="G19" s="319"/>
      <c r="H19" s="154"/>
      <c r="I19" s="154"/>
      <c r="J19" s="154"/>
      <c r="K19" s="154"/>
      <c r="L19" s="766"/>
      <c r="M19" s="766"/>
      <c r="N19" s="766"/>
      <c r="O19" s="777"/>
      <c r="P19" s="932">
        <v>0</v>
      </c>
      <c r="Q19" s="1079">
        <v>300</v>
      </c>
      <c r="R19" s="1073">
        <v>700</v>
      </c>
      <c r="S19" s="1318">
        <v>950</v>
      </c>
      <c r="T19" s="1073">
        <v>950</v>
      </c>
      <c r="U19" s="1073">
        <v>950</v>
      </c>
      <c r="V19" s="1073">
        <v>950</v>
      </c>
      <c r="W19" s="1318">
        <v>950</v>
      </c>
      <c r="X19" s="1073">
        <v>950</v>
      </c>
      <c r="Y19" s="1073">
        <v>950</v>
      </c>
      <c r="Z19" s="1073">
        <v>950</v>
      </c>
      <c r="AA19" s="1318">
        <v>950</v>
      </c>
      <c r="AB19" s="1073"/>
      <c r="AC19" s="1073"/>
      <c r="AD19" s="1073"/>
      <c r="AE19" s="1318"/>
      <c r="AF19" s="1073"/>
      <c r="AG19" s="1071"/>
      <c r="AH19" s="866" t="e">
        <v>#DIV/0!</v>
      </c>
      <c r="AI19" s="866" t="e">
        <v>#DIV/0!</v>
      </c>
    </row>
    <row r="20" spans="1:35" ht="15" hidden="1" customHeight="1">
      <c r="A20" s="520"/>
      <c r="B20" s="522"/>
      <c r="C20" s="236"/>
      <c r="D20" s="319"/>
      <c r="E20" s="349"/>
      <c r="F20" s="349" t="s">
        <v>442</v>
      </c>
      <c r="H20" s="372"/>
      <c r="I20" s="372"/>
      <c r="J20" s="372"/>
      <c r="K20" s="372"/>
      <c r="L20" s="859"/>
      <c r="M20" s="859"/>
      <c r="N20" s="859"/>
      <c r="O20" s="777"/>
      <c r="P20" s="861">
        <v>2564</v>
      </c>
      <c r="Q20" s="1073">
        <v>2564</v>
      </c>
      <c r="R20" s="1073">
        <v>2513</v>
      </c>
      <c r="S20" s="1318">
        <v>2481</v>
      </c>
      <c r="T20" s="1073">
        <v>2557</v>
      </c>
      <c r="U20" s="1073">
        <v>2560</v>
      </c>
      <c r="V20" s="1073">
        <v>2114</v>
      </c>
      <c r="W20" s="1318">
        <v>2118</v>
      </c>
      <c r="X20" s="1073">
        <v>1962</v>
      </c>
      <c r="Y20" s="1073">
        <v>1983</v>
      </c>
      <c r="Z20" s="1073">
        <v>2034</v>
      </c>
      <c r="AA20" s="1318">
        <v>2021</v>
      </c>
      <c r="AB20" s="1073"/>
      <c r="AC20" s="1073"/>
      <c r="AD20" s="1073"/>
      <c r="AE20" s="1318"/>
      <c r="AF20" s="1073"/>
      <c r="AG20" s="1071"/>
      <c r="AH20" s="866" t="e">
        <v>#DIV/0!</v>
      </c>
      <c r="AI20" s="866" t="e">
        <v>#DIV/0!</v>
      </c>
    </row>
    <row r="21" spans="1:35" ht="15" hidden="1" customHeight="1" thickBot="1">
      <c r="A21" s="520"/>
      <c r="B21" s="522"/>
      <c r="C21" s="59"/>
      <c r="D21" s="319"/>
      <c r="E21" s="319"/>
      <c r="F21" s="319" t="s">
        <v>227</v>
      </c>
      <c r="G21" s="319"/>
      <c r="H21" s="154"/>
      <c r="I21" s="154"/>
      <c r="J21" s="154"/>
      <c r="K21" s="154"/>
      <c r="L21" s="766"/>
      <c r="M21" s="766"/>
      <c r="N21" s="766"/>
      <c r="O21" s="777"/>
      <c r="P21" s="861">
        <v>1251</v>
      </c>
      <c r="Q21" s="1073">
        <v>1253</v>
      </c>
      <c r="R21" s="1073">
        <v>1282</v>
      </c>
      <c r="S21" s="1318">
        <v>1209</v>
      </c>
      <c r="T21" s="1073">
        <v>1187</v>
      </c>
      <c r="U21" s="1073">
        <v>825</v>
      </c>
      <c r="V21" s="1073">
        <v>840</v>
      </c>
      <c r="W21" s="1318">
        <v>1018</v>
      </c>
      <c r="X21" s="1073">
        <v>1000</v>
      </c>
      <c r="Y21" s="1073">
        <v>967</v>
      </c>
      <c r="Z21" s="1073">
        <v>334</v>
      </c>
      <c r="AA21" s="1318">
        <v>425</v>
      </c>
      <c r="AB21" s="1073"/>
      <c r="AC21" s="1073"/>
      <c r="AD21" s="1073"/>
      <c r="AE21" s="1318"/>
      <c r="AF21" s="1073"/>
      <c r="AG21" s="1071"/>
      <c r="AH21" s="866" t="e">
        <v>#DIV/0!</v>
      </c>
      <c r="AI21" s="866" t="e">
        <v>#DIV/0!</v>
      </c>
    </row>
    <row r="22" spans="1:35" ht="15" customHeight="1" thickTop="1" thickBot="1">
      <c r="A22" s="520"/>
      <c r="B22" s="522" t="s">
        <v>356</v>
      </c>
      <c r="D22" s="319"/>
      <c r="E22" s="402" t="s">
        <v>228</v>
      </c>
      <c r="F22" s="403"/>
      <c r="G22" s="403"/>
      <c r="H22" s="404"/>
      <c r="I22" s="404"/>
      <c r="J22" s="404"/>
      <c r="K22" s="404"/>
      <c r="L22" s="778"/>
      <c r="M22" s="778"/>
      <c r="N22" s="778"/>
      <c r="O22" s="779"/>
      <c r="P22" s="935">
        <v>23954</v>
      </c>
      <c r="Q22" s="1082">
        <v>24985</v>
      </c>
      <c r="R22" s="1082">
        <v>26634</v>
      </c>
      <c r="S22" s="1437">
        <v>27115</v>
      </c>
      <c r="T22" s="1082">
        <v>27952</v>
      </c>
      <c r="U22" s="1082">
        <v>27352</v>
      </c>
      <c r="V22" s="1082">
        <v>27235</v>
      </c>
      <c r="W22" s="1437">
        <v>27447</v>
      </c>
      <c r="X22" s="1082">
        <v>27957</v>
      </c>
      <c r="Y22" s="1082">
        <v>28860</v>
      </c>
      <c r="Z22" s="1082">
        <v>28825</v>
      </c>
      <c r="AA22" s="1795">
        <v>28980</v>
      </c>
      <c r="AB22" s="1826">
        <v>29749</v>
      </c>
      <c r="AC22" s="1826">
        <v>30057</v>
      </c>
      <c r="AD22" s="1826">
        <v>31781</v>
      </c>
      <c r="AE22" s="1795">
        <v>31404</v>
      </c>
      <c r="AF22" s="1826">
        <v>32832</v>
      </c>
      <c r="AG22" s="1796">
        <v>33280</v>
      </c>
      <c r="AH22" s="1333">
        <v>1.3645224171539905E-2</v>
      </c>
      <c r="AI22" s="1333">
        <v>0.1072295970988455</v>
      </c>
    </row>
    <row r="23" spans="1:35" ht="15" customHeight="1">
      <c r="A23" s="520"/>
      <c r="B23" s="522" t="s">
        <v>357</v>
      </c>
      <c r="D23" s="319"/>
      <c r="E23" s="368"/>
      <c r="F23" s="317"/>
      <c r="G23" s="317"/>
      <c r="H23" s="43"/>
      <c r="I23" s="43"/>
      <c r="J23" s="43"/>
      <c r="K23" s="43"/>
      <c r="L23" s="43"/>
      <c r="M23" s="43"/>
      <c r="N23" s="43"/>
      <c r="O23" s="43"/>
      <c r="P23" s="860"/>
      <c r="Q23" s="1072"/>
      <c r="R23" s="1072"/>
      <c r="S23" s="1072"/>
      <c r="T23" s="1072"/>
      <c r="U23" s="1072"/>
      <c r="V23" s="1072"/>
      <c r="W23" s="1072"/>
      <c r="X23" s="1072"/>
      <c r="Y23" s="1072"/>
      <c r="Z23" s="1072"/>
      <c r="AA23" s="1156"/>
      <c r="AB23" s="1156"/>
      <c r="AC23" s="1156"/>
      <c r="AD23" s="1156"/>
      <c r="AE23" s="1156"/>
      <c r="AF23" s="1156"/>
      <c r="AG23" s="1156"/>
      <c r="AH23" s="43"/>
      <c r="AI23" s="43"/>
    </row>
    <row r="24" spans="1:35" ht="15" customHeight="1">
      <c r="A24" s="520"/>
      <c r="B24" s="522" t="s">
        <v>358</v>
      </c>
      <c r="D24" s="319"/>
      <c r="E24" s="324"/>
      <c r="F24" s="319"/>
      <c r="G24" s="319"/>
      <c r="H24" s="64"/>
      <c r="I24" s="64"/>
      <c r="J24" s="64"/>
      <c r="K24" s="64"/>
      <c r="L24" s="64"/>
      <c r="M24" s="64"/>
      <c r="N24" s="64"/>
      <c r="O24" s="64"/>
      <c r="P24" s="861"/>
      <c r="Q24" s="1073"/>
      <c r="R24" s="1073"/>
      <c r="S24" s="1073"/>
      <c r="T24" s="1073"/>
      <c r="U24" s="1073"/>
      <c r="V24" s="1073"/>
      <c r="W24" s="1073"/>
      <c r="X24" s="1073"/>
      <c r="Y24" s="1073"/>
      <c r="Z24" s="1073"/>
      <c r="AA24" s="1073"/>
      <c r="AB24" s="1073"/>
      <c r="AC24" s="1073"/>
      <c r="AD24" s="1073"/>
      <c r="AE24" s="1073"/>
      <c r="AF24" s="1073"/>
      <c r="AG24" s="1073"/>
      <c r="AH24" s="342"/>
      <c r="AI24" s="454" t="s">
        <v>437</v>
      </c>
    </row>
    <row r="25" spans="1:35" ht="15" customHeight="1">
      <c r="A25" s="520"/>
      <c r="B25" s="717" t="s">
        <v>359</v>
      </c>
      <c r="D25" s="319"/>
      <c r="E25" s="331" t="s">
        <v>229</v>
      </c>
      <c r="F25" s="332"/>
      <c r="G25" s="332"/>
      <c r="H25" s="409"/>
      <c r="I25" s="409"/>
      <c r="J25" s="409"/>
      <c r="K25" s="409"/>
      <c r="L25" s="780"/>
      <c r="M25" s="780"/>
      <c r="N25" s="780"/>
      <c r="O25" s="780"/>
      <c r="P25" s="936">
        <v>216539</v>
      </c>
      <c r="Q25" s="936">
        <v>225003</v>
      </c>
      <c r="R25" s="1331">
        <v>232857</v>
      </c>
      <c r="S25" s="1432">
        <v>228046</v>
      </c>
      <c r="T25" s="1154">
        <v>237083</v>
      </c>
      <c r="U25" s="1154">
        <v>214815</v>
      </c>
      <c r="V25" s="1154">
        <v>189613</v>
      </c>
      <c r="W25" s="1432">
        <v>198269</v>
      </c>
      <c r="X25" s="1154">
        <v>205421</v>
      </c>
      <c r="Y25" s="1154">
        <v>209863</v>
      </c>
      <c r="Z25" s="1154">
        <v>194322</v>
      </c>
      <c r="AA25" s="1432">
        <v>192503</v>
      </c>
      <c r="AB25" s="1154">
        <v>201388</v>
      </c>
      <c r="AC25" s="1154">
        <v>211152</v>
      </c>
      <c r="AD25" s="1154">
        <v>222210</v>
      </c>
      <c r="AE25" s="1432">
        <v>205307</v>
      </c>
      <c r="AF25" s="1154">
        <v>207958</v>
      </c>
      <c r="AG25" s="1705">
        <v>212724</v>
      </c>
      <c r="AH25" s="1236">
        <v>2.291808922955596E-2</v>
      </c>
      <c r="AI25" s="1236">
        <v>7.4448738349623955E-3</v>
      </c>
    </row>
    <row r="26" spans="1:35" ht="15" customHeight="1">
      <c r="A26" s="520"/>
      <c r="B26" s="522" t="s">
        <v>360</v>
      </c>
      <c r="D26" s="319"/>
      <c r="E26" s="368"/>
      <c r="F26" s="317"/>
      <c r="G26" s="317"/>
      <c r="H26" s="64"/>
      <c r="I26" s="64"/>
      <c r="J26" s="64"/>
      <c r="K26" s="64"/>
      <c r="L26" s="64"/>
      <c r="M26" s="64"/>
      <c r="N26" s="64"/>
      <c r="O26" s="64"/>
      <c r="P26" s="861"/>
      <c r="Q26" s="1073"/>
      <c r="R26" s="1073"/>
      <c r="S26" s="1073"/>
      <c r="T26" s="1073"/>
      <c r="U26" s="1073"/>
      <c r="V26" s="1073"/>
      <c r="W26" s="1073"/>
      <c r="X26" s="1073"/>
      <c r="Y26" s="1073"/>
      <c r="Z26" s="1073"/>
      <c r="AA26" s="1073"/>
      <c r="AB26" s="1073"/>
      <c r="AC26" s="1073"/>
      <c r="AD26" s="1073"/>
      <c r="AE26" s="1073"/>
      <c r="AF26" s="1073"/>
      <c r="AG26" s="1073"/>
      <c r="AH26" s="342"/>
      <c r="AI26" s="342"/>
    </row>
    <row r="27" spans="1:35" ht="15" customHeight="1">
      <c r="A27" s="78"/>
      <c r="B27" s="522" t="s">
        <v>361</v>
      </c>
      <c r="C27" s="240"/>
      <c r="D27" s="319"/>
      <c r="E27" s="324"/>
      <c r="F27" s="319"/>
      <c r="G27" s="319"/>
      <c r="H27" s="410"/>
      <c r="I27" s="410"/>
      <c r="J27" s="410"/>
      <c r="K27" s="410"/>
      <c r="L27" s="410"/>
      <c r="M27" s="410"/>
      <c r="N27" s="410"/>
      <c r="O27" s="416"/>
      <c r="P27" s="862"/>
      <c r="Q27" s="1074"/>
      <c r="R27" s="1074"/>
      <c r="S27" s="1074"/>
      <c r="T27" s="1074"/>
      <c r="U27" s="1074"/>
      <c r="V27" s="1074"/>
      <c r="W27" s="1074"/>
      <c r="X27" s="1074"/>
      <c r="Y27" s="1074"/>
      <c r="Z27" s="1074"/>
      <c r="AA27" s="1074"/>
      <c r="AB27" s="1074"/>
      <c r="AC27" s="1074"/>
      <c r="AD27" s="1074"/>
      <c r="AE27" s="1074"/>
      <c r="AF27" s="1074"/>
      <c r="AG27" s="1074"/>
      <c r="AH27" s="69"/>
      <c r="AI27" s="454" t="s">
        <v>320</v>
      </c>
    </row>
    <row r="28" spans="1:35" ht="15" customHeight="1">
      <c r="A28" s="78"/>
      <c r="B28" s="1586" t="s">
        <v>701</v>
      </c>
      <c r="C28" s="240"/>
      <c r="D28" s="319"/>
      <c r="E28" s="375" t="s">
        <v>230</v>
      </c>
      <c r="F28" s="316"/>
      <c r="G28" s="316"/>
      <c r="H28" s="411"/>
      <c r="I28" s="411"/>
      <c r="J28" s="411"/>
      <c r="K28" s="411"/>
      <c r="L28" s="781"/>
      <c r="M28" s="781"/>
      <c r="N28" s="781"/>
      <c r="O28" s="781"/>
      <c r="P28" s="937">
        <v>8.4000000000000005E-2</v>
      </c>
      <c r="Q28" s="937">
        <v>8.3500000000000005E-2</v>
      </c>
      <c r="R28" s="1332">
        <v>8.4000000000000005E-2</v>
      </c>
      <c r="S28" s="1433">
        <v>8.4000000000000005E-2</v>
      </c>
      <c r="T28" s="1479">
        <v>8.3000000000000004E-2</v>
      </c>
      <c r="U28" s="1479">
        <v>0.09</v>
      </c>
      <c r="V28" s="1479">
        <v>0.106</v>
      </c>
      <c r="W28" s="1433">
        <v>0.1</v>
      </c>
      <c r="X28" s="1479">
        <v>0.1</v>
      </c>
      <c r="Y28" s="1479">
        <v>0.10199999999999999</v>
      </c>
      <c r="Z28" s="1479">
        <v>0.114</v>
      </c>
      <c r="AA28" s="1433">
        <v>0.114</v>
      </c>
      <c r="AB28" s="1479">
        <v>0.113</v>
      </c>
      <c r="AC28" s="1479">
        <v>0.111</v>
      </c>
      <c r="AD28" s="1479">
        <v>0.109</v>
      </c>
      <c r="AE28" s="1433">
        <v>0.11600000000000001</v>
      </c>
      <c r="AF28" s="1479">
        <v>0.121</v>
      </c>
      <c r="AG28" s="1706">
        <v>0.12</v>
      </c>
      <c r="AH28" s="1753" t="s">
        <v>875</v>
      </c>
      <c r="AI28" s="1753" t="s">
        <v>892</v>
      </c>
    </row>
    <row r="29" spans="1:35" ht="15" customHeight="1">
      <c r="A29" s="78"/>
      <c r="B29" s="1586" t="s">
        <v>702</v>
      </c>
      <c r="C29" s="35"/>
      <c r="D29" s="319"/>
      <c r="E29" s="368" t="s">
        <v>131</v>
      </c>
      <c r="F29" s="317"/>
      <c r="G29" s="317"/>
      <c r="H29" s="239"/>
      <c r="I29" s="239"/>
      <c r="J29" s="239"/>
      <c r="K29" s="239"/>
      <c r="L29" s="782"/>
      <c r="M29" s="782"/>
      <c r="N29" s="782"/>
      <c r="O29" s="782"/>
      <c r="P29" s="938">
        <v>9.2999999999999999E-2</v>
      </c>
      <c r="Q29" s="1083">
        <v>9.2700000000000005E-2</v>
      </c>
      <c r="R29" s="1083">
        <v>9.5000000000000001E-2</v>
      </c>
      <c r="S29" s="1341">
        <v>9.9000000000000005E-2</v>
      </c>
      <c r="T29" s="1144">
        <v>9.8000000000000004E-2</v>
      </c>
      <c r="U29" s="1144">
        <v>0.107</v>
      </c>
      <c r="V29" s="1144">
        <v>0.123</v>
      </c>
      <c r="W29" s="1341">
        <v>0.11799999999999999</v>
      </c>
      <c r="X29" s="1144">
        <v>0.11700000000000001</v>
      </c>
      <c r="Y29" s="1144">
        <v>0.11899999999999999</v>
      </c>
      <c r="Z29" s="1144">
        <v>0.13100000000000001</v>
      </c>
      <c r="AA29" s="1341">
        <v>0.13300000000000001</v>
      </c>
      <c r="AB29" s="1144">
        <v>0.13100000000000001</v>
      </c>
      <c r="AC29" s="1144">
        <v>0.127</v>
      </c>
      <c r="AD29" s="1144">
        <v>0.127</v>
      </c>
      <c r="AE29" s="1341">
        <v>0.13600000000000001</v>
      </c>
      <c r="AF29" s="1144">
        <v>0.14199999999999999</v>
      </c>
      <c r="AG29" s="1707">
        <v>0.14000000000000001</v>
      </c>
      <c r="AH29" s="1754" t="s">
        <v>911</v>
      </c>
      <c r="AI29" s="1754" t="s">
        <v>913</v>
      </c>
    </row>
    <row r="30" spans="1:35" ht="15" customHeight="1" thickBot="1">
      <c r="A30" s="3"/>
      <c r="B30" s="522" t="s">
        <v>519</v>
      </c>
      <c r="D30" s="319"/>
      <c r="E30" s="412" t="s">
        <v>4</v>
      </c>
      <c r="F30" s="413"/>
      <c r="G30" s="413"/>
      <c r="H30" s="414"/>
      <c r="I30" s="415"/>
      <c r="J30" s="415"/>
      <c r="K30" s="415"/>
      <c r="L30" s="783"/>
      <c r="M30" s="783"/>
      <c r="N30" s="783"/>
      <c r="O30" s="783"/>
      <c r="P30" s="939">
        <v>0.111</v>
      </c>
      <c r="Q30" s="1084">
        <v>0.111</v>
      </c>
      <c r="R30" s="1084">
        <v>0.114</v>
      </c>
      <c r="S30" s="1342">
        <v>0.11899999999999999</v>
      </c>
      <c r="T30" s="1145">
        <v>0.11799999999999999</v>
      </c>
      <c r="U30" s="1145">
        <v>0.127</v>
      </c>
      <c r="V30" s="1145">
        <v>0.14399999999999999</v>
      </c>
      <c r="W30" s="1342">
        <v>0.13800000000000001</v>
      </c>
      <c r="X30" s="1145">
        <v>0.13600000000000001</v>
      </c>
      <c r="Y30" s="1145">
        <v>0.13800000000000001</v>
      </c>
      <c r="Z30" s="1145">
        <v>0.14799999999999999</v>
      </c>
      <c r="AA30" s="1342">
        <v>0.151</v>
      </c>
      <c r="AB30" s="1145">
        <v>0.14799999999999999</v>
      </c>
      <c r="AC30" s="1145">
        <v>0.14199999999999999</v>
      </c>
      <c r="AD30" s="1145">
        <v>0.14299999999999999</v>
      </c>
      <c r="AE30" s="1342">
        <v>0.153</v>
      </c>
      <c r="AF30" s="1145">
        <v>0.158</v>
      </c>
      <c r="AG30" s="1708">
        <v>0.156</v>
      </c>
      <c r="AH30" s="1751" t="s">
        <v>911</v>
      </c>
      <c r="AI30" s="1751" t="s">
        <v>912</v>
      </c>
    </row>
    <row r="31" spans="1:35" ht="15" customHeight="1">
      <c r="A31" s="3"/>
      <c r="B31" s="522" t="s">
        <v>362</v>
      </c>
      <c r="C31" s="242"/>
      <c r="D31" s="319"/>
      <c r="E31" s="345" t="s">
        <v>231</v>
      </c>
      <c r="F31" s="319"/>
      <c r="G31" s="319"/>
      <c r="H31" s="45"/>
      <c r="I31" s="45"/>
      <c r="J31" s="33"/>
      <c r="K31" s="33"/>
      <c r="L31" s="33"/>
      <c r="M31" s="33"/>
      <c r="N31" s="33"/>
      <c r="O31" s="33"/>
      <c r="P31" s="33"/>
      <c r="Q31" s="178"/>
      <c r="R31" s="1061"/>
      <c r="S31" s="1088"/>
      <c r="T31" s="1088"/>
      <c r="U31" s="1088"/>
      <c r="V31" s="1088"/>
      <c r="W31" s="1088"/>
      <c r="X31" s="1088"/>
      <c r="Y31" s="1089"/>
      <c r="Z31" s="1088"/>
      <c r="AA31" s="1088"/>
      <c r="AB31" s="1088"/>
      <c r="AC31" s="1088"/>
      <c r="AD31" s="1088"/>
      <c r="AE31" s="1088"/>
      <c r="AF31" s="1088"/>
      <c r="AG31" s="1088"/>
    </row>
    <row r="32" spans="1:35" ht="15" customHeight="1">
      <c r="A32" s="3"/>
      <c r="B32" s="50"/>
      <c r="C32" s="242"/>
      <c r="D32" s="319"/>
      <c r="E32" s="345" t="s">
        <v>866</v>
      </c>
      <c r="F32" s="319"/>
      <c r="G32" s="319"/>
      <c r="H32" s="241"/>
      <c r="I32" s="241"/>
      <c r="J32" s="241"/>
      <c r="K32" s="241"/>
      <c r="L32" s="227"/>
      <c r="M32" s="241"/>
      <c r="N32" s="241"/>
      <c r="O32" s="227"/>
      <c r="P32" s="227"/>
      <c r="Q32" s="242"/>
      <c r="R32" s="1066"/>
      <c r="S32" s="1113"/>
      <c r="T32" s="1113"/>
      <c r="U32" s="1113"/>
      <c r="V32" s="1113"/>
      <c r="W32" s="1113"/>
      <c r="X32" s="1113"/>
      <c r="Y32" s="1113"/>
      <c r="Z32" s="1113"/>
      <c r="AA32" s="1113"/>
      <c r="AB32" s="1113"/>
      <c r="AC32" s="1113"/>
      <c r="AD32" s="1113"/>
      <c r="AE32" s="1113"/>
      <c r="AF32" s="1113"/>
      <c r="AG32" s="1113"/>
      <c r="AH32" s="45"/>
      <c r="AI32" s="45"/>
    </row>
    <row r="33" spans="1:35" ht="15" customHeight="1">
      <c r="A33" s="3"/>
      <c r="B33" s="50"/>
      <c r="C33" s="242"/>
      <c r="D33" s="319"/>
      <c r="E33" s="345"/>
      <c r="F33" s="319"/>
      <c r="G33" s="319"/>
      <c r="H33" s="241"/>
      <c r="I33" s="241"/>
      <c r="J33" s="241"/>
      <c r="K33" s="241"/>
      <c r="L33" s="227"/>
      <c r="M33" s="241"/>
      <c r="N33" s="241"/>
      <c r="O33" s="227"/>
      <c r="P33" s="227"/>
      <c r="Q33" s="242"/>
      <c r="R33" s="1066"/>
      <c r="S33" s="1113"/>
      <c r="T33" s="1113"/>
      <c r="U33" s="1113"/>
      <c r="V33" s="1113"/>
      <c r="W33" s="1113"/>
      <c r="X33" s="1113"/>
      <c r="Y33" s="1113"/>
      <c r="Z33" s="1113"/>
      <c r="AA33" s="1113"/>
      <c r="AB33" s="1113"/>
      <c r="AC33" s="1113"/>
      <c r="AD33" s="1113"/>
      <c r="AE33" s="1113"/>
      <c r="AF33" s="1113"/>
      <c r="AG33" s="1113"/>
      <c r="AH33" s="45"/>
      <c r="AI33" s="45"/>
    </row>
    <row r="34" spans="1:35" ht="15" customHeight="1">
      <c r="A34" s="3"/>
      <c r="B34" s="50"/>
      <c r="C34" s="242"/>
      <c r="D34" s="319"/>
      <c r="E34" s="345"/>
      <c r="F34" s="319"/>
      <c r="G34" s="319"/>
      <c r="H34" s="241"/>
      <c r="I34" s="241"/>
      <c r="J34" s="241"/>
      <c r="K34" s="241"/>
      <c r="L34" s="227"/>
      <c r="M34" s="241"/>
      <c r="N34" s="241"/>
      <c r="O34" s="227"/>
      <c r="P34" s="227"/>
      <c r="Q34" s="242"/>
      <c r="R34" s="1066"/>
      <c r="S34" s="1113"/>
      <c r="T34" s="1113"/>
      <c r="U34" s="1113"/>
      <c r="V34" s="1113"/>
      <c r="W34" s="1113"/>
      <c r="X34" s="1113"/>
      <c r="Y34" s="1113"/>
      <c r="Z34" s="1113"/>
      <c r="AA34" s="1113"/>
      <c r="AB34" s="1113"/>
      <c r="AC34" s="1113"/>
      <c r="AD34" s="1113"/>
      <c r="AE34" s="1113"/>
      <c r="AF34" s="1113"/>
      <c r="AG34" s="1113"/>
      <c r="AH34" s="45"/>
      <c r="AI34" s="45"/>
    </row>
    <row r="35" spans="1:35" ht="15" customHeight="1">
      <c r="A35" s="3"/>
      <c r="B35" s="50"/>
      <c r="C35" s="242"/>
      <c r="D35" s="319"/>
      <c r="E35" s="345"/>
      <c r="F35" s="319"/>
      <c r="G35" s="319"/>
      <c r="H35" s="241"/>
      <c r="I35" s="241"/>
      <c r="J35" s="241"/>
      <c r="K35" s="241"/>
      <c r="L35" s="227"/>
      <c r="M35" s="241"/>
      <c r="N35" s="241"/>
      <c r="O35" s="227"/>
      <c r="P35" s="227"/>
      <c r="Q35" s="242"/>
      <c r="R35" s="1066"/>
      <c r="S35" s="1113"/>
      <c r="T35" s="1113"/>
      <c r="U35" s="1113"/>
      <c r="V35" s="1113"/>
      <c r="W35" s="1113"/>
      <c r="X35" s="1113"/>
      <c r="Y35" s="1113"/>
      <c r="Z35" s="1113"/>
      <c r="AA35" s="1113"/>
      <c r="AB35" s="1113"/>
      <c r="AC35" s="1113"/>
      <c r="AD35" s="1113"/>
      <c r="AE35" s="1113"/>
      <c r="AF35" s="1113"/>
      <c r="AG35" s="1113"/>
      <c r="AH35" s="45"/>
      <c r="AI35" s="45"/>
    </row>
    <row r="36" spans="1:35" ht="15" customHeight="1">
      <c r="A36" s="3"/>
      <c r="B36" s="50"/>
      <c r="C36" s="242"/>
      <c r="D36" s="319"/>
      <c r="E36" s="345"/>
      <c r="F36" s="319"/>
      <c r="G36" s="319"/>
      <c r="H36" s="241"/>
      <c r="I36" s="241"/>
      <c r="J36" s="241"/>
      <c r="K36" s="241"/>
      <c r="L36" s="227"/>
      <c r="M36" s="241"/>
      <c r="N36" s="241"/>
      <c r="O36" s="227"/>
      <c r="P36" s="227"/>
      <c r="Q36" s="242"/>
      <c r="R36" s="1066"/>
      <c r="S36" s="1113"/>
      <c r="T36" s="1113"/>
      <c r="U36" s="1113"/>
      <c r="V36" s="1113"/>
      <c r="W36" s="1113"/>
      <c r="X36" s="1113"/>
      <c r="Y36" s="1113"/>
      <c r="Z36" s="1113"/>
      <c r="AA36" s="1113"/>
      <c r="AB36" s="1113"/>
      <c r="AC36" s="1113"/>
      <c r="AD36" s="1113"/>
      <c r="AE36" s="1113"/>
      <c r="AF36" s="1113"/>
      <c r="AG36" s="1113"/>
      <c r="AH36" s="45"/>
      <c r="AI36" s="45"/>
    </row>
    <row r="37" spans="1:35" ht="15" customHeight="1">
      <c r="A37" s="3"/>
      <c r="B37" s="50"/>
      <c r="C37" s="242"/>
      <c r="D37" s="319"/>
      <c r="E37" s="345"/>
      <c r="F37" s="319"/>
      <c r="G37" s="319"/>
      <c r="H37" s="241"/>
      <c r="I37" s="241"/>
      <c r="J37" s="241"/>
      <c r="K37" s="241"/>
      <c r="L37" s="227"/>
      <c r="M37" s="241"/>
      <c r="N37" s="241"/>
      <c r="O37" s="227"/>
      <c r="P37" s="227"/>
      <c r="Q37" s="242"/>
      <c r="R37" s="1066"/>
      <c r="S37" s="1113"/>
      <c r="T37" s="1113"/>
      <c r="U37" s="1113"/>
      <c r="V37" s="1113"/>
      <c r="W37" s="1113"/>
      <c r="X37" s="1113"/>
      <c r="Y37" s="1113"/>
      <c r="Z37" s="1113"/>
      <c r="AA37" s="1113"/>
      <c r="AB37" s="1113"/>
      <c r="AC37" s="1113"/>
      <c r="AD37" s="1113"/>
      <c r="AE37" s="1113"/>
      <c r="AF37" s="1113"/>
      <c r="AG37" s="1113"/>
      <c r="AH37" s="45"/>
      <c r="AI37" s="45"/>
    </row>
    <row r="38" spans="1:35" ht="15" customHeight="1">
      <c r="A38" s="3"/>
      <c r="B38" s="50"/>
      <c r="C38" s="242"/>
      <c r="D38" s="319"/>
      <c r="E38" s="345"/>
      <c r="F38" s="319"/>
      <c r="G38" s="319"/>
      <c r="H38" s="241"/>
      <c r="I38" s="241"/>
      <c r="J38" s="241"/>
      <c r="K38" s="241"/>
      <c r="L38" s="227"/>
      <c r="M38" s="241"/>
      <c r="N38" s="241"/>
      <c r="O38" s="227"/>
      <c r="P38" s="227"/>
      <c r="Q38" s="242"/>
      <c r="R38" s="1066"/>
      <c r="S38" s="1113"/>
      <c r="T38" s="1113"/>
      <c r="U38" s="1113"/>
      <c r="V38" s="1113"/>
      <c r="W38" s="1113"/>
      <c r="X38" s="1113"/>
      <c r="Y38" s="1113"/>
      <c r="Z38" s="1113"/>
      <c r="AA38" s="1113"/>
      <c r="AB38" s="1113"/>
      <c r="AC38" s="1113"/>
      <c r="AD38" s="1113"/>
      <c r="AE38" s="1113"/>
      <c r="AF38" s="1113"/>
      <c r="AG38" s="1113"/>
      <c r="AH38" s="45"/>
      <c r="AI38" s="858">
        <v>26</v>
      </c>
    </row>
    <row r="39" spans="1:35">
      <c r="B39" s="50"/>
      <c r="E39" s="345"/>
      <c r="F39" s="319"/>
      <c r="G39" s="319"/>
      <c r="H39" s="241"/>
      <c r="I39" s="241"/>
      <c r="J39" s="241"/>
      <c r="K39" s="241"/>
      <c r="L39" s="227"/>
      <c r="M39" s="241"/>
      <c r="N39" s="241"/>
      <c r="O39" s="227"/>
      <c r="P39" s="227"/>
      <c r="Q39" s="242"/>
      <c r="R39" s="1066"/>
      <c r="S39" s="1113"/>
      <c r="T39" s="1113"/>
      <c r="U39" s="1113"/>
      <c r="V39" s="1113"/>
      <c r="W39" s="1113"/>
      <c r="X39" s="1113"/>
      <c r="Y39" s="1113"/>
      <c r="Z39" s="1113"/>
      <c r="AA39" s="1113"/>
      <c r="AB39" s="1113"/>
      <c r="AC39" s="1113"/>
      <c r="AD39" s="1113"/>
      <c r="AE39" s="1113"/>
      <c r="AF39" s="1113"/>
      <c r="AG39" s="1113"/>
      <c r="AH39" s="45"/>
    </row>
    <row r="40" spans="1:35">
      <c r="B40" s="50"/>
    </row>
    <row r="41" spans="1:35">
      <c r="B41" s="50"/>
    </row>
    <row r="42" spans="1:35">
      <c r="B42" s="50"/>
    </row>
    <row r="43" spans="1:35">
      <c r="B43" s="50"/>
    </row>
  </sheetData>
  <phoneticPr fontId="7" type="noConversion"/>
  <hyperlinks>
    <hyperlink ref="A6" location="'Table of Contents'!A1" display="Table of  Contents"/>
    <hyperlink ref="A6:B6" location="'Table of Contents'!A1" display="Table of  Contents"/>
    <hyperlink ref="B9" location="'Financial Highlights'!A1" display="Financial Highlights"/>
    <hyperlink ref="B10" location="IS!A1" display="Income Statements [Group/Bank]"/>
    <hyperlink ref="B11" location="BS!A1" display="Balance Sheets [Group/Bank]"/>
    <hyperlink ref="B12" location="'NIM_Bank + Card'!A1" display="NIM [Bank+Card]"/>
    <hyperlink ref="B13" location="'NIM NIS_Bank'!A1" display="NIM &amp; NIS [Bank]"/>
    <hyperlink ref="B16" location="Loans_Bank!A1" display="Loans [Bank]"/>
    <hyperlink ref="B18" location="'Asset Quality_Group'!A1" display="Asset Quality [Group]"/>
    <hyperlink ref="B22" location="'Asset Quality_Bank'!A1" display="Asset Quality [Bank]"/>
    <hyperlink ref="B23" location="'Provision_Bank '!A1" display="Provision [Bank]"/>
    <hyperlink ref="B24" location="Delinquency_Bank!A1" display="Delinquency [Bank]"/>
    <hyperlink ref="B14" location="'Non-Interest Income'!A1" display="Non-Interest Income [Group/Bank]"/>
    <hyperlink ref="B15" location="'SG&amp;A Expense'!A1" display="SG&amp;A Expense [Group/Bank]"/>
    <hyperlink ref="B17" location="'Funding_Bank '!A1" display="Funding [Bank]"/>
    <hyperlink ref="B25" location="'Capital Adequacy_Group'!A1" display="Capital Adequacy [Group]"/>
    <hyperlink ref="B26" location="'Capital Adequacy_Bank'!A1" display="Capital Adequacy [Bank]"/>
    <hyperlink ref="B27" location="'Woori Card'!A1" display="Woori Card"/>
    <hyperlink ref="B30" location="'Orgarnization Structure'!A1" display="Orgarnization Structure"/>
    <hyperlink ref="B31" location="'Credit Rating'!A1" display="Credit Rating"/>
    <hyperlink ref="B28" location="'Woori Financial Capital'!A1" display="Woori Financial Capital"/>
    <hyperlink ref="B29" location="'Woori Investment Bank '!A1" display="Woori Investment Bank"/>
  </hyperlinks>
  <pageMargins left="0.23622047244094491" right="0.31496062992125984" top="0.74803149606299213" bottom="0.31496062992125984" header="0.31496062992125984" footer="0.31496062992125984"/>
  <pageSetup paperSize="9" scale="85" fitToHeight="0" orientation="landscape"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theme="3" tint="0.59999389629810485"/>
    <pageSetUpPr fitToPage="1"/>
  </sheetPr>
  <dimension ref="A1:AI44"/>
  <sheetViews>
    <sheetView view="pageBreakPreview" zoomScaleNormal="130" zoomScaleSheetLayoutView="100" workbookViewId="0">
      <pane xSplit="7" ySplit="4" topLeftCell="R5" activePane="bottomRight" state="frozen"/>
      <selection activeCell="V43" sqref="V43"/>
      <selection pane="topRight" activeCell="V43" sqref="V43"/>
      <selection pane="bottomLeft" activeCell="V43" sqref="V43"/>
      <selection pane="bottomRight" activeCell="AG33" sqref="AG33"/>
    </sheetView>
  </sheetViews>
  <sheetFormatPr defaultColWidth="9" defaultRowHeight="12"/>
  <cols>
    <col min="1" max="1" width="0.875" style="29" customWidth="1"/>
    <col min="2" max="2" width="27.75" style="74" bestFit="1" customWidth="1"/>
    <col min="3" max="3" width="2.625" style="33" customWidth="1"/>
    <col min="4" max="4" width="1.625" style="33" customWidth="1"/>
    <col min="5" max="5" width="0.625" style="33" customWidth="1"/>
    <col min="6" max="6" width="0.875" style="33" customWidth="1"/>
    <col min="7" max="7" width="34.625" style="33" customWidth="1"/>
    <col min="8" max="11" width="10.625" style="58" customWidth="1"/>
    <col min="12" max="16" width="9.625" style="58" customWidth="1"/>
    <col min="17" max="17" width="9.625" style="202" customWidth="1"/>
    <col min="18" max="33" width="9.625" style="1097" customWidth="1"/>
    <col min="34" max="35" width="9.625" style="33" customWidth="1"/>
    <col min="36" max="16384" width="9" style="33"/>
  </cols>
  <sheetData>
    <row r="1" spans="1:35" s="35" customFormat="1" ht="10.5" customHeight="1">
      <c r="A1" s="8"/>
      <c r="B1" s="30"/>
      <c r="C1" s="31"/>
      <c r="D1" s="31"/>
      <c r="E1" s="31"/>
      <c r="F1" s="31"/>
      <c r="G1" s="31"/>
      <c r="H1" s="32"/>
      <c r="I1" s="32"/>
      <c r="J1" s="32"/>
      <c r="K1" s="32"/>
      <c r="L1" s="32"/>
      <c r="M1" s="32"/>
      <c r="N1" s="32"/>
      <c r="O1" s="32"/>
      <c r="P1" s="32"/>
      <c r="Q1" s="418"/>
      <c r="R1" s="1087"/>
      <c r="S1" s="1087"/>
      <c r="T1" s="1087"/>
      <c r="U1" s="1087"/>
      <c r="V1" s="1087"/>
      <c r="W1" s="1087"/>
      <c r="X1" s="1087"/>
      <c r="Y1" s="1087"/>
      <c r="Z1" s="1087"/>
      <c r="AA1" s="1087"/>
      <c r="AB1" s="1087"/>
      <c r="AC1" s="1087"/>
      <c r="AD1" s="1087"/>
      <c r="AE1" s="1087"/>
      <c r="AF1" s="1087"/>
      <c r="AG1" s="1087"/>
      <c r="AH1" s="32"/>
      <c r="AI1" s="32"/>
    </row>
    <row r="2" spans="1:35" s="35" customFormat="1" ht="15" customHeight="1">
      <c r="A2" s="8"/>
      <c r="B2" s="34"/>
      <c r="D2" s="517" t="s">
        <v>344</v>
      </c>
      <c r="H2" s="36"/>
      <c r="I2" s="36"/>
      <c r="J2" s="36"/>
      <c r="K2" s="36"/>
      <c r="L2" s="36"/>
      <c r="M2" s="36"/>
      <c r="N2" s="36"/>
      <c r="O2" s="36"/>
      <c r="P2" s="36"/>
      <c r="Q2" s="81"/>
      <c r="R2" s="1090"/>
      <c r="S2" s="1090"/>
      <c r="T2" s="1090"/>
      <c r="U2" s="1090"/>
      <c r="V2" s="1090"/>
      <c r="W2" s="1090"/>
      <c r="X2" s="1090"/>
      <c r="Y2" s="1090"/>
      <c r="Z2" s="1090"/>
      <c r="AA2" s="1090"/>
      <c r="AB2" s="1090"/>
      <c r="AC2" s="1090"/>
      <c r="AD2" s="1090"/>
      <c r="AE2" s="1090"/>
      <c r="AF2" s="1090"/>
      <c r="AG2" s="1090"/>
      <c r="AH2" s="36"/>
      <c r="AI2" s="1090"/>
    </row>
    <row r="3" spans="1:35" s="445" customFormat="1" ht="5.0999999999999996" customHeight="1">
      <c r="A3" s="449"/>
      <c r="B3" s="444"/>
      <c r="D3" s="450"/>
      <c r="H3" s="451"/>
      <c r="I3" s="451"/>
      <c r="J3" s="451"/>
      <c r="K3" s="451"/>
      <c r="L3" s="451"/>
      <c r="M3" s="451"/>
      <c r="N3" s="451"/>
      <c r="O3" s="451"/>
      <c r="P3" s="451"/>
      <c r="Q3" s="451"/>
      <c r="R3" s="1123"/>
      <c r="S3" s="1123"/>
      <c r="T3" s="1123"/>
      <c r="U3" s="1123"/>
      <c r="V3" s="1123"/>
      <c r="W3" s="1123"/>
      <c r="X3" s="1123"/>
      <c r="Y3" s="1123"/>
      <c r="Z3" s="1123"/>
      <c r="AA3" s="1123"/>
      <c r="AB3" s="1123"/>
      <c r="AC3" s="1123"/>
      <c r="AD3" s="1123"/>
      <c r="AE3" s="1123"/>
      <c r="AF3" s="1123"/>
      <c r="AG3" s="1123"/>
    </row>
    <row r="4" spans="1:35" s="480" customFormat="1" ht="20.100000000000001" customHeight="1">
      <c r="A4" s="478"/>
      <c r="B4" s="479"/>
      <c r="D4" s="481"/>
      <c r="H4" s="482" t="s">
        <v>92</v>
      </c>
      <c r="I4" s="482" t="s">
        <v>93</v>
      </c>
      <c r="J4" s="482" t="s">
        <v>94</v>
      </c>
      <c r="K4" s="482" t="s">
        <v>95</v>
      </c>
      <c r="L4" s="482" t="s">
        <v>100</v>
      </c>
      <c r="M4" s="482" t="s">
        <v>112</v>
      </c>
      <c r="N4" s="482" t="s">
        <v>123</v>
      </c>
      <c r="O4" s="482" t="s">
        <v>426</v>
      </c>
      <c r="P4" s="482" t="s">
        <v>332</v>
      </c>
      <c r="Q4" s="482" t="s">
        <v>457</v>
      </c>
      <c r="R4" s="1125" t="s">
        <v>542</v>
      </c>
      <c r="S4" s="1125" t="s">
        <v>593</v>
      </c>
      <c r="T4" s="1125" t="s">
        <v>605</v>
      </c>
      <c r="U4" s="1125" t="s">
        <v>630</v>
      </c>
      <c r="V4" s="1125" t="s">
        <v>637</v>
      </c>
      <c r="W4" s="1125" t="s">
        <v>657</v>
      </c>
      <c r="X4" s="1125" t="s">
        <v>704</v>
      </c>
      <c r="Y4" s="1125" t="s">
        <v>763</v>
      </c>
      <c r="Z4" s="1125" t="s">
        <v>779</v>
      </c>
      <c r="AA4" s="1125" t="s">
        <v>791</v>
      </c>
      <c r="AB4" s="1125" t="s">
        <v>796</v>
      </c>
      <c r="AC4" s="1125" t="s">
        <v>808</v>
      </c>
      <c r="AD4" s="1125" t="s">
        <v>821</v>
      </c>
      <c r="AE4" s="1125" t="s">
        <v>827</v>
      </c>
      <c r="AF4" s="1125" t="s">
        <v>853</v>
      </c>
      <c r="AG4" s="1125" t="s">
        <v>865</v>
      </c>
      <c r="AH4" s="482" t="s">
        <v>96</v>
      </c>
      <c r="AI4" s="752" t="s">
        <v>423</v>
      </c>
    </row>
    <row r="5" spans="1:35" s="35" customFormat="1" ht="11.1" customHeight="1">
      <c r="A5" s="3"/>
      <c r="B5" s="200"/>
      <c r="Q5" s="243"/>
      <c r="R5" s="1089"/>
      <c r="S5" s="1089"/>
      <c r="T5" s="1089"/>
      <c r="U5" s="1089"/>
      <c r="V5" s="1089"/>
      <c r="W5" s="1089"/>
      <c r="X5" s="1089"/>
      <c r="Y5" s="1089"/>
      <c r="Z5" s="1089"/>
      <c r="AA5" s="1089"/>
      <c r="AB5" s="1089"/>
      <c r="AC5" s="1089"/>
      <c r="AD5" s="1089"/>
      <c r="AE5" s="1089"/>
      <c r="AF5" s="1089"/>
      <c r="AG5" s="1089"/>
    </row>
    <row r="6" spans="1:35" s="35" customFormat="1" ht="15" customHeight="1">
      <c r="A6" s="76" t="s">
        <v>36</v>
      </c>
      <c r="B6" s="77"/>
      <c r="C6" s="43"/>
      <c r="D6" s="514" t="s">
        <v>517</v>
      </c>
      <c r="E6" s="319"/>
      <c r="F6" s="319"/>
      <c r="G6" s="319"/>
      <c r="H6" s="58"/>
      <c r="I6" s="58"/>
      <c r="J6" s="58"/>
      <c r="K6" s="58"/>
      <c r="L6" s="58"/>
      <c r="M6" s="58"/>
      <c r="N6" s="58"/>
      <c r="O6" s="58"/>
      <c r="P6" s="58"/>
      <c r="Q6" s="202"/>
      <c r="R6" s="1097"/>
      <c r="S6" s="1097"/>
      <c r="T6" s="1097"/>
      <c r="U6" s="1097"/>
      <c r="V6" s="1097"/>
      <c r="W6" s="1097"/>
      <c r="X6" s="1097"/>
      <c r="Y6" s="221"/>
      <c r="Z6" s="1097"/>
      <c r="AA6" s="1097"/>
      <c r="AB6" s="1097"/>
      <c r="AC6" s="1097"/>
      <c r="AD6" s="1097"/>
      <c r="AE6" s="1097"/>
      <c r="AF6" s="1097"/>
      <c r="AG6" s="1097"/>
      <c r="AH6" s="58"/>
      <c r="AI6" s="454" t="s">
        <v>37</v>
      </c>
    </row>
    <row r="7" spans="1:35" ht="15" customHeight="1" thickBot="1">
      <c r="A7" s="78"/>
      <c r="B7" s="79"/>
      <c r="C7" s="236"/>
      <c r="D7" s="319"/>
      <c r="E7" s="401" t="s">
        <v>218</v>
      </c>
      <c r="F7" s="401"/>
      <c r="G7" s="401"/>
      <c r="H7" s="237"/>
      <c r="I7" s="237"/>
      <c r="J7" s="237"/>
      <c r="K7" s="237"/>
      <c r="L7" s="656">
        <v>19439.144</v>
      </c>
      <c r="M7" s="656">
        <v>19700.441000000003</v>
      </c>
      <c r="N7" s="656">
        <v>20657</v>
      </c>
      <c r="O7" s="1287">
        <v>20423</v>
      </c>
      <c r="P7" s="656">
        <v>20707</v>
      </c>
      <c r="Q7" s="1107">
        <v>20654</v>
      </c>
      <c r="R7" s="1107">
        <v>20839</v>
      </c>
      <c r="S7" s="1287">
        <v>20787</v>
      </c>
      <c r="T7" s="1107">
        <v>21037</v>
      </c>
      <c r="U7" s="1107">
        <v>21785</v>
      </c>
      <c r="V7" s="1107">
        <v>22463</v>
      </c>
      <c r="W7" s="1287">
        <v>21907</v>
      </c>
      <c r="X7" s="1107">
        <v>22339</v>
      </c>
      <c r="Y7" s="1107">
        <v>23075</v>
      </c>
      <c r="Z7" s="1107">
        <v>23259</v>
      </c>
      <c r="AA7" s="1287">
        <v>22403</v>
      </c>
      <c r="AB7" s="1107">
        <v>22788</v>
      </c>
      <c r="AC7" s="1107">
        <v>22783</v>
      </c>
      <c r="AD7" s="1107">
        <v>24010</v>
      </c>
      <c r="AE7" s="1287">
        <v>22889</v>
      </c>
      <c r="AF7" s="1107">
        <v>24204</v>
      </c>
      <c r="AG7" s="1134">
        <v>24633</v>
      </c>
      <c r="AH7" s="784">
        <v>1.7724343083787897E-2</v>
      </c>
      <c r="AI7" s="784">
        <v>8.1200895404468287E-2</v>
      </c>
    </row>
    <row r="8" spans="1:35" ht="15" customHeight="1" thickTop="1">
      <c r="A8" s="519" t="s">
        <v>345</v>
      </c>
      <c r="B8" s="521"/>
      <c r="C8" s="236"/>
      <c r="D8" s="319"/>
      <c r="E8" s="319"/>
      <c r="F8" s="324" t="s">
        <v>219</v>
      </c>
      <c r="G8" s="319"/>
      <c r="H8" s="406"/>
      <c r="I8" s="406"/>
      <c r="J8" s="406"/>
      <c r="K8" s="406"/>
      <c r="L8" s="659">
        <v>16591.817999999999</v>
      </c>
      <c r="M8" s="659">
        <v>16952.436000000002</v>
      </c>
      <c r="N8" s="659">
        <v>17510.489000000001</v>
      </c>
      <c r="O8" s="1282">
        <v>17276</v>
      </c>
      <c r="P8" s="659">
        <v>17729</v>
      </c>
      <c r="Q8" s="1110">
        <v>17672</v>
      </c>
      <c r="R8" s="1110">
        <v>17872</v>
      </c>
      <c r="S8" s="1282">
        <v>17321</v>
      </c>
      <c r="T8" s="1110">
        <v>17740</v>
      </c>
      <c r="U8" s="1110">
        <v>19032</v>
      </c>
      <c r="V8" s="1110">
        <v>19711</v>
      </c>
      <c r="W8" s="1282">
        <v>19155</v>
      </c>
      <c r="X8" s="1110">
        <v>19757</v>
      </c>
      <c r="Y8" s="1110">
        <v>20493</v>
      </c>
      <c r="Z8" s="1110">
        <v>21227</v>
      </c>
      <c r="AA8" s="1282">
        <v>20371</v>
      </c>
      <c r="AB8" s="1110">
        <v>20925</v>
      </c>
      <c r="AC8" s="1110">
        <v>21479</v>
      </c>
      <c r="AD8" s="1110">
        <v>22356</v>
      </c>
      <c r="AE8" s="1282">
        <v>21236</v>
      </c>
      <c r="AF8" s="1110">
        <v>22551</v>
      </c>
      <c r="AG8" s="1135">
        <v>22980</v>
      </c>
      <c r="AH8" s="747">
        <v>1.902354662764405E-2</v>
      </c>
      <c r="AI8" s="747">
        <v>6.988221053121646E-2</v>
      </c>
    </row>
    <row r="9" spans="1:35" ht="15" customHeight="1">
      <c r="A9" s="80"/>
      <c r="B9" s="522" t="s">
        <v>346</v>
      </c>
      <c r="C9" s="236"/>
      <c r="D9" s="319"/>
      <c r="E9" s="319"/>
      <c r="F9" s="319"/>
      <c r="G9" s="319" t="s">
        <v>220</v>
      </c>
      <c r="H9" s="238"/>
      <c r="I9" s="238"/>
      <c r="J9" s="238"/>
      <c r="K9" s="238"/>
      <c r="L9" s="660">
        <v>3381.3919999999998</v>
      </c>
      <c r="M9" s="660">
        <v>3381.3919999999998</v>
      </c>
      <c r="N9" s="660">
        <v>3381.3919999999998</v>
      </c>
      <c r="O9" s="1334">
        <v>3381.3919999999998</v>
      </c>
      <c r="P9" s="660">
        <v>3381.3919999999998</v>
      </c>
      <c r="Q9" s="1120">
        <v>3381</v>
      </c>
      <c r="R9" s="1120">
        <v>3381</v>
      </c>
      <c r="S9" s="1334">
        <v>3381</v>
      </c>
      <c r="T9" s="1120">
        <v>3381</v>
      </c>
      <c r="U9" s="1120">
        <v>3581</v>
      </c>
      <c r="V9" s="1120">
        <v>3581</v>
      </c>
      <c r="W9" s="1334">
        <v>3581</v>
      </c>
      <c r="X9" s="1120">
        <v>3581</v>
      </c>
      <c r="Y9" s="1120">
        <v>3581</v>
      </c>
      <c r="Z9" s="1120">
        <v>3581</v>
      </c>
      <c r="AA9" s="1334">
        <v>3581</v>
      </c>
      <c r="AB9" s="1120">
        <v>3581</v>
      </c>
      <c r="AC9" s="1120">
        <v>3581</v>
      </c>
      <c r="AD9" s="1120">
        <v>3581</v>
      </c>
      <c r="AE9" s="1334">
        <v>3581</v>
      </c>
      <c r="AF9" s="1120">
        <v>3581</v>
      </c>
      <c r="AG9" s="1603"/>
      <c r="AH9" s="870"/>
      <c r="AI9" s="870"/>
    </row>
    <row r="10" spans="1:35" ht="15" customHeight="1">
      <c r="A10" s="80"/>
      <c r="B10" s="522" t="s">
        <v>347</v>
      </c>
      <c r="C10" s="236"/>
      <c r="D10" s="319"/>
      <c r="E10" s="319"/>
      <c r="F10" s="319"/>
      <c r="G10" s="319" t="s">
        <v>422</v>
      </c>
      <c r="H10" s="238"/>
      <c r="I10" s="238"/>
      <c r="J10" s="238"/>
      <c r="K10" s="238"/>
      <c r="L10" s="660">
        <v>269.53300000000002</v>
      </c>
      <c r="M10" s="660">
        <v>269.53300000000002</v>
      </c>
      <c r="N10" s="660">
        <v>269.53300000000002</v>
      </c>
      <c r="O10" s="1334">
        <v>269.53300000000002</v>
      </c>
      <c r="P10" s="660">
        <v>269.53300000000002</v>
      </c>
      <c r="Q10" s="1120">
        <v>270</v>
      </c>
      <c r="R10" s="1120">
        <v>270</v>
      </c>
      <c r="S10" s="1334">
        <v>270</v>
      </c>
      <c r="T10" s="1120">
        <v>270</v>
      </c>
      <c r="U10" s="1120">
        <v>1069</v>
      </c>
      <c r="V10" s="1120">
        <v>1069</v>
      </c>
      <c r="W10" s="1334">
        <v>1069</v>
      </c>
      <c r="X10" s="1120">
        <v>1069</v>
      </c>
      <c r="Y10" s="1120">
        <v>1069</v>
      </c>
      <c r="Z10" s="1120">
        <v>1069</v>
      </c>
      <c r="AA10" s="1334">
        <v>1069</v>
      </c>
      <c r="AB10" s="1120">
        <v>1069</v>
      </c>
      <c r="AC10" s="1120">
        <v>1069</v>
      </c>
      <c r="AD10" s="1120">
        <v>1069</v>
      </c>
      <c r="AE10" s="1334">
        <v>1069</v>
      </c>
      <c r="AF10" s="1120">
        <v>1069</v>
      </c>
      <c r="AG10" s="1603"/>
      <c r="AH10" s="870"/>
      <c r="AI10" s="870"/>
    </row>
    <row r="11" spans="1:35" ht="15" customHeight="1">
      <c r="A11" s="520"/>
      <c r="B11" s="522" t="s">
        <v>348</v>
      </c>
      <c r="C11" s="236"/>
      <c r="D11" s="319"/>
      <c r="E11" s="319"/>
      <c r="F11" s="319"/>
      <c r="G11" s="319" t="s">
        <v>221</v>
      </c>
      <c r="H11" s="238"/>
      <c r="I11" s="238"/>
      <c r="J11" s="238"/>
      <c r="K11" s="238"/>
      <c r="L11" s="660">
        <v>0</v>
      </c>
      <c r="M11" s="660">
        <v>0</v>
      </c>
      <c r="N11" s="660">
        <v>0</v>
      </c>
      <c r="O11" s="1334">
        <v>0</v>
      </c>
      <c r="P11" s="660">
        <v>0</v>
      </c>
      <c r="Q11" s="1120">
        <v>0</v>
      </c>
      <c r="R11" s="1120"/>
      <c r="S11" s="1334">
        <v>0</v>
      </c>
      <c r="T11" s="1120">
        <v>0</v>
      </c>
      <c r="U11" s="1120"/>
      <c r="V11" s="1120">
        <v>0</v>
      </c>
      <c r="W11" s="1334">
        <v>0</v>
      </c>
      <c r="X11" s="1120">
        <v>0</v>
      </c>
      <c r="Y11" s="1120">
        <v>0</v>
      </c>
      <c r="Z11" s="1120">
        <v>0</v>
      </c>
      <c r="AA11" s="1334"/>
      <c r="AB11" s="1120"/>
      <c r="AC11" s="1120"/>
      <c r="AD11" s="1120"/>
      <c r="AE11" s="1334"/>
      <c r="AF11" s="1120"/>
      <c r="AG11" s="1603"/>
      <c r="AH11" s="870"/>
      <c r="AI11" s="870"/>
    </row>
    <row r="12" spans="1:35" ht="15" customHeight="1">
      <c r="A12" s="520"/>
      <c r="B12" s="1870" t="s">
        <v>848</v>
      </c>
      <c r="C12" s="236"/>
      <c r="D12" s="319"/>
      <c r="E12" s="319"/>
      <c r="F12" s="319"/>
      <c r="G12" s="319" t="s">
        <v>167</v>
      </c>
      <c r="H12" s="238"/>
      <c r="I12" s="238"/>
      <c r="J12" s="238"/>
      <c r="K12" s="238"/>
      <c r="L12" s="660">
        <v>15802.21</v>
      </c>
      <c r="M12" s="660">
        <v>16473.45</v>
      </c>
      <c r="N12" s="660">
        <v>17031.994999999999</v>
      </c>
      <c r="O12" s="1334">
        <v>17125</v>
      </c>
      <c r="P12" s="660">
        <v>17170</v>
      </c>
      <c r="Q12" s="1120">
        <v>17115</v>
      </c>
      <c r="R12" s="1120">
        <v>17161</v>
      </c>
      <c r="S12" s="1334">
        <v>17346</v>
      </c>
      <c r="T12" s="1120">
        <v>17138</v>
      </c>
      <c r="U12" s="1120">
        <v>17251</v>
      </c>
      <c r="V12" s="1120">
        <v>17701</v>
      </c>
      <c r="W12" s="1334">
        <v>17862</v>
      </c>
      <c r="X12" s="1120">
        <v>17710</v>
      </c>
      <c r="Y12" s="1120">
        <v>18392</v>
      </c>
      <c r="Z12" s="1120">
        <v>19038</v>
      </c>
      <c r="AA12" s="1334">
        <v>19383</v>
      </c>
      <c r="AB12" s="1120">
        <v>18882</v>
      </c>
      <c r="AC12" s="1120">
        <v>19673</v>
      </c>
      <c r="AD12" s="1120">
        <v>20466</v>
      </c>
      <c r="AE12" s="1334">
        <v>20948</v>
      </c>
      <c r="AF12" s="1120">
        <v>20357</v>
      </c>
      <c r="AG12" s="1603"/>
      <c r="AH12" s="870"/>
      <c r="AI12" s="870"/>
    </row>
    <row r="13" spans="1:35" ht="15" customHeight="1">
      <c r="A13" s="520"/>
      <c r="B13" s="522" t="s">
        <v>350</v>
      </c>
      <c r="C13" s="236"/>
      <c r="D13" s="319"/>
      <c r="E13" s="319"/>
      <c r="F13" s="319"/>
      <c r="G13" s="319" t="s">
        <v>19</v>
      </c>
      <c r="H13" s="238"/>
      <c r="I13" s="238"/>
      <c r="J13" s="238"/>
      <c r="K13" s="238"/>
      <c r="L13" s="667">
        <v>-2077.9669999999996</v>
      </c>
      <c r="M13" s="667">
        <v>-2043.3319999999999</v>
      </c>
      <c r="N13" s="667">
        <v>-2087.4029999999998</v>
      </c>
      <c r="O13" s="1335">
        <v>-2142</v>
      </c>
      <c r="P13" s="667">
        <v>-2066</v>
      </c>
      <c r="Q13" s="1139">
        <v>-2037</v>
      </c>
      <c r="R13" s="1139">
        <v>-1987</v>
      </c>
      <c r="S13" s="1335">
        <v>-2072</v>
      </c>
      <c r="T13" s="1139">
        <v>-2145</v>
      </c>
      <c r="U13" s="1139">
        <v>-2073</v>
      </c>
      <c r="V13" s="1139">
        <v>-2106</v>
      </c>
      <c r="W13" s="1335">
        <v>-2166</v>
      </c>
      <c r="X13" s="1139">
        <v>-2088</v>
      </c>
      <c r="Y13" s="1139">
        <v>-2017</v>
      </c>
      <c r="Z13" s="1139">
        <v>-1949</v>
      </c>
      <c r="AA13" s="1335">
        <v>-2005</v>
      </c>
      <c r="AB13" s="1139">
        <v>-2113</v>
      </c>
      <c r="AC13" s="1139">
        <v>-2274</v>
      </c>
      <c r="AD13" s="1139">
        <v>-2111</v>
      </c>
      <c r="AE13" s="1335">
        <v>-2265</v>
      </c>
      <c r="AF13" s="1139">
        <v>-1833</v>
      </c>
      <c r="AG13" s="1702"/>
      <c r="AH13" s="870"/>
      <c r="AI13" s="870"/>
    </row>
    <row r="14" spans="1:35" ht="15" customHeight="1">
      <c r="A14" s="520"/>
      <c r="B14" s="522" t="s">
        <v>351</v>
      </c>
      <c r="C14" s="236"/>
      <c r="D14" s="319"/>
      <c r="E14" s="319"/>
      <c r="F14" s="319"/>
      <c r="G14" s="319" t="s">
        <v>222</v>
      </c>
      <c r="H14" s="407"/>
      <c r="I14" s="407"/>
      <c r="J14" s="407"/>
      <c r="K14" s="407"/>
      <c r="L14" s="667">
        <v>-783.35</v>
      </c>
      <c r="M14" s="667">
        <v>-1128.6099999999999</v>
      </c>
      <c r="N14" s="667">
        <v>-1085.028</v>
      </c>
      <c r="O14" s="1335">
        <v>-1358</v>
      </c>
      <c r="P14" s="667">
        <v>-1026</v>
      </c>
      <c r="Q14" s="1139">
        <v>-1057</v>
      </c>
      <c r="R14" s="1139">
        <v>-953</v>
      </c>
      <c r="S14" s="1335">
        <v>-1603</v>
      </c>
      <c r="T14" s="1139">
        <v>-904</v>
      </c>
      <c r="U14" s="1139">
        <v>-796</v>
      </c>
      <c r="V14" s="1139">
        <v>-534</v>
      </c>
      <c r="W14" s="1335">
        <v>-1191</v>
      </c>
      <c r="X14" s="1139">
        <v>-515</v>
      </c>
      <c r="Y14" s="1139">
        <v>-532</v>
      </c>
      <c r="Z14" s="1139">
        <v>-512</v>
      </c>
      <c r="AA14" s="1335">
        <v>-1657</v>
      </c>
      <c r="AB14" s="1139">
        <v>-494</v>
      </c>
      <c r="AC14" s="1139">
        <v>-570</v>
      </c>
      <c r="AD14" s="1139">
        <v>-649</v>
      </c>
      <c r="AE14" s="1335">
        <v>-2097</v>
      </c>
      <c r="AF14" s="1139">
        <v>-623</v>
      </c>
      <c r="AG14" s="1702"/>
      <c r="AH14" s="871"/>
      <c r="AI14" s="871"/>
    </row>
    <row r="15" spans="1:35" ht="15" customHeight="1">
      <c r="A15" s="520"/>
      <c r="B15" s="522" t="s">
        <v>352</v>
      </c>
      <c r="C15" s="236"/>
      <c r="D15" s="319"/>
      <c r="E15" s="317"/>
      <c r="F15" s="368" t="s">
        <v>223</v>
      </c>
      <c r="G15" s="317"/>
      <c r="H15" s="238"/>
      <c r="I15" s="238"/>
      <c r="J15" s="238"/>
      <c r="K15" s="238"/>
      <c r="L15" s="661">
        <v>2847.326</v>
      </c>
      <c r="M15" s="661">
        <v>2748.0050000000001</v>
      </c>
      <c r="N15" s="661">
        <v>3146</v>
      </c>
      <c r="O15" s="1336">
        <v>3147</v>
      </c>
      <c r="P15" s="661">
        <v>2977.9</v>
      </c>
      <c r="Q15" s="1133">
        <v>2982</v>
      </c>
      <c r="R15" s="1133">
        <v>2966.6419999999998</v>
      </c>
      <c r="S15" s="1336">
        <v>3466</v>
      </c>
      <c r="T15" s="1133">
        <v>3297</v>
      </c>
      <c r="U15" s="1133">
        <v>2753</v>
      </c>
      <c r="V15" s="1133">
        <v>2752</v>
      </c>
      <c r="W15" s="1336">
        <v>2752</v>
      </c>
      <c r="X15" s="1133">
        <v>2582</v>
      </c>
      <c r="Y15" s="1133">
        <v>2582</v>
      </c>
      <c r="Z15" s="1133">
        <v>2032</v>
      </c>
      <c r="AA15" s="1336">
        <v>2032</v>
      </c>
      <c r="AB15" s="1133">
        <v>1863</v>
      </c>
      <c r="AC15" s="1133">
        <v>1304</v>
      </c>
      <c r="AD15" s="1133">
        <v>1654</v>
      </c>
      <c r="AE15" s="1336">
        <v>1653</v>
      </c>
      <c r="AF15" s="1133">
        <v>1653</v>
      </c>
      <c r="AG15" s="1703">
        <v>1653</v>
      </c>
      <c r="AH15" s="747">
        <v>0</v>
      </c>
      <c r="AI15" s="747">
        <v>0.2676380368098159</v>
      </c>
    </row>
    <row r="16" spans="1:35" ht="15" customHeight="1">
      <c r="A16" s="520"/>
      <c r="B16" s="522" t="s">
        <v>353</v>
      </c>
      <c r="C16" s="236"/>
      <c r="D16" s="319"/>
      <c r="E16" s="317"/>
      <c r="F16" s="317"/>
      <c r="G16" s="317" t="s">
        <v>224</v>
      </c>
      <c r="H16" s="406"/>
      <c r="I16" s="406"/>
      <c r="J16" s="406"/>
      <c r="K16" s="406"/>
      <c r="L16" s="657">
        <v>2833.527</v>
      </c>
      <c r="M16" s="657">
        <v>2731.674</v>
      </c>
      <c r="N16" s="657">
        <v>3130.3809999999999</v>
      </c>
      <c r="O16" s="1280">
        <v>3130</v>
      </c>
      <c r="P16" s="657">
        <v>2961</v>
      </c>
      <c r="Q16" s="1108">
        <v>2961</v>
      </c>
      <c r="R16" s="1108">
        <v>2961</v>
      </c>
      <c r="S16" s="1280">
        <v>3460</v>
      </c>
      <c r="T16" s="1108">
        <v>3290</v>
      </c>
      <c r="U16" s="1108">
        <v>2746</v>
      </c>
      <c r="V16" s="1108">
        <v>2746</v>
      </c>
      <c r="W16" s="1280">
        <v>2746</v>
      </c>
      <c r="X16" s="1108">
        <v>2576</v>
      </c>
      <c r="Y16" s="1108">
        <v>2576</v>
      </c>
      <c r="Z16" s="1108">
        <v>2026</v>
      </c>
      <c r="AA16" s="1280">
        <v>2026</v>
      </c>
      <c r="AB16" s="1108">
        <v>1856</v>
      </c>
      <c r="AC16" s="1108">
        <v>1297</v>
      </c>
      <c r="AD16" s="1108">
        <v>1646</v>
      </c>
      <c r="AE16" s="1280">
        <v>1646</v>
      </c>
      <c r="AF16" s="1108">
        <v>1646</v>
      </c>
      <c r="AG16" s="1136"/>
      <c r="AH16" s="747"/>
      <c r="AI16" s="747"/>
    </row>
    <row r="17" spans="1:35" ht="15" customHeight="1">
      <c r="A17" s="520"/>
      <c r="B17" s="522" t="s">
        <v>354</v>
      </c>
      <c r="C17" s="236"/>
      <c r="D17" s="319"/>
      <c r="E17" s="318"/>
      <c r="F17" s="318"/>
      <c r="G17" s="318" t="s">
        <v>443</v>
      </c>
      <c r="H17" s="405"/>
      <c r="I17" s="405"/>
      <c r="J17" s="405"/>
      <c r="K17" s="405"/>
      <c r="L17" s="662">
        <v>13.798999999999999</v>
      </c>
      <c r="M17" s="662">
        <v>16.331</v>
      </c>
      <c r="N17" s="662">
        <v>16.594000000000001</v>
      </c>
      <c r="O17" s="1337">
        <v>17</v>
      </c>
      <c r="P17" s="665">
        <v>17</v>
      </c>
      <c r="Q17" s="1137">
        <v>21</v>
      </c>
      <c r="R17" s="1137">
        <v>6</v>
      </c>
      <c r="S17" s="1337">
        <v>6</v>
      </c>
      <c r="T17" s="1137">
        <v>7</v>
      </c>
      <c r="U17" s="1137">
        <v>7</v>
      </c>
      <c r="V17" s="1137">
        <v>6</v>
      </c>
      <c r="W17" s="1337">
        <v>6</v>
      </c>
      <c r="X17" s="1137">
        <v>6</v>
      </c>
      <c r="Y17" s="1137">
        <v>6</v>
      </c>
      <c r="Z17" s="1137">
        <v>6</v>
      </c>
      <c r="AA17" s="1337">
        <v>6</v>
      </c>
      <c r="AB17" s="1137">
        <v>7</v>
      </c>
      <c r="AC17" s="1137">
        <v>7</v>
      </c>
      <c r="AD17" s="1137">
        <v>8</v>
      </c>
      <c r="AE17" s="1337">
        <v>7</v>
      </c>
      <c r="AF17" s="1137">
        <v>7</v>
      </c>
      <c r="AG17" s="1704"/>
      <c r="AH17" s="872"/>
      <c r="AI17" s="872"/>
    </row>
    <row r="18" spans="1:35" ht="15" customHeight="1" thickBot="1">
      <c r="A18" s="520"/>
      <c r="B18" s="522" t="s">
        <v>355</v>
      </c>
      <c r="C18" s="236"/>
      <c r="D18" s="319"/>
      <c r="E18" s="324" t="s">
        <v>225</v>
      </c>
      <c r="F18" s="319"/>
      <c r="G18" s="319"/>
      <c r="H18" s="154"/>
      <c r="I18" s="154"/>
      <c r="J18" s="154"/>
      <c r="K18" s="154"/>
      <c r="L18" s="659">
        <v>3167.2339999999999</v>
      </c>
      <c r="M18" s="659">
        <v>3499.1219999999998</v>
      </c>
      <c r="N18" s="659">
        <v>3824</v>
      </c>
      <c r="O18" s="1336">
        <v>3828</v>
      </c>
      <c r="P18" s="661">
        <v>3783</v>
      </c>
      <c r="Q18" s="1133">
        <v>3594</v>
      </c>
      <c r="R18" s="1133">
        <v>3603</v>
      </c>
      <c r="S18" s="1336">
        <v>3527</v>
      </c>
      <c r="T18" s="1133">
        <v>3531</v>
      </c>
      <c r="U18" s="1133">
        <v>3587</v>
      </c>
      <c r="V18" s="1133">
        <v>3627</v>
      </c>
      <c r="W18" s="1336">
        <v>3362</v>
      </c>
      <c r="X18" s="1133">
        <v>3092</v>
      </c>
      <c r="Y18" s="1133">
        <v>3172</v>
      </c>
      <c r="Z18" s="1133">
        <v>3210</v>
      </c>
      <c r="AA18" s="1336">
        <v>3070</v>
      </c>
      <c r="AB18" s="1133">
        <v>2876</v>
      </c>
      <c r="AC18" s="1133">
        <v>2869</v>
      </c>
      <c r="AD18" s="1133">
        <v>3332</v>
      </c>
      <c r="AE18" s="1336">
        <v>3230</v>
      </c>
      <c r="AF18" s="1133">
        <v>3154</v>
      </c>
      <c r="AG18" s="1703">
        <v>3266</v>
      </c>
      <c r="AH18" s="747">
        <v>3.5510462904248641E-2</v>
      </c>
      <c r="AI18" s="747">
        <v>0.13837574067619385</v>
      </c>
    </row>
    <row r="19" spans="1:35" ht="15" hidden="1" customHeight="1">
      <c r="A19" s="80"/>
      <c r="B19" s="522"/>
      <c r="C19" s="236"/>
      <c r="D19" s="319"/>
      <c r="E19" s="319"/>
      <c r="F19" s="319" t="s">
        <v>226</v>
      </c>
      <c r="G19" s="319"/>
      <c r="H19" s="154"/>
      <c r="I19" s="154"/>
      <c r="J19" s="154"/>
      <c r="K19" s="154"/>
      <c r="L19" s="657">
        <v>3011.6010000000001</v>
      </c>
      <c r="M19" s="657">
        <v>3279.56</v>
      </c>
      <c r="N19" s="657">
        <v>3602.29</v>
      </c>
      <c r="O19" s="1280">
        <v>3611</v>
      </c>
      <c r="P19" s="657">
        <v>3563</v>
      </c>
      <c r="Q19" s="1108">
        <v>3359</v>
      </c>
      <c r="R19" s="1108">
        <v>3416</v>
      </c>
      <c r="S19" s="1280">
        <v>3361</v>
      </c>
      <c r="T19" s="1108">
        <v>3360</v>
      </c>
      <c r="U19" s="1108">
        <v>3394</v>
      </c>
      <c r="V19" s="1108">
        <v>3366</v>
      </c>
      <c r="W19" s="1280"/>
      <c r="X19" s="1108"/>
      <c r="Y19" s="1108"/>
      <c r="Z19" s="1108"/>
      <c r="AA19" s="1280"/>
      <c r="AB19" s="1108"/>
      <c r="AC19" s="1108"/>
      <c r="AD19" s="1108"/>
      <c r="AE19" s="1280"/>
      <c r="AF19" s="1108"/>
      <c r="AG19" s="1136"/>
      <c r="AH19" s="787" t="e">
        <v>#DIV/0!</v>
      </c>
      <c r="AI19" s="787" t="e">
        <v>#DIV/0!</v>
      </c>
    </row>
    <row r="20" spans="1:35" ht="15" hidden="1" customHeight="1" thickBot="1">
      <c r="A20" s="520"/>
      <c r="B20" s="522"/>
      <c r="C20" s="236"/>
      <c r="D20" s="319"/>
      <c r="E20" s="319"/>
      <c r="F20" s="319" t="s">
        <v>227</v>
      </c>
      <c r="G20" s="319"/>
      <c r="H20" s="154"/>
      <c r="I20" s="154"/>
      <c r="J20" s="154"/>
      <c r="K20" s="154"/>
      <c r="L20" s="657">
        <v>137.23500000000001</v>
      </c>
      <c r="M20" s="657">
        <v>197.78700000000001</v>
      </c>
      <c r="N20" s="657">
        <v>199.61799999999999</v>
      </c>
      <c r="O20" s="1280">
        <v>194</v>
      </c>
      <c r="P20" s="657">
        <v>197</v>
      </c>
      <c r="Q20" s="1108">
        <v>207</v>
      </c>
      <c r="R20" s="1108">
        <v>178</v>
      </c>
      <c r="S20" s="1280">
        <v>158</v>
      </c>
      <c r="T20" s="1108">
        <v>162</v>
      </c>
      <c r="U20" s="1108">
        <v>184</v>
      </c>
      <c r="V20" s="1108">
        <v>104</v>
      </c>
      <c r="W20" s="1280"/>
      <c r="X20" s="1108"/>
      <c r="Y20" s="1108"/>
      <c r="Z20" s="1108"/>
      <c r="AA20" s="1280"/>
      <c r="AB20" s="1108"/>
      <c r="AC20" s="1108"/>
      <c r="AD20" s="1108"/>
      <c r="AE20" s="1280"/>
      <c r="AF20" s="1108"/>
      <c r="AG20" s="1136"/>
      <c r="AH20" s="787" t="e">
        <v>#DIV/0!</v>
      </c>
      <c r="AI20" s="787" t="e">
        <v>#DIV/0!</v>
      </c>
    </row>
    <row r="21" spans="1:35" ht="15" customHeight="1" thickTop="1" thickBot="1">
      <c r="A21" s="520"/>
      <c r="B21" s="522" t="s">
        <v>356</v>
      </c>
      <c r="C21" s="59"/>
      <c r="D21" s="319"/>
      <c r="E21" s="402" t="s">
        <v>228</v>
      </c>
      <c r="F21" s="403"/>
      <c r="G21" s="403"/>
      <c r="H21" s="404"/>
      <c r="I21" s="404"/>
      <c r="J21" s="404"/>
      <c r="K21" s="404"/>
      <c r="L21" s="666">
        <v>22606.378000000001</v>
      </c>
      <c r="M21" s="666">
        <v>23199.563000000002</v>
      </c>
      <c r="N21" s="666">
        <v>24481</v>
      </c>
      <c r="O21" s="1338">
        <v>24251</v>
      </c>
      <c r="P21" s="666">
        <v>24490</v>
      </c>
      <c r="Q21" s="1138">
        <v>24248</v>
      </c>
      <c r="R21" s="1138">
        <v>24442</v>
      </c>
      <c r="S21" s="1338">
        <v>24314</v>
      </c>
      <c r="T21" s="1138">
        <v>24568</v>
      </c>
      <c r="U21" s="1138">
        <v>25372</v>
      </c>
      <c r="V21" s="1138">
        <v>26090</v>
      </c>
      <c r="W21" s="1338">
        <v>25269</v>
      </c>
      <c r="X21" s="1138">
        <v>25431</v>
      </c>
      <c r="Y21" s="1138">
        <v>26247</v>
      </c>
      <c r="Z21" s="1138">
        <v>26469</v>
      </c>
      <c r="AA21" s="1797">
        <v>25473</v>
      </c>
      <c r="AB21" s="1827">
        <v>25664</v>
      </c>
      <c r="AC21" s="1827">
        <v>25652</v>
      </c>
      <c r="AD21" s="1827">
        <v>27342</v>
      </c>
      <c r="AE21" s="1797">
        <v>26119</v>
      </c>
      <c r="AF21" s="1827">
        <v>27358</v>
      </c>
      <c r="AG21" s="1798">
        <v>27899</v>
      </c>
      <c r="AH21" s="873">
        <v>1.9774837341910878E-2</v>
      </c>
      <c r="AI21" s="873">
        <v>8.7595509122095683E-2</v>
      </c>
    </row>
    <row r="22" spans="1:35" ht="15" customHeight="1">
      <c r="A22" s="520"/>
      <c r="B22" s="522" t="s">
        <v>357</v>
      </c>
      <c r="D22" s="319"/>
      <c r="E22" s="368"/>
      <c r="F22" s="317"/>
      <c r="G22" s="317"/>
      <c r="H22" s="43"/>
      <c r="I22" s="43"/>
      <c r="J22" s="43"/>
      <c r="K22" s="43"/>
      <c r="L22" s="664"/>
      <c r="M22" s="664"/>
      <c r="N22" s="664"/>
      <c r="O22" s="198"/>
      <c r="P22" s="198"/>
      <c r="Q22" s="1092"/>
      <c r="R22" s="1092"/>
      <c r="S22" s="1092"/>
      <c r="T22" s="1092"/>
      <c r="U22" s="1092"/>
      <c r="V22" s="1092"/>
      <c r="W22" s="1092"/>
      <c r="X22" s="1092"/>
      <c r="Y22" s="1092"/>
      <c r="Z22" s="1092"/>
      <c r="AA22" s="1103"/>
      <c r="AB22" s="1103"/>
      <c r="AC22" s="1103"/>
      <c r="AD22" s="1103"/>
      <c r="AE22" s="1103"/>
      <c r="AF22" s="1103"/>
      <c r="AG22" s="1103"/>
      <c r="AH22" s="43"/>
      <c r="AI22" s="43"/>
    </row>
    <row r="23" spans="1:35" ht="15" customHeight="1">
      <c r="A23" s="520"/>
      <c r="B23" s="522" t="s">
        <v>358</v>
      </c>
      <c r="D23" s="319"/>
      <c r="E23" s="324"/>
      <c r="F23" s="319"/>
      <c r="G23" s="319"/>
      <c r="H23" s="64"/>
      <c r="I23" s="64"/>
      <c r="J23" s="64"/>
      <c r="K23" s="64"/>
      <c r="L23" s="657"/>
      <c r="M23" s="657"/>
      <c r="N23" s="657"/>
      <c r="O23" s="218"/>
      <c r="P23" s="218"/>
      <c r="Q23" s="1100"/>
      <c r="R23" s="1100"/>
      <c r="S23" s="1100"/>
      <c r="T23" s="1100"/>
      <c r="U23" s="1100"/>
      <c r="V23" s="1100"/>
      <c r="W23" s="1100"/>
      <c r="X23" s="1100"/>
      <c r="Y23" s="1100"/>
      <c r="Z23" s="1100"/>
      <c r="AA23" s="1100"/>
      <c r="AB23" s="1100"/>
      <c r="AC23" s="1100"/>
      <c r="AD23" s="1100"/>
      <c r="AE23" s="1100"/>
      <c r="AF23" s="1100"/>
      <c r="AG23" s="1100"/>
      <c r="AH23" s="342"/>
      <c r="AI23" s="454" t="s">
        <v>374</v>
      </c>
    </row>
    <row r="24" spans="1:35" ht="15" customHeight="1">
      <c r="A24" s="520"/>
      <c r="B24" s="522" t="s">
        <v>359</v>
      </c>
      <c r="D24" s="319"/>
      <c r="E24" s="331" t="s">
        <v>229</v>
      </c>
      <c r="F24" s="332"/>
      <c r="G24" s="332"/>
      <c r="H24" s="409"/>
      <c r="I24" s="409"/>
      <c r="J24" s="409"/>
      <c r="K24" s="409"/>
      <c r="L24" s="663">
        <v>149858.78400000001</v>
      </c>
      <c r="M24" s="663">
        <v>151988.59099999999</v>
      </c>
      <c r="N24" s="663">
        <v>154224</v>
      </c>
      <c r="O24" s="1339">
        <v>154971</v>
      </c>
      <c r="P24" s="962">
        <v>159864</v>
      </c>
      <c r="Q24" s="1154">
        <v>166486</v>
      </c>
      <c r="R24" s="1154">
        <v>161098</v>
      </c>
      <c r="S24" s="1432">
        <v>157890</v>
      </c>
      <c r="T24" s="1154">
        <v>166318</v>
      </c>
      <c r="U24" s="1154">
        <v>171465</v>
      </c>
      <c r="V24" s="1154">
        <v>147010</v>
      </c>
      <c r="W24" s="1432">
        <v>145755</v>
      </c>
      <c r="X24" s="1154">
        <v>150139</v>
      </c>
      <c r="Y24" s="1154">
        <v>153186</v>
      </c>
      <c r="Z24" s="1154">
        <v>158928</v>
      </c>
      <c r="AA24" s="1432">
        <v>157276</v>
      </c>
      <c r="AB24" s="1154">
        <v>162980</v>
      </c>
      <c r="AC24" s="1154">
        <v>169649</v>
      </c>
      <c r="AD24" s="1154">
        <v>180070</v>
      </c>
      <c r="AE24" s="1432">
        <v>167432</v>
      </c>
      <c r="AF24" s="1154">
        <v>167490</v>
      </c>
      <c r="AG24" s="1705">
        <v>171550</v>
      </c>
      <c r="AH24" s="1588">
        <v>2.4240253149441671E-2</v>
      </c>
      <c r="AI24" s="1588">
        <v>1.1205488980188472E-2</v>
      </c>
    </row>
    <row r="25" spans="1:35" ht="15" customHeight="1">
      <c r="A25" s="520"/>
      <c r="B25" s="717" t="s">
        <v>360</v>
      </c>
      <c r="D25" s="319"/>
      <c r="E25" s="368"/>
      <c r="F25" s="317"/>
      <c r="G25" s="317"/>
      <c r="H25" s="64"/>
      <c r="I25" s="64"/>
      <c r="J25" s="64"/>
      <c r="K25" s="64"/>
      <c r="L25" s="657"/>
      <c r="M25" s="657"/>
      <c r="N25" s="657"/>
      <c r="O25" s="218"/>
      <c r="P25" s="218">
        <f>+P24*10</f>
        <v>1598640</v>
      </c>
      <c r="Q25" s="1100">
        <f t="shared" ref="Q25:AG25" si="0">+Q24*10</f>
        <v>1664860</v>
      </c>
      <c r="R25" s="1100">
        <f t="shared" si="0"/>
        <v>1610980</v>
      </c>
      <c r="S25" s="1100">
        <f t="shared" si="0"/>
        <v>1578900</v>
      </c>
      <c r="T25" s="1100">
        <f t="shared" si="0"/>
        <v>1663180</v>
      </c>
      <c r="U25" s="1100">
        <f t="shared" si="0"/>
        <v>1714650</v>
      </c>
      <c r="V25" s="1100">
        <f t="shared" si="0"/>
        <v>1470100</v>
      </c>
      <c r="W25" s="1100">
        <f t="shared" si="0"/>
        <v>1457550</v>
      </c>
      <c r="X25" s="1100">
        <f t="shared" si="0"/>
        <v>1501390</v>
      </c>
      <c r="Y25" s="1100">
        <f t="shared" si="0"/>
        <v>1531860</v>
      </c>
      <c r="Z25" s="1100">
        <f t="shared" si="0"/>
        <v>1589280</v>
      </c>
      <c r="AA25" s="1100">
        <f t="shared" si="0"/>
        <v>1572760</v>
      </c>
      <c r="AB25" s="1100">
        <f t="shared" si="0"/>
        <v>1629800</v>
      </c>
      <c r="AC25" s="1100">
        <f t="shared" si="0"/>
        <v>1696490</v>
      </c>
      <c r="AD25" s="1100">
        <f t="shared" si="0"/>
        <v>1800700</v>
      </c>
      <c r="AE25" s="1100">
        <f t="shared" si="0"/>
        <v>1674320</v>
      </c>
      <c r="AF25" s="1100">
        <f t="shared" si="0"/>
        <v>1674900</v>
      </c>
      <c r="AG25" s="1100">
        <f t="shared" si="0"/>
        <v>1715500</v>
      </c>
      <c r="AH25" s="342"/>
      <c r="AI25" s="342"/>
    </row>
    <row r="26" spans="1:35" ht="15" customHeight="1">
      <c r="A26" s="520"/>
      <c r="B26" s="522" t="s">
        <v>361</v>
      </c>
      <c r="D26" s="319"/>
      <c r="E26" s="324"/>
      <c r="F26" s="319"/>
      <c r="G26" s="319"/>
      <c r="H26" s="410"/>
      <c r="I26" s="410"/>
      <c r="J26" s="410"/>
      <c r="K26" s="410"/>
      <c r="L26" s="660"/>
      <c r="M26" s="660"/>
      <c r="N26" s="660"/>
      <c r="O26" s="416"/>
      <c r="P26" s="416"/>
      <c r="Q26" s="1121"/>
      <c r="R26" s="1121"/>
      <c r="S26" s="1121"/>
      <c r="T26" s="1121"/>
      <c r="U26" s="1121"/>
      <c r="V26" s="1121"/>
      <c r="W26" s="1121"/>
      <c r="X26" s="1121"/>
      <c r="Y26" s="1121"/>
      <c r="Z26" s="1121"/>
      <c r="AA26" s="1121"/>
      <c r="AB26" s="1121"/>
      <c r="AC26" s="1121"/>
      <c r="AD26" s="1121"/>
      <c r="AE26" s="1121"/>
      <c r="AF26" s="1121"/>
      <c r="AG26" s="1121"/>
      <c r="AH26" s="69"/>
      <c r="AI26" s="454" t="s">
        <v>414</v>
      </c>
    </row>
    <row r="27" spans="1:35" ht="15" customHeight="1">
      <c r="A27" s="78"/>
      <c r="B27" s="1586" t="s">
        <v>701</v>
      </c>
      <c r="C27" s="240"/>
      <c r="D27" s="319"/>
      <c r="E27" s="375" t="s">
        <v>230</v>
      </c>
      <c r="F27" s="316"/>
      <c r="G27" s="316"/>
      <c r="H27" s="411"/>
      <c r="I27" s="411"/>
      <c r="J27" s="411"/>
      <c r="K27" s="411"/>
      <c r="L27" s="867">
        <v>0.111</v>
      </c>
      <c r="M27" s="867">
        <v>0.112</v>
      </c>
      <c r="N27" s="867">
        <v>0.114</v>
      </c>
      <c r="O27" s="1340">
        <v>0.112</v>
      </c>
      <c r="P27" s="961">
        <v>0.1109</v>
      </c>
      <c r="Q27" s="1143">
        <v>0.10614749353708287</v>
      </c>
      <c r="R27" s="1143">
        <v>0.111</v>
      </c>
      <c r="S27" s="1433">
        <v>0.11</v>
      </c>
      <c r="T27" s="1479">
        <v>0.107</v>
      </c>
      <c r="U27" s="1479">
        <v>0.111</v>
      </c>
      <c r="V27" s="1479">
        <v>0.13400000000000001</v>
      </c>
      <c r="W27" s="1433">
        <v>0.13100000000000001</v>
      </c>
      <c r="X27" s="1479">
        <v>0.13159999999999999</v>
      </c>
      <c r="Y27" s="1479">
        <v>0.1338</v>
      </c>
      <c r="Z27" s="1479">
        <v>0.13400000000000001</v>
      </c>
      <c r="AA27" s="1433">
        <v>0.129</v>
      </c>
      <c r="AB27" s="1479">
        <v>0.12839999999999999</v>
      </c>
      <c r="AC27" s="1479">
        <v>0.12659999999999999</v>
      </c>
      <c r="AD27" s="1479">
        <v>0.1242</v>
      </c>
      <c r="AE27" s="1433">
        <v>0.1268</v>
      </c>
      <c r="AF27" s="1479">
        <v>0.1346</v>
      </c>
      <c r="AG27" s="1706">
        <v>0.13400000000000001</v>
      </c>
      <c r="AH27" s="1753" t="s">
        <v>875</v>
      </c>
      <c r="AI27" s="1753" t="s">
        <v>876</v>
      </c>
    </row>
    <row r="28" spans="1:35" ht="15" customHeight="1">
      <c r="A28" s="78"/>
      <c r="B28" s="1586" t="s">
        <v>702</v>
      </c>
      <c r="C28" s="240"/>
      <c r="D28" s="319"/>
      <c r="E28" s="368" t="s">
        <v>131</v>
      </c>
      <c r="F28" s="317"/>
      <c r="G28" s="317"/>
      <c r="H28" s="239"/>
      <c r="I28" s="239"/>
      <c r="J28" s="239"/>
      <c r="K28" s="239"/>
      <c r="L28" s="868">
        <v>0.13</v>
      </c>
      <c r="M28" s="868">
        <v>0.13</v>
      </c>
      <c r="N28" s="1144">
        <v>0.13400000000000001</v>
      </c>
      <c r="O28" s="1341">
        <v>0.13200000000000001</v>
      </c>
      <c r="P28" s="868">
        <v>0.1295</v>
      </c>
      <c r="Q28" s="1144">
        <v>0.124055843842117</v>
      </c>
      <c r="R28" s="1144">
        <v>0.129</v>
      </c>
      <c r="S28" s="1341">
        <v>0.13200000000000001</v>
      </c>
      <c r="T28" s="1144">
        <v>0.127</v>
      </c>
      <c r="U28" s="1144">
        <v>0.127</v>
      </c>
      <c r="V28" s="1144">
        <v>0.153</v>
      </c>
      <c r="W28" s="1341">
        <v>0.15</v>
      </c>
      <c r="X28" s="1144">
        <v>0.14879999999999999</v>
      </c>
      <c r="Y28" s="1144">
        <v>0.15060000000000001</v>
      </c>
      <c r="Z28" s="1144">
        <v>0.14599999999999999</v>
      </c>
      <c r="AA28" s="1341">
        <v>0.14199999999999999</v>
      </c>
      <c r="AB28" s="1144">
        <v>0.13980000000000001</v>
      </c>
      <c r="AC28" s="1144">
        <v>0.1343</v>
      </c>
      <c r="AD28" s="1144">
        <v>0.1333</v>
      </c>
      <c r="AE28" s="1341">
        <v>0.13669999999999999</v>
      </c>
      <c r="AF28" s="1144">
        <v>0.14449999999999999</v>
      </c>
      <c r="AG28" s="1707">
        <v>0.14360000000000001</v>
      </c>
      <c r="AH28" s="1754" t="s">
        <v>875</v>
      </c>
      <c r="AI28" s="1754" t="s">
        <v>877</v>
      </c>
    </row>
    <row r="29" spans="1:35" ht="15" customHeight="1" thickBot="1">
      <c r="A29" s="78"/>
      <c r="B29" s="522" t="s">
        <v>518</v>
      </c>
      <c r="C29" s="35"/>
      <c r="D29" s="319"/>
      <c r="E29" s="412" t="s">
        <v>4</v>
      </c>
      <c r="F29" s="413"/>
      <c r="G29" s="413"/>
      <c r="H29" s="414"/>
      <c r="I29" s="415"/>
      <c r="J29" s="415"/>
      <c r="K29" s="415"/>
      <c r="L29" s="869">
        <v>0.151</v>
      </c>
      <c r="M29" s="869">
        <v>0.153</v>
      </c>
      <c r="N29" s="1145">
        <v>0.159</v>
      </c>
      <c r="O29" s="1342">
        <v>0.157</v>
      </c>
      <c r="P29" s="869">
        <v>0.1532</v>
      </c>
      <c r="Q29" s="1145">
        <v>0.14564485873842364</v>
      </c>
      <c r="R29" s="1145">
        <v>0.152</v>
      </c>
      <c r="S29" s="1342">
        <v>0.154</v>
      </c>
      <c r="T29" s="1145">
        <v>0.14799999999999999</v>
      </c>
      <c r="U29" s="1145">
        <v>0.14799999999999999</v>
      </c>
      <c r="V29" s="1145">
        <v>0.17799999999999999</v>
      </c>
      <c r="W29" s="1342">
        <v>0.17299999999999999</v>
      </c>
      <c r="X29" s="1145">
        <v>0.1694</v>
      </c>
      <c r="Y29" s="1145">
        <v>0.17130000000000001</v>
      </c>
      <c r="Z29" s="1145">
        <v>0.16700000000000001</v>
      </c>
      <c r="AA29" s="1342">
        <v>0.16200000000000001</v>
      </c>
      <c r="AB29" s="1145">
        <v>0.1575</v>
      </c>
      <c r="AC29" s="1145">
        <v>0.1512</v>
      </c>
      <c r="AD29" s="1145">
        <v>0.15179999999999999</v>
      </c>
      <c r="AE29" s="1342">
        <v>0.156</v>
      </c>
      <c r="AF29" s="1145">
        <v>0.1633</v>
      </c>
      <c r="AG29" s="1708">
        <v>0.16259999999999999</v>
      </c>
      <c r="AH29" s="1751" t="s">
        <v>886</v>
      </c>
      <c r="AI29" s="1751" t="s">
        <v>878</v>
      </c>
    </row>
    <row r="30" spans="1:35" ht="15" customHeight="1">
      <c r="A30" s="3"/>
      <c r="B30" s="522" t="s">
        <v>362</v>
      </c>
      <c r="D30" s="319"/>
      <c r="E30" s="345" t="s">
        <v>231</v>
      </c>
      <c r="F30" s="319"/>
      <c r="G30" s="319"/>
      <c r="H30" s="45"/>
      <c r="I30" s="45"/>
      <c r="J30" s="33"/>
      <c r="K30" s="33"/>
      <c r="L30" s="33"/>
      <c r="M30" s="33"/>
      <c r="N30" s="33"/>
      <c r="O30" s="35"/>
      <c r="P30" s="33"/>
      <c r="Q30" s="178"/>
      <c r="R30" s="1088"/>
      <c r="S30" s="1088"/>
      <c r="T30" s="1088"/>
      <c r="U30" s="1088"/>
      <c r="V30" s="1088"/>
      <c r="W30" s="1088"/>
      <c r="X30" s="1089"/>
      <c r="Y30" s="1089"/>
      <c r="Z30" s="1088"/>
      <c r="AA30" s="1088"/>
      <c r="AB30" s="1088"/>
      <c r="AC30" s="1088"/>
      <c r="AD30" s="1088"/>
      <c r="AE30" s="1088"/>
      <c r="AF30" s="1088"/>
      <c r="AG30" s="1088"/>
    </row>
    <row r="31" spans="1:35" ht="15" customHeight="1">
      <c r="A31" s="3"/>
      <c r="B31" s="50"/>
      <c r="C31" s="242"/>
      <c r="D31" s="319"/>
      <c r="E31" s="345" t="s">
        <v>868</v>
      </c>
      <c r="F31" s="319"/>
      <c r="G31" s="319"/>
      <c r="H31" s="241"/>
      <c r="I31" s="241"/>
      <c r="J31" s="241"/>
      <c r="K31" s="241"/>
      <c r="L31" s="227"/>
      <c r="M31" s="241"/>
      <c r="N31" s="241"/>
      <c r="O31" s="227"/>
      <c r="P31" s="1113">
        <f t="shared" ref="P31:AF31" si="1">+P29*100</f>
        <v>15.32</v>
      </c>
      <c r="Q31" s="1113">
        <f t="shared" si="1"/>
        <v>14.564485873842365</v>
      </c>
      <c r="R31" s="1113">
        <f t="shared" si="1"/>
        <v>15.2</v>
      </c>
      <c r="S31" s="1113">
        <f t="shared" si="1"/>
        <v>15.4</v>
      </c>
      <c r="T31" s="1113">
        <f t="shared" si="1"/>
        <v>14.799999999999999</v>
      </c>
      <c r="U31" s="1113">
        <f t="shared" si="1"/>
        <v>14.799999999999999</v>
      </c>
      <c r="V31" s="1113">
        <f t="shared" si="1"/>
        <v>17.8</v>
      </c>
      <c r="W31" s="1113">
        <f t="shared" si="1"/>
        <v>17.299999999999997</v>
      </c>
      <c r="X31" s="1113">
        <f t="shared" si="1"/>
        <v>16.939999999999998</v>
      </c>
      <c r="Y31" s="1113">
        <f t="shared" si="1"/>
        <v>17.130000000000003</v>
      </c>
      <c r="Z31" s="1113">
        <f t="shared" si="1"/>
        <v>16.7</v>
      </c>
      <c r="AA31" s="1113">
        <f t="shared" si="1"/>
        <v>16.2</v>
      </c>
      <c r="AB31" s="1113">
        <f t="shared" si="1"/>
        <v>15.75</v>
      </c>
      <c r="AC31" s="1113">
        <f t="shared" si="1"/>
        <v>15.120000000000001</v>
      </c>
      <c r="AD31" s="1113">
        <f t="shared" si="1"/>
        <v>15.18</v>
      </c>
      <c r="AE31" s="1113">
        <f t="shared" si="1"/>
        <v>15.6</v>
      </c>
      <c r="AF31" s="1113">
        <f t="shared" si="1"/>
        <v>16.329999999999998</v>
      </c>
      <c r="AG31" s="1113">
        <f>+AG29*100</f>
        <v>16.259999999999998</v>
      </c>
      <c r="AH31" s="45"/>
      <c r="AI31" s="45"/>
    </row>
    <row r="32" spans="1:35" ht="15" customHeight="1">
      <c r="A32" s="3"/>
      <c r="B32" s="50"/>
      <c r="C32" s="242"/>
      <c r="D32" s="319"/>
      <c r="E32" s="345"/>
      <c r="F32" s="319"/>
      <c r="G32" s="319"/>
      <c r="H32" s="241"/>
      <c r="I32" s="241"/>
      <c r="J32" s="241"/>
      <c r="K32" s="241"/>
      <c r="L32" s="227"/>
      <c r="M32" s="241"/>
      <c r="N32" s="241"/>
      <c r="O32" s="227"/>
      <c r="P32" s="1113">
        <f t="shared" ref="P32:AF32" si="2">+P28*100</f>
        <v>12.950000000000001</v>
      </c>
      <c r="Q32" s="1113">
        <f t="shared" si="2"/>
        <v>12.4055843842117</v>
      </c>
      <c r="R32" s="1113">
        <f t="shared" si="2"/>
        <v>12.9</v>
      </c>
      <c r="S32" s="1113">
        <f t="shared" si="2"/>
        <v>13.200000000000001</v>
      </c>
      <c r="T32" s="1113">
        <f t="shared" si="2"/>
        <v>12.7</v>
      </c>
      <c r="U32" s="1113">
        <f t="shared" si="2"/>
        <v>12.7</v>
      </c>
      <c r="V32" s="1113">
        <f t="shared" si="2"/>
        <v>15.299999999999999</v>
      </c>
      <c r="W32" s="1113">
        <f t="shared" si="2"/>
        <v>15</v>
      </c>
      <c r="X32" s="1113">
        <f t="shared" si="2"/>
        <v>14.879999999999999</v>
      </c>
      <c r="Y32" s="1113">
        <f t="shared" si="2"/>
        <v>15.06</v>
      </c>
      <c r="Z32" s="1113">
        <f t="shared" si="2"/>
        <v>14.6</v>
      </c>
      <c r="AA32" s="1113">
        <f t="shared" si="2"/>
        <v>14.2</v>
      </c>
      <c r="AB32" s="1113">
        <f t="shared" si="2"/>
        <v>13.98</v>
      </c>
      <c r="AC32" s="1113">
        <f t="shared" si="2"/>
        <v>13.43</v>
      </c>
      <c r="AD32" s="1113">
        <f t="shared" si="2"/>
        <v>13.33</v>
      </c>
      <c r="AE32" s="1113">
        <f t="shared" si="2"/>
        <v>13.669999999999998</v>
      </c>
      <c r="AF32" s="1113">
        <f t="shared" si="2"/>
        <v>14.45</v>
      </c>
      <c r="AG32" s="1113">
        <f>+AG28*100</f>
        <v>14.360000000000001</v>
      </c>
      <c r="AH32" s="45"/>
      <c r="AI32" s="45"/>
    </row>
    <row r="33" spans="1:35" ht="15" customHeight="1">
      <c r="A33" s="3"/>
      <c r="B33" s="50"/>
      <c r="C33" s="242"/>
      <c r="D33" s="319"/>
      <c r="E33" s="345"/>
      <c r="F33" s="319"/>
      <c r="G33" s="319"/>
      <c r="H33" s="241"/>
      <c r="I33" s="241"/>
      <c r="J33" s="241"/>
      <c r="K33" s="241"/>
      <c r="L33" s="227"/>
      <c r="M33" s="241"/>
      <c r="N33" s="241"/>
      <c r="O33" s="227"/>
      <c r="P33" s="1113">
        <f t="shared" ref="P33:AF33" si="3">+P27*100</f>
        <v>11.09</v>
      </c>
      <c r="Q33" s="1113">
        <f t="shared" si="3"/>
        <v>10.614749353708287</v>
      </c>
      <c r="R33" s="1113">
        <f t="shared" si="3"/>
        <v>11.1</v>
      </c>
      <c r="S33" s="1113">
        <f t="shared" si="3"/>
        <v>11</v>
      </c>
      <c r="T33" s="1113">
        <f t="shared" si="3"/>
        <v>10.7</v>
      </c>
      <c r="U33" s="1113">
        <f t="shared" si="3"/>
        <v>11.1</v>
      </c>
      <c r="V33" s="1113">
        <f t="shared" si="3"/>
        <v>13.4</v>
      </c>
      <c r="W33" s="1113">
        <f t="shared" si="3"/>
        <v>13.100000000000001</v>
      </c>
      <c r="X33" s="1113">
        <f t="shared" si="3"/>
        <v>13.16</v>
      </c>
      <c r="Y33" s="1113">
        <f t="shared" si="3"/>
        <v>13.38</v>
      </c>
      <c r="Z33" s="1113">
        <f t="shared" si="3"/>
        <v>13.4</v>
      </c>
      <c r="AA33" s="1113">
        <f t="shared" si="3"/>
        <v>12.9</v>
      </c>
      <c r="AB33" s="1113">
        <f t="shared" si="3"/>
        <v>12.839999999999998</v>
      </c>
      <c r="AC33" s="1113">
        <f t="shared" si="3"/>
        <v>12.659999999999998</v>
      </c>
      <c r="AD33" s="1113">
        <f t="shared" si="3"/>
        <v>12.42</v>
      </c>
      <c r="AE33" s="1113">
        <f t="shared" si="3"/>
        <v>12.68</v>
      </c>
      <c r="AF33" s="1113">
        <f t="shared" si="3"/>
        <v>13.459999999999999</v>
      </c>
      <c r="AG33" s="1113">
        <f>+AG27*100</f>
        <v>13.4</v>
      </c>
      <c r="AH33" s="45"/>
      <c r="AI33" s="45"/>
    </row>
    <row r="34" spans="1:35" ht="15" customHeight="1">
      <c r="A34" s="3"/>
      <c r="B34" s="50"/>
      <c r="C34" s="242"/>
      <c r="D34" s="319"/>
      <c r="E34" s="345"/>
      <c r="F34" s="319"/>
      <c r="G34" s="319"/>
      <c r="H34" s="241"/>
      <c r="I34" s="241"/>
      <c r="J34" s="241"/>
      <c r="K34" s="241"/>
      <c r="L34" s="227"/>
      <c r="M34" s="241"/>
      <c r="N34" s="241"/>
      <c r="O34" s="227"/>
      <c r="P34" s="227"/>
      <c r="Q34" s="242"/>
      <c r="R34" s="1113"/>
      <c r="S34" s="1113"/>
      <c r="T34" s="1113"/>
      <c r="U34" s="1113"/>
      <c r="V34" s="1113"/>
      <c r="W34" s="1113"/>
      <c r="X34" s="1113"/>
      <c r="Y34" s="1113"/>
      <c r="Z34" s="1113"/>
      <c r="AA34" s="1113"/>
      <c r="AB34" s="1113"/>
      <c r="AC34" s="1113"/>
      <c r="AD34" s="1113"/>
      <c r="AE34" s="1113"/>
      <c r="AF34" s="1113"/>
      <c r="AG34" s="1113"/>
      <c r="AH34" s="45"/>
      <c r="AI34" s="45"/>
    </row>
    <row r="35" spans="1:35" ht="15" customHeight="1">
      <c r="A35" s="3"/>
      <c r="B35" s="50"/>
      <c r="C35" s="242"/>
      <c r="D35" s="319"/>
      <c r="E35" s="345"/>
      <c r="F35" s="319"/>
      <c r="G35" s="319"/>
      <c r="H35" s="241"/>
      <c r="I35" s="241"/>
      <c r="J35" s="241"/>
      <c r="K35" s="241"/>
      <c r="L35" s="227"/>
      <c r="M35" s="241"/>
      <c r="N35" s="241"/>
      <c r="O35" s="227"/>
      <c r="P35" s="227"/>
      <c r="Q35" s="242"/>
      <c r="R35" s="1113"/>
      <c r="S35" s="1113"/>
      <c r="T35" s="1113"/>
      <c r="U35" s="1113"/>
      <c r="V35" s="1113"/>
      <c r="W35" s="1113"/>
      <c r="X35" s="1113"/>
      <c r="Y35" s="1113"/>
      <c r="Z35" s="1113"/>
      <c r="AA35" s="1113"/>
      <c r="AB35" s="1113"/>
      <c r="AC35" s="1113"/>
      <c r="AD35" s="1113"/>
      <c r="AE35" s="1113"/>
      <c r="AF35" s="1113"/>
      <c r="AG35" s="1113"/>
      <c r="AH35" s="45"/>
      <c r="AI35" s="45"/>
    </row>
    <row r="36" spans="1:35" ht="15" customHeight="1">
      <c r="A36" s="3"/>
      <c r="B36" s="50"/>
      <c r="C36" s="242"/>
      <c r="D36" s="319"/>
      <c r="E36" s="345"/>
      <c r="F36" s="319"/>
      <c r="G36" s="319"/>
      <c r="H36" s="241"/>
      <c r="I36" s="241"/>
      <c r="J36" s="241"/>
      <c r="K36" s="241"/>
      <c r="L36" s="227"/>
      <c r="M36" s="241"/>
      <c r="N36" s="241"/>
      <c r="O36" s="227"/>
      <c r="P36" s="227"/>
      <c r="Q36" s="242"/>
      <c r="R36" s="1113"/>
      <c r="S36" s="1113"/>
      <c r="T36" s="1113"/>
      <c r="U36" s="1113"/>
      <c r="V36" s="1113"/>
      <c r="W36" s="1113"/>
      <c r="X36" s="1113"/>
      <c r="Y36" s="1113"/>
      <c r="Z36" s="1113"/>
      <c r="AA36" s="1113"/>
      <c r="AB36" s="1113"/>
      <c r="AC36" s="1113"/>
      <c r="AD36" s="1113"/>
      <c r="AE36" s="1113"/>
      <c r="AF36" s="1113"/>
      <c r="AG36" s="1113"/>
      <c r="AH36" s="45"/>
      <c r="AI36" s="45"/>
    </row>
    <row r="37" spans="1:35" ht="15" customHeight="1">
      <c r="A37" s="3"/>
      <c r="B37" s="50"/>
      <c r="C37" s="242"/>
      <c r="D37" s="319"/>
      <c r="E37" s="345"/>
      <c r="F37" s="319"/>
      <c r="G37" s="319"/>
      <c r="H37" s="241"/>
      <c r="I37" s="241"/>
      <c r="J37" s="241"/>
      <c r="K37" s="241"/>
      <c r="L37" s="227"/>
      <c r="M37" s="241"/>
      <c r="N37" s="241"/>
      <c r="O37" s="227"/>
      <c r="P37" s="227"/>
      <c r="Q37" s="242"/>
      <c r="R37" s="1113"/>
      <c r="S37" s="1113"/>
      <c r="T37" s="1113"/>
      <c r="U37" s="1113"/>
      <c r="V37" s="1113"/>
      <c r="W37" s="1113"/>
      <c r="X37" s="1113"/>
      <c r="Y37" s="1113"/>
      <c r="Z37" s="1113"/>
      <c r="AA37" s="1113"/>
      <c r="AB37" s="1113"/>
      <c r="AC37" s="1113"/>
      <c r="AD37" s="1113"/>
      <c r="AE37" s="1113"/>
      <c r="AF37" s="1113"/>
      <c r="AG37" s="1113"/>
      <c r="AH37" s="45"/>
      <c r="AI37" s="45"/>
    </row>
    <row r="38" spans="1:35" ht="15" customHeight="1">
      <c r="A38" s="3"/>
      <c r="B38" s="50"/>
      <c r="C38" s="242"/>
      <c r="D38" s="319"/>
      <c r="E38" s="345"/>
      <c r="F38" s="319"/>
      <c r="G38" s="319"/>
      <c r="H38" s="241"/>
      <c r="I38" s="241"/>
      <c r="J38" s="241"/>
      <c r="K38" s="241"/>
      <c r="L38" s="227"/>
      <c r="M38" s="241"/>
      <c r="N38" s="241"/>
      <c r="O38" s="227"/>
      <c r="P38" s="227"/>
      <c r="Q38" s="242"/>
      <c r="R38" s="1113"/>
      <c r="S38" s="1113"/>
      <c r="T38" s="1113"/>
      <c r="U38" s="1113"/>
      <c r="V38" s="1113"/>
      <c r="W38" s="1113"/>
      <c r="X38" s="1113"/>
      <c r="Y38" s="1113"/>
      <c r="Z38" s="1113"/>
      <c r="AA38" s="1113"/>
      <c r="AB38" s="1113"/>
      <c r="AC38" s="1113"/>
      <c r="AD38" s="1113"/>
      <c r="AE38" s="1113"/>
      <c r="AF38" s="1113"/>
      <c r="AG38" s="1113"/>
      <c r="AH38" s="45"/>
      <c r="AI38" s="858">
        <v>27</v>
      </c>
    </row>
    <row r="39" spans="1:35">
      <c r="B39" s="50"/>
    </row>
    <row r="40" spans="1:35">
      <c r="B40" s="50"/>
    </row>
    <row r="41" spans="1:35">
      <c r="B41" s="50"/>
    </row>
    <row r="42" spans="1:35">
      <c r="B42" s="50"/>
    </row>
    <row r="44" spans="1:35" s="58" customFormat="1">
      <c r="A44" s="29"/>
      <c r="B44" s="74"/>
      <c r="C44" s="33"/>
      <c r="D44" s="33"/>
      <c r="E44" s="33"/>
      <c r="F44" s="33"/>
      <c r="G44" s="179"/>
      <c r="Q44" s="202"/>
      <c r="R44" s="1097"/>
      <c r="S44" s="1097"/>
      <c r="T44" s="1097"/>
      <c r="U44" s="1097"/>
      <c r="V44" s="1097"/>
      <c r="W44" s="1097"/>
      <c r="X44" s="1097"/>
      <c r="Y44" s="1097"/>
      <c r="Z44" s="1097"/>
      <c r="AA44" s="1097"/>
      <c r="AB44" s="1097"/>
      <c r="AC44" s="1097"/>
      <c r="AD44" s="1097"/>
      <c r="AE44" s="1097"/>
      <c r="AF44" s="1097"/>
      <c r="AG44" s="1097"/>
      <c r="AH44" s="33"/>
      <c r="AI44" s="33"/>
    </row>
  </sheetData>
  <phoneticPr fontId="24" type="noConversion"/>
  <hyperlinks>
    <hyperlink ref="A6" location="'Table of Contents'!A1" display="Table of  Contents"/>
    <hyperlink ref="A6:B6" location="'Table of Contents'!A1" display="Table of  Contents"/>
    <hyperlink ref="B9" location="'Financial Highlights'!A1" display="Financial Highlights"/>
    <hyperlink ref="B10" location="IS!A1" display="Income Statements [Group/Bank]"/>
    <hyperlink ref="B11" location="BS!A1" display="Balance Sheets [Group/Bank]"/>
    <hyperlink ref="B12" location="'NIM_Bank + Card'!A1" display="NIM [Bank+Card]"/>
    <hyperlink ref="B13" location="'NIM NIS_Bank'!A1" display="NIM &amp; NIS [Bank]"/>
    <hyperlink ref="B16" location="Loans_Bank!A1" display="Loans [Bank]"/>
    <hyperlink ref="B18" location="'Asset Quality_Group'!A1" display="Asset Quality [Group]"/>
    <hyperlink ref="B21" location="'Asset Quality_Bank'!A1" display="Asset Quality [Bank]"/>
    <hyperlink ref="B22" location="'Provision_Bank '!A1" display="Provision [Bank]"/>
    <hyperlink ref="B23" location="Delinquency_Bank!A1" display="Delinquency [Bank]"/>
    <hyperlink ref="B14" location="'Non-Interest Income'!A1" display="Non-Interest Income [Group/Bank]"/>
    <hyperlink ref="B15" location="'SG&amp;A Expense'!A1" display="SG&amp;A Expense [Group/Bank]"/>
    <hyperlink ref="B17" location="'Funding_Bank '!A1" display="Funding [Bank]"/>
    <hyperlink ref="B24" location="'Capital Adequacy_Group'!A1" display="Capital Adequacy [Group]"/>
    <hyperlink ref="B25" location="'Capital Adequacy_Bank'!A1" display="Capital Adequacy [Bank]"/>
    <hyperlink ref="B26" location="'Woori Card'!A1" display="Woori Card"/>
    <hyperlink ref="B29" location="'Orgarnization Structure'!A1" display="Orgarnization Structure"/>
    <hyperlink ref="B30" location="'Credit Rating'!A1" display="Credit Rating"/>
    <hyperlink ref="B27" location="'Woori Financial Capital'!A1" display="Woori Financial Capital"/>
    <hyperlink ref="B28" location="'Woori Investment Bank '!A1" display="Woori Investment Bank"/>
  </hyperlinks>
  <pageMargins left="0.23622047244094491" right="0.31496062992125984" top="0.74803149606299213" bottom="0.31496062992125984" header="0.31496062992125984" footer="0.31496062992125984"/>
  <pageSetup paperSize="9" scale="38" fitToHeight="0" orientation="landscape"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tabColor theme="3" tint="0.59999389629810485"/>
    <pageSetUpPr fitToPage="1"/>
  </sheetPr>
  <dimension ref="A1:AIL130"/>
  <sheetViews>
    <sheetView view="pageBreakPreview" zoomScale="85" zoomScaleNormal="100" zoomScaleSheetLayoutView="85" workbookViewId="0">
      <pane xSplit="7" ySplit="4" topLeftCell="W5" activePane="bottomRight" state="frozen"/>
      <selection activeCell="V43" sqref="V43"/>
      <selection pane="topRight" activeCell="V43" sqref="V43"/>
      <selection pane="bottomLeft" activeCell="V43" sqref="V43"/>
      <selection pane="bottomRight" activeCell="F11" sqref="F11"/>
    </sheetView>
  </sheetViews>
  <sheetFormatPr defaultColWidth="9" defaultRowHeight="12"/>
  <cols>
    <col min="1" max="1" width="1.25" style="29" customWidth="1"/>
    <col min="2" max="2" width="27.75" style="74" bestFit="1" customWidth="1"/>
    <col min="3" max="3" width="2.625" style="33" customWidth="1"/>
    <col min="4" max="5" width="1.625" style="33" customWidth="1"/>
    <col min="6" max="6" width="18.75" style="33" customWidth="1"/>
    <col min="7" max="7" width="9.75" style="33" customWidth="1"/>
    <col min="8" max="11" width="10.625" style="54" hidden="1" customWidth="1"/>
    <col min="12" max="16" width="9.625" style="54" hidden="1" customWidth="1"/>
    <col min="17" max="17" width="9.625" style="178" hidden="1" customWidth="1"/>
    <col min="18" max="27" width="9.625" style="1088" hidden="1" customWidth="1"/>
    <col min="28" max="33" width="9.625" style="1088" customWidth="1"/>
    <col min="34" max="34" width="9.625" style="54" customWidth="1"/>
    <col min="35" max="35" width="9.625" style="33" customWidth="1"/>
    <col min="36" max="16384" width="9" style="33"/>
  </cols>
  <sheetData>
    <row r="1" spans="1:65" s="35" customFormat="1" ht="10.5" customHeight="1">
      <c r="A1" s="8"/>
      <c r="B1" s="30"/>
      <c r="C1" s="31"/>
      <c r="D1" s="31"/>
      <c r="E1" s="31"/>
      <c r="F1" s="31"/>
      <c r="G1" s="31"/>
      <c r="H1" s="245"/>
      <c r="I1" s="245"/>
      <c r="J1" s="245"/>
      <c r="K1" s="245"/>
      <c r="L1" s="245"/>
      <c r="M1" s="245"/>
      <c r="N1" s="245"/>
      <c r="O1" s="245"/>
      <c r="P1" s="245"/>
      <c r="Q1" s="245"/>
      <c r="R1" s="1086"/>
      <c r="S1" s="1086"/>
      <c r="T1" s="1086"/>
      <c r="U1" s="1086"/>
      <c r="V1" s="1086"/>
      <c r="W1" s="1086"/>
      <c r="X1" s="1086"/>
      <c r="Y1" s="1086"/>
      <c r="Z1" s="1086"/>
      <c r="AA1" s="1086"/>
      <c r="AB1" s="1086"/>
      <c r="AC1" s="1086"/>
      <c r="AD1" s="1086"/>
      <c r="AE1" s="1086"/>
      <c r="AF1" s="1086"/>
      <c r="AG1" s="1086"/>
      <c r="AH1" s="245"/>
      <c r="AI1" s="245"/>
    </row>
    <row r="2" spans="1:65" s="35" customFormat="1" ht="15" customHeight="1">
      <c r="A2" s="8"/>
      <c r="B2" s="34"/>
      <c r="D2" s="517" t="s">
        <v>333</v>
      </c>
      <c r="H2" s="32"/>
      <c r="I2" s="32"/>
      <c r="J2" s="32"/>
      <c r="K2" s="32"/>
      <c r="L2" s="32"/>
      <c r="M2" s="32"/>
      <c r="N2" s="32"/>
      <c r="O2" s="32"/>
      <c r="P2" s="32"/>
      <c r="Q2" s="418"/>
      <c r="R2" s="1087"/>
      <c r="S2" s="1087"/>
      <c r="T2" s="1087"/>
      <c r="U2" s="1087"/>
      <c r="V2" s="1087"/>
      <c r="W2" s="1087"/>
      <c r="X2" s="1087"/>
      <c r="Y2" s="1087"/>
      <c r="Z2" s="1087"/>
      <c r="AA2" s="1087"/>
      <c r="AB2" s="1087"/>
      <c r="AC2" s="1087"/>
      <c r="AD2" s="1087"/>
      <c r="AE2" s="1087"/>
      <c r="AF2" s="1087"/>
      <c r="AG2" s="1087"/>
      <c r="AH2" s="32"/>
      <c r="AI2" s="1086"/>
    </row>
    <row r="3" spans="1:65" s="483" customFormat="1" ht="5.0999999999999996" customHeight="1">
      <c r="B3" s="484"/>
      <c r="D3" s="485"/>
      <c r="H3" s="486"/>
      <c r="I3" s="486"/>
      <c r="J3" s="486"/>
      <c r="K3" s="486"/>
      <c r="L3" s="486"/>
      <c r="M3" s="486"/>
      <c r="N3" s="486"/>
      <c r="O3" s="486"/>
      <c r="P3" s="486"/>
      <c r="Q3" s="486"/>
      <c r="R3" s="1126"/>
      <c r="S3" s="1126"/>
      <c r="T3" s="1126"/>
      <c r="U3" s="1126"/>
      <c r="V3" s="1126"/>
      <c r="W3" s="1126"/>
      <c r="X3" s="1126"/>
      <c r="Y3" s="1126"/>
      <c r="Z3" s="1126"/>
      <c r="AA3" s="1126"/>
      <c r="AB3" s="1126"/>
      <c r="AC3" s="1126"/>
      <c r="AD3" s="1126"/>
      <c r="AE3" s="1126"/>
      <c r="AF3" s="1126"/>
      <c r="AG3" s="1126"/>
      <c r="AH3" s="486"/>
    </row>
    <row r="4" spans="1:65" s="490" customFormat="1" ht="20.100000000000001" customHeight="1">
      <c r="A4" s="488"/>
      <c r="B4" s="489"/>
      <c r="D4" s="489"/>
      <c r="F4" s="491"/>
      <c r="G4" s="491"/>
      <c r="H4" s="447" t="s">
        <v>62</v>
      </c>
      <c r="I4" s="447" t="s">
        <v>72</v>
      </c>
      <c r="J4" s="447" t="s">
        <v>76</v>
      </c>
      <c r="K4" s="447" t="s">
        <v>88</v>
      </c>
      <c r="L4" s="447" t="s">
        <v>98</v>
      </c>
      <c r="M4" s="447" t="s">
        <v>97</v>
      </c>
      <c r="N4" s="447" t="s">
        <v>103</v>
      </c>
      <c r="O4" s="447" t="s">
        <v>117</v>
      </c>
      <c r="P4" s="447" t="s">
        <v>334</v>
      </c>
      <c r="Q4" s="447" t="s">
        <v>458</v>
      </c>
      <c r="R4" s="1039" t="s">
        <v>543</v>
      </c>
      <c r="S4" s="1122" t="s">
        <v>586</v>
      </c>
      <c r="T4" s="1122" t="s">
        <v>604</v>
      </c>
      <c r="U4" s="1122" t="s">
        <v>626</v>
      </c>
      <c r="V4" s="1122" t="s">
        <v>633</v>
      </c>
      <c r="W4" s="1122" t="s">
        <v>659</v>
      </c>
      <c r="X4" s="1122" t="s">
        <v>705</v>
      </c>
      <c r="Y4" s="1122" t="s">
        <v>764</v>
      </c>
      <c r="Z4" s="1122" t="s">
        <v>778</v>
      </c>
      <c r="AA4" s="1122" t="s">
        <v>784</v>
      </c>
      <c r="AB4" s="1122" t="s">
        <v>793</v>
      </c>
      <c r="AC4" s="1122" t="s">
        <v>809</v>
      </c>
      <c r="AD4" s="1122" t="s">
        <v>817</v>
      </c>
      <c r="AE4" s="1122" t="s">
        <v>828</v>
      </c>
      <c r="AF4" s="1122" t="s">
        <v>854</v>
      </c>
      <c r="AG4" s="1122" t="s">
        <v>860</v>
      </c>
      <c r="AH4" s="492" t="s">
        <v>8</v>
      </c>
      <c r="AI4" s="492" t="s">
        <v>408</v>
      </c>
    </row>
    <row r="5" spans="1:65" s="35" customFormat="1" ht="11.1" customHeight="1">
      <c r="A5" s="3"/>
      <c r="B5" s="200"/>
      <c r="H5" s="243"/>
      <c r="I5" s="243"/>
      <c r="J5" s="243"/>
      <c r="K5" s="243"/>
      <c r="L5" s="243"/>
      <c r="M5" s="243"/>
      <c r="N5" s="243"/>
      <c r="O5" s="243"/>
      <c r="P5" s="243"/>
      <c r="Q5" s="243"/>
      <c r="R5" s="1089"/>
      <c r="S5" s="1089"/>
      <c r="T5" s="1089"/>
      <c r="U5" s="1089"/>
      <c r="V5" s="1089"/>
      <c r="W5" s="1089"/>
      <c r="X5" s="1089"/>
      <c r="Y5" s="1089"/>
      <c r="Z5" s="1089"/>
      <c r="AA5" s="1089"/>
      <c r="AB5" s="1089"/>
      <c r="AC5" s="1089"/>
      <c r="AD5" s="1089"/>
      <c r="AE5" s="1089"/>
      <c r="AF5" s="1089"/>
      <c r="AG5" s="1089"/>
      <c r="AH5" s="243"/>
      <c r="AI5" s="246"/>
    </row>
    <row r="6" spans="1:65" s="35" customFormat="1" ht="15" customHeight="1">
      <c r="A6" s="76" t="s">
        <v>36</v>
      </c>
      <c r="B6" s="77"/>
      <c r="D6" s="515" t="s">
        <v>520</v>
      </c>
      <c r="E6" s="348"/>
      <c r="F6" s="349"/>
      <c r="G6" s="349"/>
      <c r="H6" s="286"/>
      <c r="I6" s="286"/>
      <c r="J6" s="286"/>
      <c r="K6" s="286"/>
      <c r="L6" s="286"/>
      <c r="M6" s="286"/>
      <c r="N6" s="286"/>
      <c r="O6" s="286"/>
      <c r="P6" s="286"/>
      <c r="Q6" s="286"/>
      <c r="R6" s="1093"/>
      <c r="S6" s="1093"/>
      <c r="T6" s="1093"/>
      <c r="U6" s="1093"/>
      <c r="V6" s="1093"/>
      <c r="W6" s="1093"/>
      <c r="X6" s="1093"/>
      <c r="Y6" s="1093"/>
      <c r="Z6" s="1093"/>
      <c r="AA6" s="1093"/>
      <c r="AB6" s="1093"/>
      <c r="AC6" s="1093"/>
      <c r="AD6" s="1093"/>
      <c r="AE6" s="1093"/>
      <c r="AF6" s="1093"/>
      <c r="AG6" s="1093"/>
      <c r="AH6" s="286"/>
      <c r="AI6" s="454" t="s">
        <v>438</v>
      </c>
    </row>
    <row r="7" spans="1:65" ht="15" customHeight="1" thickBot="1">
      <c r="A7" s="78"/>
      <c r="B7" s="79"/>
      <c r="D7" s="348"/>
      <c r="E7" s="249" t="s">
        <v>232</v>
      </c>
      <c r="F7" s="249"/>
      <c r="G7" s="249"/>
      <c r="H7" s="249"/>
      <c r="I7" s="249"/>
      <c r="J7" s="249"/>
      <c r="K7" s="249"/>
      <c r="L7" s="890">
        <v>8744775</v>
      </c>
      <c r="M7" s="890">
        <v>9100890</v>
      </c>
      <c r="N7" s="890">
        <v>9593606</v>
      </c>
      <c r="O7" s="1389">
        <v>9987400</v>
      </c>
      <c r="P7" s="940">
        <v>9664753.0129499994</v>
      </c>
      <c r="Q7" s="1155">
        <v>9564743.2959800009</v>
      </c>
      <c r="R7" s="1155">
        <v>10268188.471503001</v>
      </c>
      <c r="S7" s="1421">
        <v>10087342.127506999</v>
      </c>
      <c r="T7" s="1155">
        <v>10220262.90387</v>
      </c>
      <c r="U7" s="1155">
        <v>10783650.000409</v>
      </c>
      <c r="V7" s="1155">
        <v>10826337</v>
      </c>
      <c r="W7" s="1421">
        <v>11366594</v>
      </c>
      <c r="X7" s="1155">
        <v>11713172</v>
      </c>
      <c r="Y7" s="1155">
        <v>12645156</v>
      </c>
      <c r="Z7" s="1155">
        <v>13572389</v>
      </c>
      <c r="AA7" s="1421">
        <v>14116829</v>
      </c>
      <c r="AB7" s="1155">
        <v>14733388</v>
      </c>
      <c r="AC7" s="1155">
        <v>15864202</v>
      </c>
      <c r="AD7" s="1155">
        <v>16438040</v>
      </c>
      <c r="AE7" s="1421">
        <v>16118966</v>
      </c>
      <c r="AF7" s="1155">
        <v>15987931</v>
      </c>
      <c r="AG7" s="1608">
        <v>16504720</v>
      </c>
      <c r="AH7" s="897">
        <v>3.2323694666933411E-2</v>
      </c>
      <c r="AI7" s="897">
        <v>4.0375053217300172E-2</v>
      </c>
    </row>
    <row r="8" spans="1:65" ht="15" customHeight="1" thickTop="1">
      <c r="A8" s="519" t="s">
        <v>345</v>
      </c>
      <c r="B8" s="521"/>
      <c r="C8" s="250"/>
      <c r="D8" s="349"/>
      <c r="E8" s="349"/>
      <c r="F8" s="349" t="s">
        <v>233</v>
      </c>
      <c r="G8" s="349"/>
      <c r="H8" s="232"/>
      <c r="I8" s="232"/>
      <c r="J8" s="232"/>
      <c r="K8" s="232"/>
      <c r="L8" s="891">
        <v>154068</v>
      </c>
      <c r="M8" s="891">
        <v>168472</v>
      </c>
      <c r="N8" s="891">
        <v>340472</v>
      </c>
      <c r="O8" s="1390">
        <v>362202</v>
      </c>
      <c r="P8" s="941">
        <v>128793.739583</v>
      </c>
      <c r="Q8" s="1156">
        <v>118191.079589</v>
      </c>
      <c r="R8" s="1156">
        <v>489143.77852400002</v>
      </c>
      <c r="S8" s="1391">
        <v>116201.065756</v>
      </c>
      <c r="T8" s="1156">
        <v>587336.63027199998</v>
      </c>
      <c r="U8" s="1156">
        <v>419011.10609399999</v>
      </c>
      <c r="V8" s="1156">
        <v>169010</v>
      </c>
      <c r="W8" s="1391">
        <v>559976</v>
      </c>
      <c r="X8" s="1156">
        <v>300274</v>
      </c>
      <c r="Y8" s="1156">
        <v>501625</v>
      </c>
      <c r="Z8" s="1156">
        <v>506143</v>
      </c>
      <c r="AA8" s="1391">
        <v>603806</v>
      </c>
      <c r="AB8" s="1156">
        <v>545890</v>
      </c>
      <c r="AC8" s="1156">
        <v>753012</v>
      </c>
      <c r="AD8" s="1156">
        <v>924132</v>
      </c>
      <c r="AE8" s="1391">
        <v>802663</v>
      </c>
      <c r="AF8" s="1156">
        <v>668440</v>
      </c>
      <c r="AG8" s="1609">
        <v>424864</v>
      </c>
      <c r="AH8" s="857">
        <v>-0.3643947100712106</v>
      </c>
      <c r="AI8" s="857">
        <v>-0.43578057188995656</v>
      </c>
    </row>
    <row r="9" spans="1:65" ht="15" customHeight="1">
      <c r="A9" s="80"/>
      <c r="B9" s="522" t="s">
        <v>346</v>
      </c>
      <c r="C9" s="250"/>
      <c r="D9" s="349"/>
      <c r="E9" s="349"/>
      <c r="F9" s="349" t="s">
        <v>234</v>
      </c>
      <c r="G9" s="349"/>
      <c r="H9" s="232"/>
      <c r="I9" s="232"/>
      <c r="J9" s="232"/>
      <c r="K9" s="232"/>
      <c r="L9" s="941">
        <v>0</v>
      </c>
      <c r="M9" s="941">
        <v>0</v>
      </c>
      <c r="N9" s="941">
        <v>0</v>
      </c>
      <c r="O9" s="1391">
        <v>0</v>
      </c>
      <c r="P9" s="941">
        <v>0</v>
      </c>
      <c r="Q9" s="1156">
        <v>0</v>
      </c>
      <c r="R9" s="1156">
        <v>0</v>
      </c>
      <c r="S9" s="1391">
        <v>0</v>
      </c>
      <c r="T9" s="1156">
        <v>0</v>
      </c>
      <c r="U9" s="1156"/>
      <c r="V9" s="1156">
        <v>0</v>
      </c>
      <c r="W9" s="1391">
        <v>0</v>
      </c>
      <c r="X9" s="1156">
        <v>0</v>
      </c>
      <c r="Y9" s="1156">
        <v>0</v>
      </c>
      <c r="Z9" s="1156">
        <v>0</v>
      </c>
      <c r="AA9" s="1391">
        <v>0</v>
      </c>
      <c r="AB9" s="1156">
        <v>0</v>
      </c>
      <c r="AC9" s="1156">
        <v>0</v>
      </c>
      <c r="AD9" s="1156">
        <v>750</v>
      </c>
      <c r="AE9" s="1391">
        <v>750</v>
      </c>
      <c r="AF9" s="1156">
        <v>2784</v>
      </c>
      <c r="AG9" s="1609">
        <v>3593</v>
      </c>
      <c r="AH9" s="909">
        <v>0.29058908045977017</v>
      </c>
      <c r="AI9" s="960" t="s">
        <v>869</v>
      </c>
    </row>
    <row r="10" spans="1:65" ht="15" customHeight="1">
      <c r="A10" s="80"/>
      <c r="B10" s="522" t="s">
        <v>347</v>
      </c>
      <c r="C10" s="250"/>
      <c r="D10" s="349"/>
      <c r="E10" s="349"/>
      <c r="F10" s="349" t="s">
        <v>235</v>
      </c>
      <c r="G10" s="349"/>
      <c r="H10" s="232"/>
      <c r="I10" s="232"/>
      <c r="J10" s="232"/>
      <c r="K10" s="232"/>
      <c r="L10" s="891">
        <v>88786</v>
      </c>
      <c r="M10" s="891">
        <v>90890</v>
      </c>
      <c r="N10" s="891">
        <v>90573</v>
      </c>
      <c r="O10" s="1390">
        <v>87753</v>
      </c>
      <c r="P10" s="941">
        <v>90131.273931000003</v>
      </c>
      <c r="Q10" s="1156">
        <v>86717.164395</v>
      </c>
      <c r="R10" s="1156">
        <v>89722.303625</v>
      </c>
      <c r="S10" s="1391">
        <v>85085.958614999996</v>
      </c>
      <c r="T10" s="1156">
        <v>86203.869770000005</v>
      </c>
      <c r="U10" s="1156">
        <v>59599.106523000002</v>
      </c>
      <c r="V10" s="1156">
        <v>76390</v>
      </c>
      <c r="W10" s="1391">
        <v>75126</v>
      </c>
      <c r="X10" s="1156">
        <v>78987</v>
      </c>
      <c r="Y10" s="1156">
        <v>75220</v>
      </c>
      <c r="Z10" s="1156">
        <v>75830</v>
      </c>
      <c r="AA10" s="1391">
        <v>76300</v>
      </c>
      <c r="AB10" s="1156">
        <v>80090</v>
      </c>
      <c r="AC10" s="1156">
        <v>81367</v>
      </c>
      <c r="AD10" s="1156">
        <v>81876</v>
      </c>
      <c r="AE10" s="1391">
        <v>83298</v>
      </c>
      <c r="AF10" s="1156">
        <v>81560</v>
      </c>
      <c r="AG10" s="1609">
        <v>80777</v>
      </c>
      <c r="AH10" s="857">
        <v>-9.6002942618931275E-3</v>
      </c>
      <c r="AI10" s="857">
        <v>-7.2510968820282962E-3</v>
      </c>
    </row>
    <row r="11" spans="1:65" ht="15" customHeight="1">
      <c r="A11" s="520"/>
      <c r="B11" s="522" t="s">
        <v>348</v>
      </c>
      <c r="C11" s="250"/>
      <c r="D11" s="349"/>
      <c r="E11" s="349"/>
      <c r="F11" s="349" t="s">
        <v>236</v>
      </c>
      <c r="G11" s="349"/>
      <c r="H11" s="434"/>
      <c r="I11" s="434"/>
      <c r="J11" s="434"/>
      <c r="K11" s="434"/>
      <c r="L11" s="891">
        <v>8406665</v>
      </c>
      <c r="M11" s="891">
        <v>8735589</v>
      </c>
      <c r="N11" s="891">
        <v>9069704</v>
      </c>
      <c r="O11" s="1390">
        <v>9425657</v>
      </c>
      <c r="P11" s="941">
        <v>9295907.7342419997</v>
      </c>
      <c r="Q11" s="1156">
        <v>9200862.9900230002</v>
      </c>
      <c r="R11" s="1156">
        <v>9444890.9970890004</v>
      </c>
      <c r="S11" s="1391">
        <v>9646971.0227460004</v>
      </c>
      <c r="T11" s="1156">
        <v>9251880.2307670005</v>
      </c>
      <c r="U11" s="1156">
        <v>10119754.616165999</v>
      </c>
      <c r="V11" s="1156">
        <v>10414231</v>
      </c>
      <c r="W11" s="1391">
        <v>10562274</v>
      </c>
      <c r="X11" s="1156">
        <v>11163946</v>
      </c>
      <c r="Y11" s="1156">
        <v>11838249</v>
      </c>
      <c r="Z11" s="1156">
        <v>12665241</v>
      </c>
      <c r="AA11" s="1391">
        <v>13030081</v>
      </c>
      <c r="AB11" s="1156">
        <v>13582799</v>
      </c>
      <c r="AC11" s="1156">
        <v>14285426</v>
      </c>
      <c r="AD11" s="1156">
        <v>14404177</v>
      </c>
      <c r="AE11" s="1391">
        <v>14238578</v>
      </c>
      <c r="AF11" s="1156">
        <v>14216618</v>
      </c>
      <c r="AG11" s="1609">
        <v>14951634</v>
      </c>
      <c r="AH11" s="898">
        <v>5.1701185190458077E-2</v>
      </c>
      <c r="AI11" s="898">
        <v>4.6635501104412391E-2</v>
      </c>
    </row>
    <row r="12" spans="1:65" ht="15" customHeight="1">
      <c r="A12" s="520"/>
      <c r="B12" s="1586" t="s">
        <v>846</v>
      </c>
      <c r="C12" s="250"/>
      <c r="D12" s="349"/>
      <c r="E12" s="349"/>
      <c r="F12" s="349" t="s">
        <v>237</v>
      </c>
      <c r="G12" s="349"/>
      <c r="H12" s="232"/>
      <c r="I12" s="232"/>
      <c r="J12" s="232"/>
      <c r="K12" s="232"/>
      <c r="L12" s="891">
        <v>20081</v>
      </c>
      <c r="M12" s="891">
        <v>19981</v>
      </c>
      <c r="N12" s="891">
        <v>19709</v>
      </c>
      <c r="O12" s="1390">
        <v>22565</v>
      </c>
      <c r="P12" s="941">
        <v>24334.206158000001</v>
      </c>
      <c r="Q12" s="1156">
        <v>23271.690658</v>
      </c>
      <c r="R12" s="1156">
        <v>57575.85138</v>
      </c>
      <c r="S12" s="1391">
        <v>56868.296654999998</v>
      </c>
      <c r="T12" s="1156">
        <v>54785.249239999997</v>
      </c>
      <c r="U12" s="1156">
        <v>52939.228066000003</v>
      </c>
      <c r="V12" s="1156">
        <v>50380</v>
      </c>
      <c r="W12" s="1391">
        <v>50153</v>
      </c>
      <c r="X12" s="1156">
        <v>48057</v>
      </c>
      <c r="Y12" s="1156">
        <v>46289</v>
      </c>
      <c r="Z12" s="1156">
        <v>51218</v>
      </c>
      <c r="AA12" s="1391">
        <v>49551</v>
      </c>
      <c r="AB12" s="1156">
        <v>47714</v>
      </c>
      <c r="AC12" s="1156">
        <v>43828</v>
      </c>
      <c r="AD12" s="1156">
        <v>62587</v>
      </c>
      <c r="AE12" s="1391">
        <v>66946</v>
      </c>
      <c r="AF12" s="1156">
        <v>66217</v>
      </c>
      <c r="AG12" s="1609">
        <v>67675</v>
      </c>
      <c r="AH12" s="898">
        <v>2.2018514882885087E-2</v>
      </c>
      <c r="AI12" s="898">
        <v>0.54410422560919969</v>
      </c>
    </row>
    <row r="13" spans="1:65" ht="15" customHeight="1">
      <c r="A13" s="520"/>
      <c r="B13" s="522" t="s">
        <v>350</v>
      </c>
      <c r="C13" s="250"/>
      <c r="D13" s="349"/>
      <c r="E13" s="349"/>
      <c r="F13" s="349" t="s">
        <v>238</v>
      </c>
      <c r="G13" s="349"/>
      <c r="H13" s="232"/>
      <c r="I13" s="232"/>
      <c r="J13" s="232"/>
      <c r="K13" s="232"/>
      <c r="L13" s="891">
        <v>35381</v>
      </c>
      <c r="M13" s="891">
        <v>35073</v>
      </c>
      <c r="N13" s="891">
        <v>34954</v>
      </c>
      <c r="O13" s="1390">
        <v>35768</v>
      </c>
      <c r="P13" s="941">
        <v>38454.144278</v>
      </c>
      <c r="Q13" s="1156">
        <v>37578.945842000001</v>
      </c>
      <c r="R13" s="1156">
        <v>39773.825914000001</v>
      </c>
      <c r="S13" s="1391">
        <v>43337.524405999997</v>
      </c>
      <c r="T13" s="1156">
        <v>43510.523975999997</v>
      </c>
      <c r="U13" s="1156">
        <v>42159.515508999997</v>
      </c>
      <c r="V13" s="1156">
        <v>43740</v>
      </c>
      <c r="W13" s="1391">
        <v>44608</v>
      </c>
      <c r="X13" s="1156">
        <v>44525</v>
      </c>
      <c r="Y13" s="1156">
        <v>45264</v>
      </c>
      <c r="Z13" s="1156">
        <v>48618</v>
      </c>
      <c r="AA13" s="1391">
        <v>51768</v>
      </c>
      <c r="AB13" s="1156">
        <v>56048</v>
      </c>
      <c r="AC13" s="1156">
        <v>58580</v>
      </c>
      <c r="AD13" s="1156">
        <v>134025</v>
      </c>
      <c r="AE13" s="1391">
        <v>135472</v>
      </c>
      <c r="AF13" s="1156">
        <v>145548</v>
      </c>
      <c r="AG13" s="1609">
        <v>154043</v>
      </c>
      <c r="AH13" s="898">
        <v>5.8365625085882389E-2</v>
      </c>
      <c r="AI13" s="898">
        <v>1.629617616934107</v>
      </c>
    </row>
    <row r="14" spans="1:65" ht="15" customHeight="1">
      <c r="A14" s="520"/>
      <c r="B14" s="522" t="s">
        <v>351</v>
      </c>
      <c r="C14" s="250"/>
      <c r="D14" s="349"/>
      <c r="E14" s="349"/>
      <c r="F14" s="349" t="s">
        <v>239</v>
      </c>
      <c r="G14" s="349"/>
      <c r="H14" s="434"/>
      <c r="I14" s="434"/>
      <c r="J14" s="434"/>
      <c r="K14" s="434"/>
      <c r="L14" s="891">
        <v>15410</v>
      </c>
      <c r="M14" s="891">
        <v>28341</v>
      </c>
      <c r="N14" s="891">
        <v>15422</v>
      </c>
      <c r="O14" s="1390">
        <v>21073</v>
      </c>
      <c r="P14" s="941">
        <v>53648.426526000003</v>
      </c>
      <c r="Q14" s="1156">
        <v>60996.902455000003</v>
      </c>
      <c r="R14" s="1156">
        <v>105711.10782699945</v>
      </c>
      <c r="S14" s="1391">
        <v>97501.633768998858</v>
      </c>
      <c r="T14" s="1156">
        <v>157806.84286500001</v>
      </c>
      <c r="U14" s="1156">
        <v>44755.86739099957</v>
      </c>
      <c r="V14" s="1156">
        <v>32356</v>
      </c>
      <c r="W14" s="1391">
        <v>33003</v>
      </c>
      <c r="X14" s="1156">
        <v>39428</v>
      </c>
      <c r="Y14" s="1156">
        <v>107968</v>
      </c>
      <c r="Z14" s="1156">
        <v>198028</v>
      </c>
      <c r="AA14" s="1391">
        <v>278025</v>
      </c>
      <c r="AB14" s="1156">
        <v>401321</v>
      </c>
      <c r="AC14" s="1156">
        <v>625407</v>
      </c>
      <c r="AD14" s="1156">
        <v>814304</v>
      </c>
      <c r="AE14" s="1391">
        <v>766070</v>
      </c>
      <c r="AF14" s="1156">
        <v>784619</v>
      </c>
      <c r="AG14" s="1609">
        <v>796895</v>
      </c>
      <c r="AH14" s="857">
        <v>1.5645810259501847E-2</v>
      </c>
      <c r="AI14" s="857">
        <v>0.27420223950163658</v>
      </c>
    </row>
    <row r="15" spans="1:65" ht="15" customHeight="1">
      <c r="A15" s="520"/>
      <c r="B15" s="522" t="s">
        <v>352</v>
      </c>
      <c r="C15" s="250"/>
      <c r="D15" s="349"/>
      <c r="E15" s="351"/>
      <c r="F15" s="351" t="s">
        <v>240</v>
      </c>
      <c r="G15" s="351"/>
      <c r="H15" s="171"/>
      <c r="I15" s="171"/>
      <c r="J15" s="171"/>
      <c r="K15" s="171"/>
      <c r="L15" s="892">
        <v>24384</v>
      </c>
      <c r="M15" s="892">
        <v>22544</v>
      </c>
      <c r="N15" s="892">
        <v>22772</v>
      </c>
      <c r="O15" s="1392">
        <v>32382</v>
      </c>
      <c r="P15" s="941">
        <v>33483.488232000003</v>
      </c>
      <c r="Q15" s="1156">
        <v>37124.523018</v>
      </c>
      <c r="R15" s="1156">
        <v>41370.607144000001</v>
      </c>
      <c r="S15" s="1391">
        <v>41376.62556</v>
      </c>
      <c r="T15" s="1156">
        <v>38739.556980000001</v>
      </c>
      <c r="U15" s="1156">
        <v>45430.560660000003</v>
      </c>
      <c r="V15" s="1156">
        <v>40230</v>
      </c>
      <c r="W15" s="1391">
        <v>41454</v>
      </c>
      <c r="X15" s="1156">
        <v>37955</v>
      </c>
      <c r="Y15" s="1156">
        <v>30541</v>
      </c>
      <c r="Z15" s="1156">
        <v>27311</v>
      </c>
      <c r="AA15" s="1391">
        <v>27298</v>
      </c>
      <c r="AB15" s="1156">
        <v>19526</v>
      </c>
      <c r="AC15" s="1156">
        <v>16582</v>
      </c>
      <c r="AD15" s="1156">
        <v>16189</v>
      </c>
      <c r="AE15" s="1391">
        <v>25189</v>
      </c>
      <c r="AF15" s="1156">
        <v>22145</v>
      </c>
      <c r="AG15" s="1609">
        <v>25239</v>
      </c>
      <c r="AH15" s="876">
        <v>0.13971551140212246</v>
      </c>
      <c r="AI15" s="876">
        <v>0.52207212640212286</v>
      </c>
      <c r="AJ15" s="33" ph="1"/>
      <c r="AK15" s="33" ph="1"/>
      <c r="AL15" s="33" ph="1"/>
      <c r="AM15" s="33" ph="1"/>
      <c r="AN15" s="33" ph="1"/>
      <c r="AO15" s="33" ph="1"/>
      <c r="AP15" s="33" ph="1"/>
      <c r="AQ15" s="33" ph="1"/>
      <c r="AR15" s="33" ph="1"/>
      <c r="AS15" s="33" ph="1"/>
      <c r="AT15" s="33" ph="1"/>
      <c r="AU15" s="33" ph="1"/>
      <c r="AV15" s="33" ph="1"/>
      <c r="AW15" s="33" ph="1"/>
      <c r="AX15" s="33" ph="1"/>
      <c r="AY15" s="33" ph="1"/>
      <c r="AZ15" s="33" ph="1"/>
      <c r="BA15" s="33" ph="1"/>
      <c r="BB15" s="33" ph="1"/>
      <c r="BC15" s="33" ph="1"/>
      <c r="BD15" s="33" ph="1"/>
      <c r="BE15" s="33" ph="1"/>
      <c r="BF15" s="33" ph="1"/>
      <c r="BG15" s="33" ph="1"/>
      <c r="BH15" s="33" ph="1"/>
      <c r="BI15" s="33" ph="1"/>
      <c r="BJ15" s="33" ph="1"/>
      <c r="BK15" s="33" ph="1"/>
      <c r="BL15" s="33" ph="1"/>
      <c r="BM15" s="33" ph="1"/>
    </row>
    <row r="16" spans="1:65" ht="15" customHeight="1" thickBot="1">
      <c r="A16" s="520"/>
      <c r="B16" s="522" t="s">
        <v>353</v>
      </c>
      <c r="C16" s="250"/>
      <c r="D16" s="349"/>
      <c r="E16" s="249" t="s">
        <v>241</v>
      </c>
      <c r="F16" s="249"/>
      <c r="G16" s="249"/>
      <c r="H16" s="249"/>
      <c r="I16" s="249"/>
      <c r="J16" s="249"/>
      <c r="K16" s="249"/>
      <c r="L16" s="890">
        <v>7132983</v>
      </c>
      <c r="M16" s="890">
        <v>7462577</v>
      </c>
      <c r="N16" s="890">
        <v>7932862</v>
      </c>
      <c r="O16" s="1389">
        <v>8305436</v>
      </c>
      <c r="P16" s="940">
        <v>7958074.7792079998</v>
      </c>
      <c r="Q16" s="1155">
        <v>7820667.549079</v>
      </c>
      <c r="R16" s="1155">
        <v>8499525.7821600009</v>
      </c>
      <c r="S16" s="1421">
        <v>8299174.6572479997</v>
      </c>
      <c r="T16" s="1155">
        <v>8389956.5911490005</v>
      </c>
      <c r="U16" s="1155">
        <v>8795540.0209459998</v>
      </c>
      <c r="V16" s="1155">
        <v>8793287</v>
      </c>
      <c r="W16" s="1421">
        <v>9312985</v>
      </c>
      <c r="X16" s="1155">
        <v>9585955</v>
      </c>
      <c r="Y16" s="1155">
        <v>10467731</v>
      </c>
      <c r="Z16" s="1155">
        <v>11342428</v>
      </c>
      <c r="AA16" s="1421">
        <v>11858065</v>
      </c>
      <c r="AB16" s="1155">
        <v>12421380</v>
      </c>
      <c r="AC16" s="1155">
        <v>13496147</v>
      </c>
      <c r="AD16" s="1155">
        <v>14007202</v>
      </c>
      <c r="AE16" s="1421">
        <v>13692456</v>
      </c>
      <c r="AF16" s="1155">
        <v>13570226</v>
      </c>
      <c r="AG16" s="1608">
        <v>14050996</v>
      </c>
      <c r="AH16" s="897">
        <v>3.5428297214799453E-2</v>
      </c>
      <c r="AI16" s="897">
        <v>4.111165949807738E-2</v>
      </c>
      <c r="AJ16" s="33" ph="1"/>
      <c r="AK16" s="33" ph="1"/>
      <c r="AL16" s="33" ph="1"/>
      <c r="AM16" s="33" ph="1"/>
      <c r="AN16" s="33" ph="1"/>
      <c r="AO16" s="33" ph="1"/>
      <c r="AP16" s="33" ph="1"/>
      <c r="AQ16" s="33" ph="1"/>
      <c r="AR16" s="33" ph="1"/>
      <c r="AS16" s="33" ph="1"/>
      <c r="AT16" s="33" ph="1"/>
      <c r="AU16" s="33" ph="1"/>
      <c r="AV16" s="33" ph="1"/>
      <c r="AW16" s="33" ph="1"/>
      <c r="AX16" s="33" ph="1"/>
      <c r="AY16" s="33" ph="1"/>
      <c r="AZ16" s="33" ph="1"/>
      <c r="BA16" s="33" ph="1"/>
      <c r="BB16" s="33" ph="1"/>
      <c r="BC16" s="33" ph="1"/>
      <c r="BD16" s="33" ph="1"/>
      <c r="BE16" s="33" ph="1"/>
      <c r="BF16" s="33" ph="1"/>
      <c r="BG16" s="33" ph="1"/>
      <c r="BH16" s="33" ph="1"/>
      <c r="BI16" s="33" ph="1"/>
      <c r="BJ16" s="33" ph="1"/>
      <c r="BK16" s="33" ph="1"/>
      <c r="BL16" s="33" ph="1"/>
      <c r="BM16" s="33" ph="1"/>
    </row>
    <row r="17" spans="1:35" ht="15" customHeight="1" thickTop="1">
      <c r="A17" s="520"/>
      <c r="B17" s="522" t="s">
        <v>354</v>
      </c>
      <c r="C17" s="250"/>
      <c r="D17" s="349"/>
      <c r="E17" s="349"/>
      <c r="F17" s="349" t="s">
        <v>242</v>
      </c>
      <c r="G17" s="349"/>
      <c r="H17" s="232"/>
      <c r="I17" s="232"/>
      <c r="J17" s="232"/>
      <c r="K17" s="232"/>
      <c r="L17" s="891">
        <v>2133</v>
      </c>
      <c r="M17" s="891">
        <v>4487</v>
      </c>
      <c r="N17" s="891">
        <v>4451</v>
      </c>
      <c r="O17" s="1390">
        <v>4485</v>
      </c>
      <c r="P17" s="941">
        <v>4551.2</v>
      </c>
      <c r="Q17" s="1156">
        <v>4627.2</v>
      </c>
      <c r="R17" s="1156">
        <v>4805.2</v>
      </c>
      <c r="S17" s="1391">
        <v>4631.2</v>
      </c>
      <c r="T17" s="1156">
        <v>214890.4</v>
      </c>
      <c r="U17" s="1156">
        <v>214802.8</v>
      </c>
      <c r="V17" s="1156">
        <v>79694</v>
      </c>
      <c r="W17" s="1391">
        <v>234183</v>
      </c>
      <c r="X17" s="1156">
        <v>154374</v>
      </c>
      <c r="Y17" s="1156">
        <v>354146</v>
      </c>
      <c r="Z17" s="1156">
        <v>1004164</v>
      </c>
      <c r="AA17" s="1391">
        <v>1424209</v>
      </c>
      <c r="AB17" s="1156">
        <v>1844072</v>
      </c>
      <c r="AC17" s="1156">
        <v>2925798</v>
      </c>
      <c r="AD17" s="1156">
        <v>2803109</v>
      </c>
      <c r="AE17" s="1391">
        <v>2559751</v>
      </c>
      <c r="AF17" s="1156">
        <v>2957096</v>
      </c>
      <c r="AG17" s="1609">
        <v>2434607</v>
      </c>
      <c r="AH17" s="857">
        <v>-0.17668990117331329</v>
      </c>
      <c r="AI17" s="857">
        <v>-0.16788274515192092</v>
      </c>
    </row>
    <row r="18" spans="1:35" ht="15" customHeight="1">
      <c r="A18" s="520"/>
      <c r="B18" s="522" t="s">
        <v>355</v>
      </c>
      <c r="C18" s="250"/>
      <c r="D18" s="349"/>
      <c r="E18" s="349"/>
      <c r="F18" s="349" t="s">
        <v>243</v>
      </c>
      <c r="G18" s="349"/>
      <c r="H18" s="286"/>
      <c r="I18" s="286"/>
      <c r="J18" s="286"/>
      <c r="K18" s="286"/>
      <c r="L18" s="893">
        <v>6132473</v>
      </c>
      <c r="M18" s="893">
        <v>6631369</v>
      </c>
      <c r="N18" s="893">
        <v>6616099</v>
      </c>
      <c r="O18" s="1393">
        <v>7039929</v>
      </c>
      <c r="P18" s="942">
        <v>7034659.6132500004</v>
      </c>
      <c r="Q18" s="1157">
        <v>6910152.2071989998</v>
      </c>
      <c r="R18" s="1157">
        <v>7029615.6397980005</v>
      </c>
      <c r="S18" s="1422">
        <v>7075968.1889620004</v>
      </c>
      <c r="T18" s="1157">
        <v>7086274.2898639999</v>
      </c>
      <c r="U18" s="1157">
        <v>7381219.6946559995</v>
      </c>
      <c r="V18" s="1157">
        <v>7347855</v>
      </c>
      <c r="W18" s="1422">
        <v>7857524</v>
      </c>
      <c r="X18" s="1157">
        <v>8222181</v>
      </c>
      <c r="Y18" s="1157">
        <v>8888618</v>
      </c>
      <c r="Z18" s="1157">
        <v>9025938</v>
      </c>
      <c r="AA18" s="1434">
        <v>9181604</v>
      </c>
      <c r="AB18" s="1074">
        <v>9133606</v>
      </c>
      <c r="AC18" s="1074">
        <v>9267293</v>
      </c>
      <c r="AD18" s="1074">
        <v>9709044</v>
      </c>
      <c r="AE18" s="1434">
        <v>9481481</v>
      </c>
      <c r="AF18" s="1074">
        <v>9289346</v>
      </c>
      <c r="AG18" s="1698">
        <v>10083504</v>
      </c>
      <c r="AH18" s="909">
        <v>8.5491271398438595E-2</v>
      </c>
      <c r="AI18" s="909">
        <v>8.8074370800621082E-2</v>
      </c>
    </row>
    <row r="19" spans="1:35" ht="15" customHeight="1">
      <c r="A19" s="80"/>
      <c r="B19" s="522" t="s">
        <v>356</v>
      </c>
      <c r="C19" s="250"/>
      <c r="D19" s="349"/>
      <c r="E19" s="349"/>
      <c r="F19" s="349" t="s">
        <v>244</v>
      </c>
      <c r="G19" s="349"/>
      <c r="H19" s="433"/>
      <c r="I19" s="433"/>
      <c r="J19" s="433"/>
      <c r="K19" s="433"/>
      <c r="L19" s="891">
        <v>60363</v>
      </c>
      <c r="M19" s="891">
        <v>59834</v>
      </c>
      <c r="N19" s="891">
        <v>61676</v>
      </c>
      <c r="O19" s="1390">
        <v>55042</v>
      </c>
      <c r="P19" s="941">
        <v>56010.290125</v>
      </c>
      <c r="Q19" s="1156">
        <v>57520.511526000002</v>
      </c>
      <c r="R19" s="1156">
        <v>57008.616362000001</v>
      </c>
      <c r="S19" s="1391">
        <v>56815.418546000001</v>
      </c>
      <c r="T19" s="1156">
        <v>59182.06639</v>
      </c>
      <c r="U19" s="1156">
        <v>58070.642501000002</v>
      </c>
      <c r="V19" s="1156">
        <v>60358</v>
      </c>
      <c r="W19" s="1391">
        <v>61493</v>
      </c>
      <c r="X19" s="1156">
        <v>61276</v>
      </c>
      <c r="Y19" s="1156">
        <v>62307</v>
      </c>
      <c r="Z19" s="1156">
        <v>65621</v>
      </c>
      <c r="AA19" s="1391">
        <v>61501</v>
      </c>
      <c r="AB19" s="1156">
        <v>64234</v>
      </c>
      <c r="AC19" s="1156">
        <v>64504</v>
      </c>
      <c r="AD19" s="1156">
        <v>58366</v>
      </c>
      <c r="AE19" s="1391">
        <v>52824</v>
      </c>
      <c r="AF19" s="1156">
        <v>54568</v>
      </c>
      <c r="AG19" s="1609">
        <v>54920</v>
      </c>
      <c r="AH19" s="898">
        <v>6.4506670576160996E-3</v>
      </c>
      <c r="AI19" s="898">
        <v>-0.14857993302740913</v>
      </c>
    </row>
    <row r="20" spans="1:35" ht="15" customHeight="1">
      <c r="A20" s="520"/>
      <c r="B20" s="522" t="s">
        <v>357</v>
      </c>
      <c r="D20" s="349"/>
      <c r="E20" s="349"/>
      <c r="F20" s="349" t="s">
        <v>245</v>
      </c>
      <c r="G20" s="349"/>
      <c r="H20" s="668"/>
      <c r="I20" s="668"/>
      <c r="J20" s="668"/>
      <c r="K20" s="668"/>
      <c r="L20" s="891">
        <v>760055</v>
      </c>
      <c r="M20" s="891">
        <v>623447</v>
      </c>
      <c r="N20" s="891">
        <v>1094533</v>
      </c>
      <c r="O20" s="1390">
        <v>1014051</v>
      </c>
      <c r="P20" s="941">
        <v>662733.60816599999</v>
      </c>
      <c r="Q20" s="1156">
        <v>658865.21051899996</v>
      </c>
      <c r="R20" s="1156">
        <v>1172239.8615300001</v>
      </c>
      <c r="S20" s="1391">
        <v>915987.57049800002</v>
      </c>
      <c r="T20" s="1156">
        <v>776232.74468799995</v>
      </c>
      <c r="U20" s="1156">
        <v>900716.89538</v>
      </c>
      <c r="V20" s="1156">
        <v>1050739</v>
      </c>
      <c r="W20" s="1391">
        <v>853463</v>
      </c>
      <c r="X20" s="1156">
        <v>855905</v>
      </c>
      <c r="Y20" s="1156">
        <v>877916</v>
      </c>
      <c r="Z20" s="1156">
        <v>975688</v>
      </c>
      <c r="AA20" s="1391">
        <v>899402</v>
      </c>
      <c r="AB20" s="1156">
        <v>1053743</v>
      </c>
      <c r="AC20" s="1156">
        <v>947585</v>
      </c>
      <c r="AD20" s="1156">
        <v>1115774</v>
      </c>
      <c r="AE20" s="1391">
        <v>1266294</v>
      </c>
      <c r="AF20" s="1156">
        <v>933991</v>
      </c>
      <c r="AG20" s="1609">
        <v>1183370</v>
      </c>
      <c r="AH20" s="898">
        <v>0.26700364350405947</v>
      </c>
      <c r="AI20" s="898">
        <v>0.24882728198525728</v>
      </c>
    </row>
    <row r="21" spans="1:35" ht="15" customHeight="1">
      <c r="A21" s="520"/>
      <c r="B21" s="522" t="s">
        <v>358</v>
      </c>
      <c r="C21" s="251"/>
      <c r="D21" s="349"/>
      <c r="E21" s="349"/>
      <c r="F21" s="349" t="s">
        <v>246</v>
      </c>
      <c r="G21" s="349"/>
      <c r="H21" s="668"/>
      <c r="I21" s="668"/>
      <c r="J21" s="668"/>
      <c r="K21" s="668"/>
      <c r="L21" s="891">
        <v>177959</v>
      </c>
      <c r="M21" s="891">
        <v>143440</v>
      </c>
      <c r="N21" s="891">
        <v>156103</v>
      </c>
      <c r="O21" s="1390">
        <v>191929</v>
      </c>
      <c r="P21" s="941">
        <v>200120.06766699918</v>
      </c>
      <c r="Q21" s="1156">
        <v>189502.41983500001</v>
      </c>
      <c r="R21" s="1156">
        <v>235856.46447000117</v>
      </c>
      <c r="S21" s="1391">
        <v>245772.27924199961</v>
      </c>
      <c r="T21" s="1156">
        <v>253377.090207</v>
      </c>
      <c r="U21" s="1156">
        <v>240729.98840899952</v>
      </c>
      <c r="V21" s="1156">
        <v>254641</v>
      </c>
      <c r="W21" s="1391">
        <v>306322</v>
      </c>
      <c r="X21" s="1156">
        <v>292219</v>
      </c>
      <c r="Y21" s="1156">
        <v>284744</v>
      </c>
      <c r="Z21" s="1156">
        <v>271017</v>
      </c>
      <c r="AA21" s="1391">
        <v>291349</v>
      </c>
      <c r="AB21" s="1156">
        <v>325725</v>
      </c>
      <c r="AC21" s="1156">
        <v>290967</v>
      </c>
      <c r="AD21" s="1156">
        <v>320909</v>
      </c>
      <c r="AE21" s="1391">
        <v>332106</v>
      </c>
      <c r="AF21" s="1156">
        <v>335225</v>
      </c>
      <c r="AG21" s="1609">
        <v>294595</v>
      </c>
      <c r="AH21" s="898">
        <v>-0.12120217764188235</v>
      </c>
      <c r="AI21" s="898">
        <v>1.2468767935882807E-2</v>
      </c>
    </row>
    <row r="22" spans="1:35" ht="15" customHeight="1" thickBot="1">
      <c r="A22" s="520"/>
      <c r="B22" s="522" t="s">
        <v>359</v>
      </c>
      <c r="C22" s="251"/>
      <c r="D22" s="349"/>
      <c r="E22" s="249" t="s">
        <v>129</v>
      </c>
      <c r="F22" s="249"/>
      <c r="G22" s="249"/>
      <c r="H22" s="249"/>
      <c r="I22" s="249"/>
      <c r="J22" s="249"/>
      <c r="K22" s="249"/>
      <c r="L22" s="890">
        <v>1611792</v>
      </c>
      <c r="M22" s="890">
        <v>1638313</v>
      </c>
      <c r="N22" s="890">
        <v>1660744</v>
      </c>
      <c r="O22" s="1389">
        <v>1681964</v>
      </c>
      <c r="P22" s="940">
        <v>1706678.2337420001</v>
      </c>
      <c r="Q22" s="1155">
        <v>1744075.7469009999</v>
      </c>
      <c r="R22" s="1155">
        <v>1768662.6893430001</v>
      </c>
      <c r="S22" s="1421">
        <v>1788167.4702590001</v>
      </c>
      <c r="T22" s="1155">
        <v>1830306.3127210001</v>
      </c>
      <c r="U22" s="1155">
        <v>1988109.9794630001</v>
      </c>
      <c r="V22" s="1155">
        <v>2033050</v>
      </c>
      <c r="W22" s="1421">
        <v>2053609</v>
      </c>
      <c r="X22" s="1155">
        <v>2127217</v>
      </c>
      <c r="Y22" s="1155">
        <v>2177425</v>
      </c>
      <c r="Z22" s="1155">
        <v>2229961</v>
      </c>
      <c r="AA22" s="1421">
        <v>2258764</v>
      </c>
      <c r="AB22" s="1155">
        <v>2312008</v>
      </c>
      <c r="AC22" s="1155">
        <v>2368055</v>
      </c>
      <c r="AD22" s="1155">
        <v>2430838</v>
      </c>
      <c r="AE22" s="1421">
        <v>2426510</v>
      </c>
      <c r="AF22" s="1155">
        <v>2417705</v>
      </c>
      <c r="AG22" s="1608">
        <v>2453724</v>
      </c>
      <c r="AH22" s="897">
        <v>1.48980127848517E-2</v>
      </c>
      <c r="AI22" s="897">
        <v>3.6176946903682561E-2</v>
      </c>
    </row>
    <row r="23" spans="1:35" ht="15" customHeight="1" thickTop="1">
      <c r="A23" s="520"/>
      <c r="B23" s="522" t="s">
        <v>360</v>
      </c>
      <c r="C23" s="251"/>
      <c r="D23" s="349"/>
      <c r="E23" s="349"/>
      <c r="F23" s="349" t="s">
        <v>247</v>
      </c>
      <c r="G23" s="349"/>
      <c r="H23" s="668"/>
      <c r="I23" s="668"/>
      <c r="J23" s="668"/>
      <c r="K23" s="668"/>
      <c r="L23" s="891">
        <v>896331</v>
      </c>
      <c r="M23" s="891">
        <v>896331</v>
      </c>
      <c r="N23" s="891">
        <v>896331</v>
      </c>
      <c r="O23" s="1390">
        <v>896331</v>
      </c>
      <c r="P23" s="941">
        <v>896331</v>
      </c>
      <c r="Q23" s="1156">
        <v>896331</v>
      </c>
      <c r="R23" s="1156">
        <v>896331</v>
      </c>
      <c r="S23" s="1391">
        <v>896331</v>
      </c>
      <c r="T23" s="1156">
        <v>896331</v>
      </c>
      <c r="U23" s="1156">
        <v>896331</v>
      </c>
      <c r="V23" s="1156">
        <v>896331</v>
      </c>
      <c r="W23" s="1391">
        <v>896331</v>
      </c>
      <c r="X23" s="1156">
        <v>896331</v>
      </c>
      <c r="Y23" s="1156">
        <v>896331</v>
      </c>
      <c r="Z23" s="1156">
        <v>896331</v>
      </c>
      <c r="AA23" s="1391">
        <v>896331</v>
      </c>
      <c r="AB23" s="1156">
        <v>896331</v>
      </c>
      <c r="AC23" s="1156">
        <v>896331</v>
      </c>
      <c r="AD23" s="1156">
        <v>896331</v>
      </c>
      <c r="AE23" s="1391">
        <v>896331</v>
      </c>
      <c r="AF23" s="1156">
        <v>896331</v>
      </c>
      <c r="AG23" s="1609">
        <v>896331</v>
      </c>
      <c r="AH23" s="857">
        <v>0</v>
      </c>
      <c r="AI23" s="857">
        <v>0</v>
      </c>
    </row>
    <row r="24" spans="1:35" ht="15" customHeight="1">
      <c r="A24" s="520"/>
      <c r="B24" s="717" t="s">
        <v>361</v>
      </c>
      <c r="C24" s="251"/>
      <c r="D24" s="349"/>
      <c r="E24" s="349"/>
      <c r="F24" s="349" t="s">
        <v>248</v>
      </c>
      <c r="G24" s="349"/>
      <c r="H24" s="433"/>
      <c r="I24" s="433"/>
      <c r="J24" s="433"/>
      <c r="K24" s="433"/>
      <c r="L24" s="891">
        <v>127097</v>
      </c>
      <c r="M24" s="891">
        <v>127097</v>
      </c>
      <c r="N24" s="891">
        <v>127097</v>
      </c>
      <c r="O24" s="1390">
        <v>127097</v>
      </c>
      <c r="P24" s="941">
        <v>127097</v>
      </c>
      <c r="Q24" s="1156">
        <v>127097</v>
      </c>
      <c r="R24" s="1156">
        <v>121518.398008</v>
      </c>
      <c r="S24" s="1391">
        <v>121518.398008</v>
      </c>
      <c r="T24" s="1156">
        <v>121518.398008</v>
      </c>
      <c r="U24" s="1156">
        <v>121518.398008</v>
      </c>
      <c r="V24" s="1156">
        <v>121518</v>
      </c>
      <c r="W24" s="1391">
        <v>121518</v>
      </c>
      <c r="X24" s="1156">
        <v>121518</v>
      </c>
      <c r="Y24" s="1156">
        <v>121518</v>
      </c>
      <c r="Z24" s="1156">
        <v>121518</v>
      </c>
      <c r="AA24" s="1391">
        <v>121518</v>
      </c>
      <c r="AB24" s="1156">
        <v>121518</v>
      </c>
      <c r="AC24" s="1156">
        <v>121518</v>
      </c>
      <c r="AD24" s="1156">
        <v>121518</v>
      </c>
      <c r="AE24" s="1391">
        <v>121518</v>
      </c>
      <c r="AF24" s="1156">
        <v>119650</v>
      </c>
      <c r="AG24" s="1609">
        <v>119650</v>
      </c>
      <c r="AH24" s="898">
        <v>0</v>
      </c>
      <c r="AI24" s="898">
        <v>-1.5372208232525275E-2</v>
      </c>
    </row>
    <row r="25" spans="1:35" ht="15" customHeight="1">
      <c r="A25" s="520"/>
      <c r="B25" s="1586" t="s">
        <v>701</v>
      </c>
      <c r="C25" s="251"/>
      <c r="D25" s="349"/>
      <c r="E25" s="349"/>
      <c r="F25" s="349" t="s">
        <v>249</v>
      </c>
      <c r="G25" s="349"/>
      <c r="H25" s="433"/>
      <c r="I25" s="433"/>
      <c r="J25" s="433"/>
      <c r="K25" s="433"/>
      <c r="L25" s="891">
        <v>29571</v>
      </c>
      <c r="M25" s="891">
        <v>27791</v>
      </c>
      <c r="N25" s="891">
        <v>29214</v>
      </c>
      <c r="O25" s="1390">
        <v>24292</v>
      </c>
      <c r="P25" s="941">
        <v>24968.769586999999</v>
      </c>
      <c r="Q25" s="1156">
        <v>19902.878524</v>
      </c>
      <c r="R25" s="1156">
        <v>21738.120127999999</v>
      </c>
      <c r="S25" s="1391">
        <v>21876.290485000001</v>
      </c>
      <c r="T25" s="1156">
        <v>13042.825762</v>
      </c>
      <c r="U25" s="1147">
        <v>-7700.9093000000003</v>
      </c>
      <c r="V25" s="1147">
        <v>160663</v>
      </c>
      <c r="W25" s="1390">
        <v>169693</v>
      </c>
      <c r="X25" s="1147">
        <v>172621</v>
      </c>
      <c r="Y25" s="1147">
        <v>174655</v>
      </c>
      <c r="Z25" s="1147">
        <v>175299</v>
      </c>
      <c r="AA25" s="1390">
        <v>179283</v>
      </c>
      <c r="AB25" s="1147">
        <v>188436</v>
      </c>
      <c r="AC25" s="1147">
        <v>196976</v>
      </c>
      <c r="AD25" s="1147">
        <v>198484</v>
      </c>
      <c r="AE25" s="1390">
        <v>174078</v>
      </c>
      <c r="AF25" s="1147">
        <v>163821</v>
      </c>
      <c r="AG25" s="1610">
        <v>164457</v>
      </c>
      <c r="AH25" s="857">
        <v>3.8822861537897158E-3</v>
      </c>
      <c r="AI25" s="857">
        <v>-0.16509117862074563</v>
      </c>
    </row>
    <row r="26" spans="1:35" ht="15" customHeight="1">
      <c r="A26" s="520"/>
      <c r="B26" s="1586" t="s">
        <v>702</v>
      </c>
      <c r="C26" s="251"/>
      <c r="D26" s="349"/>
      <c r="E26" s="349"/>
      <c r="F26" s="349" t="s">
        <v>250</v>
      </c>
      <c r="G26" s="349"/>
      <c r="H26" s="668"/>
      <c r="I26" s="668"/>
      <c r="J26" s="668"/>
      <c r="K26" s="668"/>
      <c r="L26" s="891">
        <v>558793</v>
      </c>
      <c r="M26" s="891">
        <v>587095</v>
      </c>
      <c r="N26" s="891">
        <v>608102</v>
      </c>
      <c r="O26" s="1390">
        <v>634244</v>
      </c>
      <c r="P26" s="941">
        <v>658281.91415500001</v>
      </c>
      <c r="Q26" s="1156">
        <v>700745.31837700005</v>
      </c>
      <c r="R26" s="1156">
        <v>729075.17120700004</v>
      </c>
      <c r="S26" s="1391">
        <v>748441.78176599997</v>
      </c>
      <c r="T26" s="1156">
        <v>799414.08895100001</v>
      </c>
      <c r="U26" s="1156">
        <v>828048.01075500005</v>
      </c>
      <c r="V26" s="1156">
        <v>854538</v>
      </c>
      <c r="W26" s="1391">
        <v>866067</v>
      </c>
      <c r="X26" s="1156">
        <v>936747</v>
      </c>
      <c r="Y26" s="1156">
        <v>984921</v>
      </c>
      <c r="Z26" s="1156">
        <v>1036813</v>
      </c>
      <c r="AA26" s="1391">
        <v>1061632</v>
      </c>
      <c r="AB26" s="1156">
        <v>1105723</v>
      </c>
      <c r="AC26" s="1156">
        <v>1153230</v>
      </c>
      <c r="AD26" s="1156">
        <v>1196976</v>
      </c>
      <c r="AE26" s="1391">
        <v>1220619</v>
      </c>
      <c r="AF26" s="1156">
        <v>1224124</v>
      </c>
      <c r="AG26" s="1609">
        <v>1259088</v>
      </c>
      <c r="AH26" s="898">
        <v>2.856246589397804E-2</v>
      </c>
      <c r="AI26" s="898">
        <v>9.1792617257615561E-2</v>
      </c>
    </row>
    <row r="27" spans="1:35" ht="15" customHeight="1">
      <c r="A27" s="78"/>
      <c r="B27" s="522" t="s">
        <v>509</v>
      </c>
      <c r="C27" s="251"/>
      <c r="D27" s="349"/>
      <c r="E27" s="349"/>
      <c r="F27" s="349" t="s">
        <v>824</v>
      </c>
      <c r="G27" s="349"/>
      <c r="H27" s="1111"/>
      <c r="I27" s="1111"/>
      <c r="J27" s="1111"/>
      <c r="K27" s="1111"/>
      <c r="L27" s="1156">
        <v>0</v>
      </c>
      <c r="M27" s="1156">
        <v>0</v>
      </c>
      <c r="N27" s="1156">
        <v>0</v>
      </c>
      <c r="O27" s="1391">
        <v>0</v>
      </c>
      <c r="P27" s="1156">
        <v>0</v>
      </c>
      <c r="Q27" s="1156">
        <v>0</v>
      </c>
      <c r="R27" s="1156">
        <v>0</v>
      </c>
      <c r="S27" s="1391">
        <v>0</v>
      </c>
      <c r="T27" s="1156">
        <v>0</v>
      </c>
      <c r="U27" s="1156">
        <v>0</v>
      </c>
      <c r="V27" s="1156">
        <v>0</v>
      </c>
      <c r="W27" s="1391">
        <v>0</v>
      </c>
      <c r="X27" s="1156">
        <v>0</v>
      </c>
      <c r="Y27" s="1156">
        <v>0</v>
      </c>
      <c r="Z27" s="1156">
        <v>0</v>
      </c>
      <c r="AA27" s="1391">
        <v>0</v>
      </c>
      <c r="AB27" s="1156">
        <v>0</v>
      </c>
      <c r="AC27" s="1156">
        <v>0</v>
      </c>
      <c r="AD27" s="1156">
        <v>17529</v>
      </c>
      <c r="AE27" s="1391">
        <v>13964</v>
      </c>
      <c r="AF27" s="1156">
        <v>13779</v>
      </c>
      <c r="AG27" s="1609">
        <v>14198</v>
      </c>
      <c r="AH27" s="857">
        <v>3.0408592786123734E-2</v>
      </c>
      <c r="AI27" s="960" t="s">
        <v>869</v>
      </c>
    </row>
    <row r="28" spans="1:35" ht="15" customHeight="1" thickBot="1">
      <c r="A28" s="78"/>
      <c r="B28" s="522" t="s">
        <v>362</v>
      </c>
      <c r="C28" s="251"/>
      <c r="D28" s="349"/>
      <c r="E28" s="894" t="s">
        <v>439</v>
      </c>
      <c r="F28" s="808"/>
      <c r="G28" s="808"/>
      <c r="H28" s="809"/>
      <c r="I28" s="809"/>
      <c r="J28" s="809"/>
      <c r="K28" s="809"/>
      <c r="L28" s="895">
        <v>8744775</v>
      </c>
      <c r="M28" s="895">
        <v>9100890</v>
      </c>
      <c r="N28" s="895">
        <v>9593606</v>
      </c>
      <c r="O28" s="1394">
        <v>9987400</v>
      </c>
      <c r="P28" s="1158">
        <v>900882.2</v>
      </c>
      <c r="Q28" s="1158">
        <v>9564743.295979999</v>
      </c>
      <c r="R28" s="1158">
        <v>10268188.471503001</v>
      </c>
      <c r="S28" s="1423">
        <v>10087342.127506999</v>
      </c>
      <c r="T28" s="1158">
        <v>10220262.90387</v>
      </c>
      <c r="U28" s="1158">
        <v>10783650.000409</v>
      </c>
      <c r="V28" s="1158">
        <v>10826337</v>
      </c>
      <c r="W28" s="1423">
        <v>11366594</v>
      </c>
      <c r="X28" s="1158">
        <v>11713172</v>
      </c>
      <c r="Y28" s="1158">
        <v>12645156</v>
      </c>
      <c r="Z28" s="1158">
        <v>13572389</v>
      </c>
      <c r="AA28" s="1423">
        <v>14116829</v>
      </c>
      <c r="AB28" s="1158">
        <v>14733388</v>
      </c>
      <c r="AC28" s="1158">
        <v>15864202</v>
      </c>
      <c r="AD28" s="1158">
        <v>16438040</v>
      </c>
      <c r="AE28" s="1423">
        <v>16118966</v>
      </c>
      <c r="AF28" s="1158">
        <v>15987931</v>
      </c>
      <c r="AG28" s="1611">
        <v>16504720</v>
      </c>
      <c r="AH28" s="899">
        <v>3.2323694666933411E-2</v>
      </c>
      <c r="AI28" s="899">
        <v>4.0375053217300172E-2</v>
      </c>
    </row>
    <row r="29" spans="1:35" ht="15" customHeight="1">
      <c r="A29" s="78"/>
      <c r="B29" s="50"/>
      <c r="C29" s="251"/>
      <c r="D29" s="515"/>
      <c r="E29" s="349"/>
      <c r="F29" s="349"/>
      <c r="G29" s="349"/>
      <c r="H29" s="286"/>
      <c r="I29" s="286"/>
      <c r="J29" s="286"/>
      <c r="K29" s="286"/>
      <c r="L29" s="893"/>
      <c r="M29" s="893"/>
      <c r="N29" s="893"/>
      <c r="O29" s="893"/>
      <c r="P29" s="286"/>
      <c r="Q29" s="286"/>
      <c r="R29" s="1093"/>
      <c r="S29" s="1093"/>
      <c r="T29" s="1093"/>
      <c r="U29" s="1093"/>
      <c r="V29" s="1093"/>
      <c r="W29" s="1093"/>
      <c r="X29" s="1093"/>
      <c r="Y29" s="1093"/>
      <c r="Z29" s="1093"/>
      <c r="AA29" s="1093"/>
      <c r="AB29" s="1093"/>
      <c r="AC29" s="1093"/>
      <c r="AD29" s="1093"/>
      <c r="AE29" s="1093"/>
      <c r="AF29" s="1093"/>
      <c r="AG29" s="1093"/>
      <c r="AH29" s="286"/>
      <c r="AI29" s="454"/>
    </row>
    <row r="30" spans="1:35" ht="15" customHeight="1">
      <c r="A30" s="3"/>
      <c r="B30" s="50"/>
      <c r="C30" s="252"/>
      <c r="D30" s="408"/>
      <c r="E30" s="178"/>
      <c r="F30" s="178"/>
      <c r="G30" s="178"/>
      <c r="H30" s="178"/>
      <c r="I30" s="178"/>
      <c r="J30" s="178"/>
      <c r="K30" s="178"/>
      <c r="L30" s="178"/>
      <c r="M30" s="178"/>
      <c r="N30" s="178"/>
      <c r="O30" s="178"/>
      <c r="P30" s="178"/>
      <c r="X30" s="1089"/>
      <c r="Z30" s="1089"/>
      <c r="AF30" s="1089"/>
      <c r="AH30" s="178"/>
      <c r="AI30" s="178"/>
    </row>
    <row r="31" spans="1:35" ht="15" customHeight="1">
      <c r="A31" s="3"/>
      <c r="B31" s="50"/>
      <c r="C31" s="222"/>
      <c r="D31" s="350"/>
      <c r="E31" s="178"/>
      <c r="F31" s="178"/>
      <c r="G31" s="178"/>
      <c r="H31" s="178"/>
      <c r="I31" s="178"/>
      <c r="J31" s="178"/>
      <c r="K31" s="178"/>
      <c r="L31" s="178"/>
      <c r="M31" s="178"/>
      <c r="N31" s="178"/>
      <c r="O31" s="178"/>
      <c r="P31" s="178"/>
      <c r="AF31" s="1089"/>
      <c r="AH31" s="178"/>
      <c r="AI31" s="178"/>
    </row>
    <row r="32" spans="1:35" ht="15" customHeight="1">
      <c r="A32" s="48"/>
      <c r="B32" s="50"/>
      <c r="C32" s="247"/>
      <c r="D32" s="350"/>
      <c r="E32" s="178"/>
      <c r="F32" s="178"/>
      <c r="G32" s="178"/>
      <c r="H32" s="178"/>
      <c r="I32" s="178"/>
      <c r="J32" s="178"/>
      <c r="K32" s="178"/>
      <c r="L32" s="178"/>
      <c r="M32" s="178"/>
      <c r="N32" s="178"/>
      <c r="O32" s="178"/>
      <c r="P32" s="178"/>
      <c r="AF32" s="1089"/>
      <c r="AH32" s="178"/>
      <c r="AI32" s="178"/>
    </row>
    <row r="33" spans="1:35" ht="15" customHeight="1">
      <c r="A33" s="255"/>
      <c r="B33" s="50"/>
      <c r="C33" s="247"/>
      <c r="D33" s="350"/>
      <c r="E33" s="178"/>
      <c r="F33" s="178"/>
      <c r="G33" s="178"/>
      <c r="H33" s="178"/>
      <c r="I33" s="178"/>
      <c r="J33" s="178"/>
      <c r="K33" s="178"/>
      <c r="L33" s="178"/>
      <c r="M33" s="178"/>
      <c r="N33" s="178"/>
      <c r="O33" s="178"/>
      <c r="P33" s="178"/>
      <c r="AF33" s="1089"/>
      <c r="AH33" s="178"/>
      <c r="AI33" s="178"/>
    </row>
    <row r="34" spans="1:35" ht="15" customHeight="1">
      <c r="A34" s="255"/>
      <c r="B34" s="50"/>
      <c r="C34" s="247"/>
      <c r="D34" s="232"/>
      <c r="E34" s="178"/>
      <c r="F34" s="178"/>
      <c r="G34" s="178"/>
      <c r="H34" s="178"/>
      <c r="I34" s="178"/>
      <c r="J34" s="178"/>
      <c r="K34" s="178"/>
      <c r="L34" s="178"/>
      <c r="M34" s="178"/>
      <c r="N34" s="178"/>
      <c r="O34" s="178"/>
      <c r="P34" s="178"/>
      <c r="AF34" s="1089"/>
      <c r="AH34" s="178"/>
      <c r="AI34" s="178"/>
    </row>
    <row r="35" spans="1:35" ht="15" customHeight="1">
      <c r="A35" s="48"/>
      <c r="B35" s="50"/>
      <c r="C35" s="153"/>
      <c r="D35" s="232"/>
      <c r="E35" s="178"/>
      <c r="F35" s="178"/>
      <c r="G35" s="178"/>
      <c r="H35" s="178"/>
      <c r="I35" s="178"/>
      <c r="J35" s="178"/>
      <c r="K35" s="178"/>
      <c r="L35" s="178"/>
      <c r="M35" s="178"/>
      <c r="N35" s="178"/>
      <c r="O35" s="178"/>
      <c r="P35" s="178"/>
      <c r="AF35" s="1089"/>
      <c r="AH35" s="178"/>
      <c r="AI35" s="178"/>
    </row>
    <row r="36" spans="1:35" ht="15" customHeight="1">
      <c r="A36" s="3"/>
      <c r="B36" s="50"/>
      <c r="C36" s="70"/>
      <c r="D36" s="231"/>
      <c r="E36" s="178"/>
      <c r="F36" s="178"/>
      <c r="G36" s="178"/>
      <c r="H36" s="178"/>
      <c r="I36" s="178"/>
      <c r="J36" s="178"/>
      <c r="K36" s="178"/>
      <c r="L36" s="178"/>
      <c r="M36" s="178"/>
      <c r="N36" s="178"/>
      <c r="O36" s="178"/>
      <c r="P36" s="178"/>
      <c r="AH36" s="178"/>
      <c r="AI36" s="178"/>
    </row>
    <row r="37" spans="1:35" ht="15" customHeight="1">
      <c r="A37" s="3"/>
      <c r="B37" s="50"/>
      <c r="C37" s="70"/>
      <c r="D37" s="408"/>
      <c r="E37" s="178"/>
      <c r="F37" s="178"/>
      <c r="G37" s="178"/>
      <c r="H37" s="178"/>
      <c r="I37" s="178"/>
      <c r="J37" s="178"/>
      <c r="K37" s="178"/>
      <c r="L37" s="178"/>
      <c r="M37" s="178"/>
      <c r="N37" s="178"/>
      <c r="O37" s="178"/>
      <c r="P37" s="178"/>
      <c r="AH37" s="178"/>
      <c r="AI37" s="59">
        <v>28</v>
      </c>
    </row>
    <row r="38" spans="1:35" s="445" customFormat="1" ht="4.5" customHeight="1">
      <c r="A38" s="449"/>
      <c r="B38" s="444"/>
      <c r="D38" s="450"/>
      <c r="H38" s="487"/>
      <c r="I38" s="487"/>
      <c r="J38" s="487"/>
      <c r="K38" s="487"/>
      <c r="L38" s="487"/>
      <c r="M38" s="487"/>
      <c r="N38" s="487"/>
      <c r="O38" s="487"/>
      <c r="P38" s="487"/>
      <c r="Q38" s="487"/>
      <c r="R38" s="1127"/>
      <c r="S38" s="1127"/>
      <c r="T38" s="1127"/>
      <c r="U38" s="1127"/>
      <c r="V38" s="1127"/>
      <c r="W38" s="1127"/>
      <c r="X38" s="1127"/>
      <c r="Y38" s="1127"/>
      <c r="Z38" s="1127"/>
      <c r="AA38" s="1127"/>
      <c r="AB38" s="1127"/>
      <c r="AC38" s="1127"/>
      <c r="AD38" s="1127"/>
      <c r="AE38" s="1127"/>
      <c r="AF38" s="1127"/>
      <c r="AG38" s="1127"/>
      <c r="AH38" s="487"/>
    </row>
    <row r="39" spans="1:35" s="439" customFormat="1" ht="15" customHeight="1">
      <c r="A39" s="488"/>
      <c r="B39" s="489"/>
      <c r="C39" s="490"/>
      <c r="D39" s="489"/>
      <c r="E39" s="490"/>
      <c r="F39" s="491"/>
      <c r="G39" s="491"/>
      <c r="H39" s="447" t="s">
        <v>59</v>
      </c>
      <c r="I39" s="447" t="s">
        <v>63</v>
      </c>
      <c r="J39" s="447" t="s">
        <v>65</v>
      </c>
      <c r="K39" s="447" t="s">
        <v>77</v>
      </c>
      <c r="L39" s="447" t="s">
        <v>83</v>
      </c>
      <c r="M39" s="447" t="s">
        <v>97</v>
      </c>
      <c r="N39" s="447" t="s">
        <v>103</v>
      </c>
      <c r="O39" s="447" t="s">
        <v>117</v>
      </c>
      <c r="P39" s="447" t="s">
        <v>370</v>
      </c>
      <c r="Q39" s="447" t="s">
        <v>458</v>
      </c>
      <c r="R39" s="1122" t="s">
        <v>543</v>
      </c>
      <c r="S39" s="1122" t="s">
        <v>603</v>
      </c>
      <c r="T39" s="1122" t="s">
        <v>917</v>
      </c>
      <c r="U39" s="1122" t="s">
        <v>918</v>
      </c>
      <c r="V39" s="1122" t="s">
        <v>919</v>
      </c>
      <c r="W39" s="1122" t="s">
        <v>659</v>
      </c>
      <c r="X39" s="1122" t="s">
        <v>705</v>
      </c>
      <c r="Y39" s="1122" t="s">
        <v>774</v>
      </c>
      <c r="Z39" s="1122" t="s">
        <v>778</v>
      </c>
      <c r="AA39" s="1122" t="s">
        <v>784</v>
      </c>
      <c r="AB39" s="1122" t="s">
        <v>793</v>
      </c>
      <c r="AC39" s="1122" t="s">
        <v>799</v>
      </c>
      <c r="AD39" s="1122" t="s">
        <v>879</v>
      </c>
      <c r="AE39" s="1122" t="s">
        <v>880</v>
      </c>
      <c r="AF39" s="1122" t="s">
        <v>873</v>
      </c>
      <c r="AG39" s="1122" t="s">
        <v>874</v>
      </c>
      <c r="AH39" s="492" t="s">
        <v>1</v>
      </c>
      <c r="AI39" s="492" t="s">
        <v>0</v>
      </c>
    </row>
    <row r="40" spans="1:35" s="35" customFormat="1" ht="12" customHeight="1">
      <c r="A40" s="421"/>
      <c r="B40" s="422"/>
      <c r="C40" s="221"/>
      <c r="D40" s="418"/>
      <c r="E40" s="221"/>
      <c r="F40" s="419"/>
      <c r="G40" s="419"/>
      <c r="H40" s="377"/>
      <c r="I40" s="377"/>
      <c r="J40" s="377"/>
      <c r="K40" s="377"/>
      <c r="L40" s="377"/>
      <c r="M40" s="377"/>
      <c r="N40" s="377"/>
      <c r="O40" s="377"/>
      <c r="P40" s="377"/>
      <c r="Q40" s="377"/>
      <c r="R40" s="1119"/>
      <c r="S40" s="1119"/>
      <c r="T40" s="1119"/>
      <c r="U40" s="1119"/>
      <c r="V40" s="1119"/>
      <c r="W40" s="1119"/>
      <c r="X40" s="1119"/>
      <c r="Y40" s="1119"/>
      <c r="Z40" s="1119"/>
      <c r="AA40" s="1119"/>
      <c r="AB40" s="1119"/>
      <c r="AC40" s="1119"/>
      <c r="AD40" s="1119"/>
      <c r="AE40" s="1119"/>
      <c r="AF40" s="1119"/>
      <c r="AG40" s="1119"/>
      <c r="AH40" s="420"/>
      <c r="AI40" s="420"/>
    </row>
    <row r="41" spans="1:35" ht="15" customHeight="1">
      <c r="A41" s="76" t="s">
        <v>36</v>
      </c>
      <c r="B41" s="152"/>
      <c r="D41" s="515" t="s">
        <v>521</v>
      </c>
      <c r="E41" s="349"/>
      <c r="F41" s="349"/>
      <c r="G41" s="349"/>
      <c r="H41" s="286"/>
      <c r="I41" s="286"/>
      <c r="J41" s="286"/>
      <c r="K41" s="286"/>
      <c r="L41" s="893"/>
      <c r="M41" s="893"/>
      <c r="N41" s="893"/>
      <c r="O41" s="893"/>
      <c r="P41" s="286"/>
      <c r="Q41" s="286"/>
      <c r="R41" s="1093"/>
      <c r="S41" s="1093"/>
      <c r="T41" s="1093"/>
      <c r="U41" s="1093"/>
      <c r="V41" s="1093"/>
      <c r="W41" s="1093"/>
      <c r="X41" s="1093"/>
      <c r="Y41" s="1093"/>
      <c r="Z41" s="1093"/>
      <c r="AA41" s="1093"/>
      <c r="AB41" s="1093"/>
      <c r="AC41" s="1093"/>
      <c r="AD41" s="1093"/>
      <c r="AE41" s="1093"/>
      <c r="AF41" s="1093"/>
      <c r="AG41" s="1093"/>
      <c r="AH41" s="286"/>
      <c r="AI41" s="454" t="s">
        <v>438</v>
      </c>
    </row>
    <row r="42" spans="1:35" ht="15" customHeight="1" thickBot="1">
      <c r="A42" s="141"/>
      <c r="B42" s="152"/>
      <c r="C42" s="70"/>
      <c r="D42" s="408"/>
      <c r="E42" s="249" t="s">
        <v>15</v>
      </c>
      <c r="F42" s="249"/>
      <c r="G42" s="249"/>
      <c r="H42" s="249"/>
      <c r="I42" s="249"/>
      <c r="J42" s="249"/>
      <c r="K42" s="249"/>
      <c r="L42" s="890">
        <v>51349</v>
      </c>
      <c r="M42" s="890">
        <v>39071</v>
      </c>
      <c r="N42" s="890">
        <v>29419</v>
      </c>
      <c r="O42" s="1389">
        <v>46933</v>
      </c>
      <c r="P42" s="890">
        <v>27093.507824</v>
      </c>
      <c r="Q42" s="1146">
        <v>40859.093817000001</v>
      </c>
      <c r="R42" s="1146">
        <v>36117.545848000002</v>
      </c>
      <c r="S42" s="1389">
        <v>25790</v>
      </c>
      <c r="T42" s="1146">
        <v>64458.479166999998</v>
      </c>
      <c r="U42" s="1146">
        <v>38431.911101999998</v>
      </c>
      <c r="V42" s="1146">
        <v>35453</v>
      </c>
      <c r="W42" s="1389">
        <v>18687</v>
      </c>
      <c r="X42" s="1146">
        <v>94969</v>
      </c>
      <c r="Y42" s="1146">
        <v>63966</v>
      </c>
      <c r="Z42" s="1146">
        <v>71576</v>
      </c>
      <c r="AA42" s="1389">
        <v>40730</v>
      </c>
      <c r="AB42" s="1146">
        <v>114458</v>
      </c>
      <c r="AC42" s="1146">
        <v>64909</v>
      </c>
      <c r="AD42" s="1146">
        <v>61903</v>
      </c>
      <c r="AE42" s="1389">
        <v>35381</v>
      </c>
      <c r="AF42" s="1146">
        <v>56919</v>
      </c>
      <c r="AG42" s="1612">
        <v>44552</v>
      </c>
      <c r="AH42" s="897">
        <v>-0.21727366960066063</v>
      </c>
      <c r="AI42" s="897">
        <v>-0.31362368854858336</v>
      </c>
    </row>
    <row r="43" spans="1:35" s="243" customFormat="1" ht="15" customHeight="1" thickTop="1">
      <c r="A43" s="519" t="s">
        <v>345</v>
      </c>
      <c r="B43" s="521"/>
      <c r="C43" s="232"/>
      <c r="D43" s="233"/>
      <c r="E43" s="349"/>
      <c r="F43" s="348" t="s">
        <v>133</v>
      </c>
      <c r="G43" s="349"/>
      <c r="H43" s="554"/>
      <c r="I43" s="554"/>
      <c r="J43" s="554"/>
      <c r="K43" s="554"/>
      <c r="L43" s="896">
        <v>120740</v>
      </c>
      <c r="M43" s="896">
        <v>125895</v>
      </c>
      <c r="N43" s="896">
        <v>130467</v>
      </c>
      <c r="O43" s="1395">
        <v>130688</v>
      </c>
      <c r="P43" s="896">
        <v>133570.85244700001</v>
      </c>
      <c r="Q43" s="1148">
        <v>133722.20519000001</v>
      </c>
      <c r="R43" s="1148">
        <v>142624.12392799999</v>
      </c>
      <c r="S43" s="1395">
        <v>142663</v>
      </c>
      <c r="T43" s="1148">
        <v>141534.26240800001</v>
      </c>
      <c r="U43" s="1148">
        <v>138757.51729700001</v>
      </c>
      <c r="V43" s="1148">
        <v>139342</v>
      </c>
      <c r="W43" s="1395">
        <v>143451</v>
      </c>
      <c r="X43" s="1148">
        <v>141138</v>
      </c>
      <c r="Y43" s="1148">
        <v>148839</v>
      </c>
      <c r="Z43" s="1148">
        <v>159967</v>
      </c>
      <c r="AA43" s="1395">
        <v>156562</v>
      </c>
      <c r="AB43" s="1148">
        <v>163591</v>
      </c>
      <c r="AC43" s="1148">
        <v>170212</v>
      </c>
      <c r="AD43" s="1148">
        <v>168601</v>
      </c>
      <c r="AE43" s="1395">
        <v>172846</v>
      </c>
      <c r="AF43" s="1148">
        <v>169776</v>
      </c>
      <c r="AG43" s="1613">
        <v>168424</v>
      </c>
      <c r="AH43" s="900">
        <v>-7.9634341720855595E-3</v>
      </c>
      <c r="AI43" s="900">
        <v>-1.0504547270462683E-2</v>
      </c>
    </row>
    <row r="44" spans="1:35" s="221" customFormat="1" ht="15" customHeight="1">
      <c r="A44" s="521"/>
      <c r="B44" s="522" t="s">
        <v>346</v>
      </c>
      <c r="C44" s="232"/>
      <c r="D44" s="408"/>
      <c r="E44" s="349"/>
      <c r="F44" s="349" t="s">
        <v>251</v>
      </c>
      <c r="G44" s="349"/>
      <c r="H44" s="554"/>
      <c r="I44" s="554"/>
      <c r="J44" s="554"/>
      <c r="K44" s="554"/>
      <c r="L44" s="896">
        <v>156918</v>
      </c>
      <c r="M44" s="896">
        <v>165626</v>
      </c>
      <c r="N44" s="896">
        <v>172425</v>
      </c>
      <c r="O44" s="1395">
        <v>173937</v>
      </c>
      <c r="P44" s="896">
        <v>177450.68678700001</v>
      </c>
      <c r="Q44" s="1148">
        <v>178059.72549099999</v>
      </c>
      <c r="R44" s="1148">
        <v>185252.04399899999</v>
      </c>
      <c r="S44" s="1395">
        <v>184557</v>
      </c>
      <c r="T44" s="1148">
        <v>182961.71453500001</v>
      </c>
      <c r="U44" s="1148">
        <v>179689.22005500001</v>
      </c>
      <c r="V44" s="1148">
        <v>179756</v>
      </c>
      <c r="W44" s="1395">
        <v>184062</v>
      </c>
      <c r="X44" s="1148">
        <v>181560</v>
      </c>
      <c r="Y44" s="1148">
        <v>190392</v>
      </c>
      <c r="Z44" s="1148">
        <v>204270</v>
      </c>
      <c r="AA44" s="1395">
        <v>205446</v>
      </c>
      <c r="AB44" s="1148">
        <v>212561</v>
      </c>
      <c r="AC44" s="1148">
        <v>229628</v>
      </c>
      <c r="AD44" s="1148">
        <v>241462</v>
      </c>
      <c r="AE44" s="1395">
        <v>254256</v>
      </c>
      <c r="AF44" s="1148">
        <v>251009</v>
      </c>
      <c r="AG44" s="1613">
        <v>259672</v>
      </c>
      <c r="AH44" s="900">
        <v>3.4512706715695396E-2</v>
      </c>
      <c r="AI44" s="900">
        <v>0.13083770271918049</v>
      </c>
    </row>
    <row r="45" spans="1:35" s="243" customFormat="1" ht="15" customHeight="1">
      <c r="A45" s="521"/>
      <c r="B45" s="522" t="s">
        <v>347</v>
      </c>
      <c r="C45" s="232"/>
      <c r="D45" s="350"/>
      <c r="E45" s="349"/>
      <c r="F45" s="349" t="s">
        <v>252</v>
      </c>
      <c r="G45" s="349"/>
      <c r="H45" s="668"/>
      <c r="I45" s="668"/>
      <c r="J45" s="668"/>
      <c r="K45" s="668"/>
      <c r="L45" s="891">
        <v>36178</v>
      </c>
      <c r="M45" s="891">
        <v>39731</v>
      </c>
      <c r="N45" s="891">
        <v>41958</v>
      </c>
      <c r="O45" s="1390">
        <v>43249</v>
      </c>
      <c r="P45" s="891">
        <v>43879.834340000001</v>
      </c>
      <c r="Q45" s="1147">
        <v>44337.520300999997</v>
      </c>
      <c r="R45" s="1147">
        <v>42627.920071</v>
      </c>
      <c r="S45" s="1390">
        <v>41894</v>
      </c>
      <c r="T45" s="1147">
        <v>41427.452126999997</v>
      </c>
      <c r="U45" s="1147">
        <v>40931.702757999999</v>
      </c>
      <c r="V45" s="1147">
        <v>40414</v>
      </c>
      <c r="W45" s="1390">
        <v>40611</v>
      </c>
      <c r="X45" s="1147">
        <v>40422</v>
      </c>
      <c r="Y45" s="1147">
        <v>41553</v>
      </c>
      <c r="Z45" s="1147">
        <v>44303</v>
      </c>
      <c r="AA45" s="1390">
        <v>48884</v>
      </c>
      <c r="AB45" s="1147">
        <v>48970</v>
      </c>
      <c r="AC45" s="1147">
        <v>59416</v>
      </c>
      <c r="AD45" s="1147">
        <v>72861</v>
      </c>
      <c r="AE45" s="1390">
        <v>81410</v>
      </c>
      <c r="AF45" s="1147">
        <v>81233</v>
      </c>
      <c r="AG45" s="1610">
        <v>91248</v>
      </c>
      <c r="AH45" s="898">
        <v>0.12328733396526048</v>
      </c>
      <c r="AI45" s="898">
        <v>0.53574794668102865</v>
      </c>
    </row>
    <row r="46" spans="1:35" s="243" customFormat="1" ht="15" customHeight="1">
      <c r="A46" s="520"/>
      <c r="B46" s="522" t="s">
        <v>348</v>
      </c>
      <c r="C46" s="232"/>
      <c r="D46" s="350"/>
      <c r="E46" s="349"/>
      <c r="F46" s="348" t="s">
        <v>253</v>
      </c>
      <c r="G46" s="349"/>
      <c r="H46" s="433"/>
      <c r="I46" s="433"/>
      <c r="J46" s="433"/>
      <c r="K46" s="433"/>
      <c r="L46" s="891">
        <v>10451</v>
      </c>
      <c r="M46" s="891">
        <v>18463</v>
      </c>
      <c r="N46" s="891">
        <v>-4856</v>
      </c>
      <c r="O46" s="1390">
        <v>-11760</v>
      </c>
      <c r="P46" s="891">
        <v>-7394.1617120000001</v>
      </c>
      <c r="Q46" s="1147">
        <v>-8921.5119930000001</v>
      </c>
      <c r="R46" s="1147">
        <v>-1205.6466479999999</v>
      </c>
      <c r="S46" s="1390">
        <v>-147</v>
      </c>
      <c r="T46" s="1147">
        <v>-10635.161118</v>
      </c>
      <c r="U46" s="1147">
        <v>-18374.614913000001</v>
      </c>
      <c r="V46" s="1147">
        <v>-9750</v>
      </c>
      <c r="W46" s="1390">
        <v>-7774</v>
      </c>
      <c r="X46" s="1147">
        <v>7879</v>
      </c>
      <c r="Y46" s="1147">
        <v>1508</v>
      </c>
      <c r="Z46" s="1147">
        <v>4935</v>
      </c>
      <c r="AA46" s="1390">
        <v>18247</v>
      </c>
      <c r="AB46" s="1147">
        <v>19669</v>
      </c>
      <c r="AC46" s="1147">
        <v>20837</v>
      </c>
      <c r="AD46" s="1147">
        <v>17544</v>
      </c>
      <c r="AE46" s="1390">
        <v>28048</v>
      </c>
      <c r="AF46" s="1147">
        <v>31272</v>
      </c>
      <c r="AG46" s="1610">
        <v>34805</v>
      </c>
      <c r="AH46" s="857">
        <v>0.1129764645689435</v>
      </c>
      <c r="AI46" s="857">
        <v>0.67034601910063829</v>
      </c>
    </row>
    <row r="47" spans="1:35" s="243" customFormat="1" ht="15" customHeight="1">
      <c r="A47" s="520"/>
      <c r="B47" s="1586" t="s">
        <v>846</v>
      </c>
      <c r="C47" s="232"/>
      <c r="D47" s="350"/>
      <c r="E47" s="349"/>
      <c r="F47" s="349" t="s">
        <v>254</v>
      </c>
      <c r="G47" s="349"/>
      <c r="H47" s="668"/>
      <c r="I47" s="668"/>
      <c r="J47" s="668"/>
      <c r="K47" s="668"/>
      <c r="L47" s="891">
        <v>150505</v>
      </c>
      <c r="M47" s="891">
        <v>160489</v>
      </c>
      <c r="N47" s="891">
        <v>146948</v>
      </c>
      <c r="O47" s="1390">
        <v>154166</v>
      </c>
      <c r="P47" s="891">
        <v>132441.980798</v>
      </c>
      <c r="Q47" s="1147">
        <v>135889.000638</v>
      </c>
      <c r="R47" s="1147">
        <v>138898.823546</v>
      </c>
      <c r="S47" s="1390">
        <v>141563</v>
      </c>
      <c r="T47" s="1147">
        <v>124016.186158</v>
      </c>
      <c r="U47" s="1147">
        <v>127013.78249</v>
      </c>
      <c r="V47" s="1147">
        <v>130090</v>
      </c>
      <c r="W47" s="1390">
        <v>131226</v>
      </c>
      <c r="X47" s="1147">
        <v>139322</v>
      </c>
      <c r="Y47" s="1147">
        <v>143535</v>
      </c>
      <c r="Z47" s="1147">
        <v>146011</v>
      </c>
      <c r="AA47" s="1390">
        <v>161958</v>
      </c>
      <c r="AB47" s="1147">
        <v>153301</v>
      </c>
      <c r="AC47" s="1147">
        <v>171248</v>
      </c>
      <c r="AD47" s="1147">
        <v>172333</v>
      </c>
      <c r="AE47" s="1390">
        <v>178186</v>
      </c>
      <c r="AF47" s="1147">
        <v>182424</v>
      </c>
      <c r="AG47" s="1610">
        <v>194234</v>
      </c>
      <c r="AH47" s="898">
        <v>6.4739288690084607E-2</v>
      </c>
      <c r="AI47" s="898">
        <v>0.13422638512566576</v>
      </c>
    </row>
    <row r="48" spans="1:35" s="243" customFormat="1" ht="15" customHeight="1">
      <c r="A48" s="520"/>
      <c r="B48" s="522" t="s">
        <v>350</v>
      </c>
      <c r="C48" s="232"/>
      <c r="D48" s="232"/>
      <c r="E48" s="349"/>
      <c r="F48" s="349" t="s">
        <v>255</v>
      </c>
      <c r="G48" s="349"/>
      <c r="H48" s="198"/>
      <c r="I48" s="198"/>
      <c r="J48" s="198"/>
      <c r="K48" s="198"/>
      <c r="L48" s="891">
        <v>140054</v>
      </c>
      <c r="M48" s="891">
        <v>142026</v>
      </c>
      <c r="N48" s="891">
        <v>151804</v>
      </c>
      <c r="O48" s="1390">
        <v>165926</v>
      </c>
      <c r="P48" s="943">
        <v>139836.14251000001</v>
      </c>
      <c r="Q48" s="1159">
        <v>144810.51263099999</v>
      </c>
      <c r="R48" s="1159">
        <v>140104.47019399999</v>
      </c>
      <c r="S48" s="1424">
        <v>141710</v>
      </c>
      <c r="T48" s="1159">
        <v>134651.34727599999</v>
      </c>
      <c r="U48" s="1159">
        <v>145388.39740300001</v>
      </c>
      <c r="V48" s="1159">
        <v>139840</v>
      </c>
      <c r="W48" s="1424">
        <v>139000</v>
      </c>
      <c r="X48" s="1159">
        <v>131443</v>
      </c>
      <c r="Y48" s="1159">
        <v>142027</v>
      </c>
      <c r="Z48" s="1159">
        <v>141076</v>
      </c>
      <c r="AA48" s="1390">
        <v>143711</v>
      </c>
      <c r="AB48" s="1147">
        <v>133632</v>
      </c>
      <c r="AC48" s="1147">
        <v>150411</v>
      </c>
      <c r="AD48" s="1147">
        <v>154789</v>
      </c>
      <c r="AE48" s="1390">
        <v>150138</v>
      </c>
      <c r="AF48" s="1147">
        <v>151152</v>
      </c>
      <c r="AG48" s="1610">
        <v>159429</v>
      </c>
      <c r="AH48" s="898">
        <v>5.4759447443632814E-2</v>
      </c>
      <c r="AI48" s="898">
        <v>5.9955721323573519E-2</v>
      </c>
    </row>
    <row r="49" spans="1:35" s="243" customFormat="1" ht="15" customHeight="1">
      <c r="A49" s="520"/>
      <c r="B49" s="522" t="s">
        <v>351</v>
      </c>
      <c r="C49" s="232"/>
      <c r="D49" s="232"/>
      <c r="E49" s="349"/>
      <c r="F49" s="349" t="s">
        <v>256</v>
      </c>
      <c r="G49" s="349"/>
      <c r="H49" s="286"/>
      <c r="I49" s="286"/>
      <c r="J49" s="286"/>
      <c r="K49" s="286"/>
      <c r="L49" s="893">
        <v>8465</v>
      </c>
      <c r="M49" s="893">
        <v>4</v>
      </c>
      <c r="N49" s="893">
        <v>1684</v>
      </c>
      <c r="O49" s="1393">
        <v>1</v>
      </c>
      <c r="P49" s="944">
        <v>5835.6814009999998</v>
      </c>
      <c r="Q49" s="1160">
        <v>0</v>
      </c>
      <c r="R49" s="1160">
        <v>0</v>
      </c>
      <c r="S49" s="1425">
        <v>0</v>
      </c>
      <c r="T49" s="1160">
        <v>6752.4506920000003</v>
      </c>
      <c r="U49" s="1160">
        <v>0</v>
      </c>
      <c r="V49" s="1160">
        <v>0</v>
      </c>
      <c r="W49" s="1425">
        <v>0</v>
      </c>
      <c r="X49" s="1160">
        <v>2510</v>
      </c>
      <c r="Y49" s="1160">
        <v>0</v>
      </c>
      <c r="Z49" s="1160">
        <v>0</v>
      </c>
      <c r="AA49" s="1393">
        <v>0</v>
      </c>
      <c r="AB49" s="1076">
        <v>2920</v>
      </c>
      <c r="AC49" s="1076">
        <v>10</v>
      </c>
      <c r="AD49" s="1076">
        <v>0</v>
      </c>
      <c r="AE49" s="1393">
        <v>0</v>
      </c>
      <c r="AF49" s="1076">
        <v>2317</v>
      </c>
      <c r="AG49" s="1699">
        <v>1</v>
      </c>
      <c r="AH49" s="909" t="s">
        <v>823</v>
      </c>
      <c r="AI49" s="909" t="s">
        <v>823</v>
      </c>
    </row>
    <row r="50" spans="1:35" s="243" customFormat="1" ht="15" customHeight="1">
      <c r="A50" s="520"/>
      <c r="B50" s="522" t="s">
        <v>352</v>
      </c>
      <c r="C50" s="232"/>
      <c r="D50" s="434"/>
      <c r="E50" s="349"/>
      <c r="F50" s="349" t="s">
        <v>257</v>
      </c>
      <c r="G50" s="349"/>
      <c r="H50" s="668"/>
      <c r="I50" s="668"/>
      <c r="J50" s="668"/>
      <c r="K50" s="668"/>
      <c r="L50" s="891">
        <v>1615</v>
      </c>
      <c r="M50" s="891">
        <v>418</v>
      </c>
      <c r="N50" s="891">
        <v>331</v>
      </c>
      <c r="O50" s="1390">
        <v>385</v>
      </c>
      <c r="P50" s="891">
        <v>342.52869700000002</v>
      </c>
      <c r="Q50" s="1147">
        <v>312.25546300000002</v>
      </c>
      <c r="R50" s="1147">
        <v>400.672327</v>
      </c>
      <c r="S50" s="1390">
        <v>320</v>
      </c>
      <c r="T50" s="1147">
        <v>437.76321100000001</v>
      </c>
      <c r="U50" s="1147">
        <v>316.58468599999998</v>
      </c>
      <c r="V50" s="1147">
        <v>248</v>
      </c>
      <c r="W50" s="1390">
        <v>250</v>
      </c>
      <c r="X50" s="1147">
        <v>185</v>
      </c>
      <c r="Y50" s="1147">
        <v>282</v>
      </c>
      <c r="Z50" s="1147">
        <v>301</v>
      </c>
      <c r="AA50" s="1390">
        <v>473</v>
      </c>
      <c r="AB50" s="1147">
        <v>365</v>
      </c>
      <c r="AC50" s="1147">
        <v>1068</v>
      </c>
      <c r="AD50" s="1147">
        <v>161</v>
      </c>
      <c r="AE50" s="1390">
        <v>0</v>
      </c>
      <c r="AF50" s="1147">
        <v>0</v>
      </c>
      <c r="AG50" s="1610">
        <v>0</v>
      </c>
      <c r="AH50" s="857" t="s">
        <v>869</v>
      </c>
      <c r="AI50" s="857" t="s">
        <v>823</v>
      </c>
    </row>
    <row r="51" spans="1:35" s="246" customFormat="1" ht="15" customHeight="1">
      <c r="A51" s="520"/>
      <c r="B51" s="522" t="s">
        <v>353</v>
      </c>
      <c r="C51" s="232"/>
      <c r="D51" s="231"/>
      <c r="E51" s="349"/>
      <c r="F51" s="349" t="s">
        <v>258</v>
      </c>
      <c r="G51" s="349"/>
      <c r="H51" s="668"/>
      <c r="I51" s="668"/>
      <c r="J51" s="668"/>
      <c r="K51" s="668"/>
      <c r="L51" s="941">
        <v>0</v>
      </c>
      <c r="M51" s="941">
        <v>0</v>
      </c>
      <c r="N51" s="941">
        <v>0</v>
      </c>
      <c r="O51" s="1391">
        <v>0</v>
      </c>
      <c r="P51" s="941">
        <v>0</v>
      </c>
      <c r="Q51" s="1156">
        <v>0</v>
      </c>
      <c r="R51" s="1156">
        <v>0</v>
      </c>
      <c r="S51" s="1391">
        <v>0</v>
      </c>
      <c r="T51" s="1156">
        <v>0</v>
      </c>
      <c r="U51" s="1156">
        <v>0</v>
      </c>
      <c r="V51" s="1156">
        <v>0</v>
      </c>
      <c r="W51" s="1391">
        <v>0</v>
      </c>
      <c r="X51" s="1156">
        <v>0</v>
      </c>
      <c r="Y51" s="1156">
        <v>0</v>
      </c>
      <c r="Z51" s="1156">
        <v>0</v>
      </c>
      <c r="AA51" s="1391">
        <v>0</v>
      </c>
      <c r="AB51" s="1156">
        <v>0</v>
      </c>
      <c r="AC51" s="1156">
        <v>0</v>
      </c>
      <c r="AD51" s="1156">
        <v>0</v>
      </c>
      <c r="AE51" s="1391">
        <v>0</v>
      </c>
      <c r="AF51" s="1156">
        <v>0</v>
      </c>
      <c r="AG51" s="1609">
        <v>0</v>
      </c>
      <c r="AH51" s="909" t="s">
        <v>387</v>
      </c>
      <c r="AI51" s="909" t="s">
        <v>387</v>
      </c>
    </row>
    <row r="52" spans="1:35" s="246" customFormat="1" ht="15" customHeight="1">
      <c r="A52" s="520"/>
      <c r="B52" s="522" t="s">
        <v>354</v>
      </c>
      <c r="C52" s="232"/>
      <c r="D52" s="408"/>
      <c r="E52" s="349"/>
      <c r="F52" s="349" t="s">
        <v>259</v>
      </c>
      <c r="G52" s="349"/>
      <c r="H52" s="668"/>
      <c r="I52" s="668"/>
      <c r="J52" s="668"/>
      <c r="K52" s="668"/>
      <c r="L52" s="941">
        <v>0</v>
      </c>
      <c r="M52" s="941">
        <v>0</v>
      </c>
      <c r="N52" s="941">
        <v>0</v>
      </c>
      <c r="O52" s="1391">
        <v>0</v>
      </c>
      <c r="P52" s="941">
        <v>0</v>
      </c>
      <c r="Q52" s="1156">
        <v>0</v>
      </c>
      <c r="R52" s="1156">
        <v>0</v>
      </c>
      <c r="S52" s="1391">
        <v>0</v>
      </c>
      <c r="T52" s="1156">
        <v>0</v>
      </c>
      <c r="U52" s="1156">
        <v>0</v>
      </c>
      <c r="V52" s="1156">
        <v>0</v>
      </c>
      <c r="W52" s="1391">
        <v>0</v>
      </c>
      <c r="X52" s="1156">
        <v>0</v>
      </c>
      <c r="Y52" s="1156">
        <v>0</v>
      </c>
      <c r="Z52" s="1156">
        <v>0</v>
      </c>
      <c r="AA52" s="1391">
        <v>0</v>
      </c>
      <c r="AB52" s="1156">
        <v>0</v>
      </c>
      <c r="AC52" s="1156">
        <v>0</v>
      </c>
      <c r="AD52" s="1156">
        <v>0</v>
      </c>
      <c r="AE52" s="1391">
        <v>0</v>
      </c>
      <c r="AF52" s="1156">
        <v>0</v>
      </c>
      <c r="AG52" s="1609">
        <v>0</v>
      </c>
      <c r="AH52" s="909" t="s">
        <v>387</v>
      </c>
      <c r="AI52" s="909" t="s">
        <v>387</v>
      </c>
    </row>
    <row r="53" spans="1:35" s="246" customFormat="1" ht="15" customHeight="1">
      <c r="A53" s="520"/>
      <c r="B53" s="522" t="s">
        <v>355</v>
      </c>
      <c r="C53" s="232"/>
      <c r="D53" s="5"/>
      <c r="E53" s="350"/>
      <c r="F53" s="368" t="s">
        <v>260</v>
      </c>
      <c r="G53" s="350"/>
      <c r="H53" s="668"/>
      <c r="I53" s="668"/>
      <c r="J53" s="668"/>
      <c r="K53" s="668"/>
      <c r="L53" s="891">
        <v>57448</v>
      </c>
      <c r="M53" s="891">
        <v>62156</v>
      </c>
      <c r="N53" s="891">
        <v>63583</v>
      </c>
      <c r="O53" s="1390">
        <v>61575</v>
      </c>
      <c r="P53" s="891">
        <v>63962.089744999997</v>
      </c>
      <c r="Q53" s="1147">
        <v>65364.734193999997</v>
      </c>
      <c r="R53" s="1147">
        <v>61196.778714</v>
      </c>
      <c r="S53" s="1390">
        <v>64300</v>
      </c>
      <c r="T53" s="1147">
        <v>53622.566730999999</v>
      </c>
      <c r="U53" s="1147">
        <v>55827.382181000001</v>
      </c>
      <c r="V53" s="1147">
        <v>41259</v>
      </c>
      <c r="W53" s="1390">
        <v>51673</v>
      </c>
      <c r="X53" s="1147">
        <v>40449</v>
      </c>
      <c r="Y53" s="1147">
        <v>41638</v>
      </c>
      <c r="Z53" s="1147">
        <v>53526</v>
      </c>
      <c r="AA53" s="1390">
        <v>59856</v>
      </c>
      <c r="AB53" s="1147">
        <v>60998</v>
      </c>
      <c r="AC53" s="1147">
        <v>74101</v>
      </c>
      <c r="AD53" s="1147">
        <v>64798</v>
      </c>
      <c r="AE53" s="1390">
        <v>73694</v>
      </c>
      <c r="AF53" s="1147">
        <v>102586</v>
      </c>
      <c r="AG53" s="1610">
        <v>106600</v>
      </c>
      <c r="AH53" s="898">
        <v>3.9128146140798847E-2</v>
      </c>
      <c r="AI53" s="898">
        <v>0.438577077232426</v>
      </c>
    </row>
    <row r="54" spans="1:35" s="246" customFormat="1" ht="15" customHeight="1">
      <c r="A54" s="521"/>
      <c r="B54" s="522" t="s">
        <v>356</v>
      </c>
      <c r="C54" s="232"/>
      <c r="D54" s="232"/>
      <c r="E54" s="350"/>
      <c r="F54" s="350" t="s">
        <v>261</v>
      </c>
      <c r="G54" s="350"/>
      <c r="H54" s="659"/>
      <c r="I54" s="659"/>
      <c r="J54" s="659"/>
      <c r="K54" s="659"/>
      <c r="L54" s="903">
        <v>-32476</v>
      </c>
      <c r="M54" s="903">
        <v>-43553</v>
      </c>
      <c r="N54" s="903">
        <v>-34624</v>
      </c>
      <c r="O54" s="1396">
        <v>-10804</v>
      </c>
      <c r="P54" s="903">
        <v>-41299.303264000002</v>
      </c>
      <c r="Q54" s="1149">
        <v>-18889.120649</v>
      </c>
      <c r="R54" s="1149">
        <v>-44504.825044999998</v>
      </c>
      <c r="S54" s="1396">
        <v>-52746</v>
      </c>
      <c r="T54" s="1149">
        <v>-20008.269294999998</v>
      </c>
      <c r="U54" s="1149">
        <v>-26440.193787</v>
      </c>
      <c r="V54" s="1149">
        <v>-53128</v>
      </c>
      <c r="W54" s="1396">
        <v>-65567</v>
      </c>
      <c r="X54" s="1149">
        <v>-16294</v>
      </c>
      <c r="Y54" s="1149">
        <v>-45025</v>
      </c>
      <c r="Z54" s="1149">
        <v>-40101</v>
      </c>
      <c r="AA54" s="1396">
        <v>-74696</v>
      </c>
      <c r="AB54" s="1149">
        <v>-11089</v>
      </c>
      <c r="AC54" s="1149">
        <v>-53117</v>
      </c>
      <c r="AD54" s="1149">
        <v>-59605</v>
      </c>
      <c r="AE54" s="1396">
        <v>-91819</v>
      </c>
      <c r="AF54" s="1149">
        <v>-43860</v>
      </c>
      <c r="AG54" s="1614">
        <v>-52078</v>
      </c>
      <c r="AH54" s="857">
        <v>0.18736890104879156</v>
      </c>
      <c r="AI54" s="857">
        <v>-1.9560592653952602E-2</v>
      </c>
    </row>
    <row r="55" spans="1:35" s="246" customFormat="1" ht="15" customHeight="1">
      <c r="A55" s="520"/>
      <c r="B55" s="522" t="s">
        <v>357</v>
      </c>
      <c r="C55" s="232"/>
      <c r="D55" s="232"/>
      <c r="E55" s="351"/>
      <c r="F55" s="369" t="s">
        <v>262</v>
      </c>
      <c r="G55" s="351"/>
      <c r="H55" s="530"/>
      <c r="I55" s="530"/>
      <c r="J55" s="530"/>
      <c r="K55" s="530"/>
      <c r="L55" s="904">
        <v>40321</v>
      </c>
      <c r="M55" s="904">
        <v>43254</v>
      </c>
      <c r="N55" s="904">
        <v>39905</v>
      </c>
      <c r="O55" s="1397">
        <v>47285</v>
      </c>
      <c r="P55" s="904">
        <v>46143.442978999999</v>
      </c>
      <c r="Q55" s="1150">
        <v>45033.102344999999</v>
      </c>
      <c r="R55" s="1150">
        <v>45262.30818</v>
      </c>
      <c r="S55" s="1397">
        <v>53624</v>
      </c>
      <c r="T55" s="1150">
        <v>48657.406450000002</v>
      </c>
      <c r="U55" s="1150">
        <v>48026.942132999997</v>
      </c>
      <c r="V55" s="1150">
        <v>49313</v>
      </c>
      <c r="W55" s="1397">
        <v>61305</v>
      </c>
      <c r="X55" s="1150">
        <v>50867</v>
      </c>
      <c r="Y55" s="1150">
        <v>51948</v>
      </c>
      <c r="Z55" s="1150">
        <v>54350</v>
      </c>
      <c r="AA55" s="1397">
        <v>68009</v>
      </c>
      <c r="AB55" s="1150">
        <v>62184</v>
      </c>
      <c r="AC55" s="1150">
        <v>60066</v>
      </c>
      <c r="AD55" s="1150">
        <v>60141</v>
      </c>
      <c r="AE55" s="1397">
        <v>80133</v>
      </c>
      <c r="AF55" s="1150">
        <v>65597</v>
      </c>
      <c r="AG55" s="1569">
        <v>72785</v>
      </c>
      <c r="AH55" s="876">
        <v>0.10957818192905155</v>
      </c>
      <c r="AI55" s="876">
        <v>0.21175040788466015</v>
      </c>
    </row>
    <row r="56" spans="1:35" s="246" customFormat="1" ht="15" customHeight="1" thickBot="1">
      <c r="A56" s="520"/>
      <c r="B56" s="522" t="s">
        <v>358</v>
      </c>
      <c r="C56" s="232"/>
      <c r="D56" s="232"/>
      <c r="E56" s="373" t="s">
        <v>137</v>
      </c>
      <c r="F56" s="374"/>
      <c r="G56" s="374"/>
      <c r="H56" s="656"/>
      <c r="I56" s="656"/>
      <c r="J56" s="656"/>
      <c r="K56" s="656"/>
      <c r="L56" s="905">
        <v>255</v>
      </c>
      <c r="M56" s="905">
        <v>-517</v>
      </c>
      <c r="N56" s="905">
        <v>-1783</v>
      </c>
      <c r="O56" s="1398">
        <v>2045</v>
      </c>
      <c r="P56" s="905">
        <v>2756.5877759999998</v>
      </c>
      <c r="Q56" s="1151">
        <v>16782.259729000001</v>
      </c>
      <c r="R56" s="1151">
        <v>423.39475199999998</v>
      </c>
      <c r="S56" s="1398">
        <v>198</v>
      </c>
      <c r="T56" s="1151">
        <v>659.04143599999998</v>
      </c>
      <c r="U56" s="1151">
        <v>734.04609900000003</v>
      </c>
      <c r="V56" s="1151">
        <v>672</v>
      </c>
      <c r="W56" s="1398">
        <v>327</v>
      </c>
      <c r="X56" s="1151">
        <v>1137</v>
      </c>
      <c r="Y56" s="1151">
        <v>1103</v>
      </c>
      <c r="Z56" s="1151">
        <v>595</v>
      </c>
      <c r="AA56" s="1398">
        <v>-940</v>
      </c>
      <c r="AB56" s="1151">
        <v>1402</v>
      </c>
      <c r="AC56" s="1151">
        <v>688</v>
      </c>
      <c r="AD56" s="1151">
        <v>8</v>
      </c>
      <c r="AE56" s="1398">
        <v>-118</v>
      </c>
      <c r="AF56" s="1151">
        <v>2165</v>
      </c>
      <c r="AG56" s="1615">
        <v>999</v>
      </c>
      <c r="AH56" s="901">
        <v>-0.538568129330254</v>
      </c>
      <c r="AI56" s="901">
        <v>0.45203488372093026</v>
      </c>
    </row>
    <row r="57" spans="1:35" s="246" customFormat="1" ht="23.25" customHeight="1" thickTop="1">
      <c r="A57" s="520"/>
      <c r="B57" s="522" t="s">
        <v>359</v>
      </c>
      <c r="C57" s="232"/>
      <c r="D57" s="232"/>
      <c r="E57" s="349"/>
      <c r="F57" s="1930" t="s">
        <v>263</v>
      </c>
      <c r="G57" s="1930"/>
      <c r="H57" s="659"/>
      <c r="I57" s="659"/>
      <c r="J57" s="659"/>
      <c r="K57" s="659"/>
      <c r="L57" s="903">
        <v>0</v>
      </c>
      <c r="M57" s="903">
        <v>0</v>
      </c>
      <c r="N57" s="903">
        <v>0</v>
      </c>
      <c r="O57" s="1396">
        <v>0</v>
      </c>
      <c r="P57" s="903">
        <v>0</v>
      </c>
      <c r="Q57" s="1149">
        <v>0</v>
      </c>
      <c r="R57" s="1149">
        <v>0</v>
      </c>
      <c r="S57" s="1396">
        <v>0</v>
      </c>
      <c r="T57" s="1149">
        <v>0</v>
      </c>
      <c r="U57" s="1149">
        <v>0</v>
      </c>
      <c r="V57" s="1149">
        <v>0</v>
      </c>
      <c r="W57" s="1396">
        <v>0</v>
      </c>
      <c r="X57" s="1149">
        <v>0</v>
      </c>
      <c r="Y57" s="1149">
        <v>0</v>
      </c>
      <c r="Z57" s="1149">
        <v>0</v>
      </c>
      <c r="AA57" s="1396">
        <v>0</v>
      </c>
      <c r="AB57" s="1149">
        <v>0</v>
      </c>
      <c r="AC57" s="1149">
        <v>0</v>
      </c>
      <c r="AD57" s="1149">
        <v>0</v>
      </c>
      <c r="AE57" s="1396">
        <v>0</v>
      </c>
      <c r="AF57" s="1149">
        <v>0</v>
      </c>
      <c r="AG57" s="1614">
        <v>0</v>
      </c>
      <c r="AH57" s="909" t="s">
        <v>387</v>
      </c>
      <c r="AI57" s="909" t="s">
        <v>387</v>
      </c>
    </row>
    <row r="58" spans="1:35" s="246" customFormat="1" ht="15" customHeight="1">
      <c r="A58" s="520"/>
      <c r="B58" s="522" t="s">
        <v>360</v>
      </c>
      <c r="C58" s="232"/>
      <c r="D58" s="434"/>
      <c r="E58" s="349"/>
      <c r="F58" s="349" t="s">
        <v>264</v>
      </c>
      <c r="G58" s="349"/>
      <c r="H58" s="659"/>
      <c r="I58" s="659"/>
      <c r="J58" s="659"/>
      <c r="K58" s="659"/>
      <c r="L58" s="903">
        <v>255</v>
      </c>
      <c r="M58" s="903">
        <v>-517</v>
      </c>
      <c r="N58" s="903">
        <v>-1783</v>
      </c>
      <c r="O58" s="1396">
        <v>1786</v>
      </c>
      <c r="P58" s="903">
        <v>2756.5877759999998</v>
      </c>
      <c r="Q58" s="1149">
        <v>16782.259729000001</v>
      </c>
      <c r="R58" s="1149">
        <v>423.39475199999998</v>
      </c>
      <c r="S58" s="1396">
        <v>198</v>
      </c>
      <c r="T58" s="1149">
        <v>659.04143599999998</v>
      </c>
      <c r="U58" s="1149">
        <v>734.04609900000003</v>
      </c>
      <c r="V58" s="1149">
        <v>672</v>
      </c>
      <c r="W58" s="1396">
        <v>327</v>
      </c>
      <c r="X58" s="1149">
        <v>1137</v>
      </c>
      <c r="Y58" s="1149">
        <v>1103</v>
      </c>
      <c r="Z58" s="1149">
        <v>595</v>
      </c>
      <c r="AA58" s="1396">
        <v>-940</v>
      </c>
      <c r="AB58" s="1149">
        <v>1402</v>
      </c>
      <c r="AC58" s="1149">
        <v>688</v>
      </c>
      <c r="AD58" s="1149">
        <v>8</v>
      </c>
      <c r="AE58" s="1396">
        <v>-118</v>
      </c>
      <c r="AF58" s="1149">
        <v>2165</v>
      </c>
      <c r="AG58" s="1614">
        <v>999</v>
      </c>
      <c r="AH58" s="857">
        <v>-0.538568129330254</v>
      </c>
      <c r="AI58" s="857">
        <v>0.45203488372093026</v>
      </c>
    </row>
    <row r="59" spans="1:35" s="246" customFormat="1" ht="15" customHeight="1" thickBot="1">
      <c r="A59" s="520"/>
      <c r="B59" s="717" t="s">
        <v>361</v>
      </c>
      <c r="C59" s="232"/>
      <c r="D59" s="434"/>
      <c r="E59" s="373" t="s">
        <v>265</v>
      </c>
      <c r="F59" s="374"/>
      <c r="G59" s="374"/>
      <c r="H59" s="656"/>
      <c r="I59" s="656"/>
      <c r="J59" s="656"/>
      <c r="K59" s="656"/>
      <c r="L59" s="906">
        <v>51604</v>
      </c>
      <c r="M59" s="906">
        <v>38554</v>
      </c>
      <c r="N59" s="906">
        <v>27636</v>
      </c>
      <c r="O59" s="1399">
        <v>48719</v>
      </c>
      <c r="P59" s="905">
        <v>29850.095600000001</v>
      </c>
      <c r="Q59" s="1151">
        <v>57641.353545999998</v>
      </c>
      <c r="R59" s="1151">
        <v>36540.940600000002</v>
      </c>
      <c r="S59" s="1398">
        <v>25988</v>
      </c>
      <c r="T59" s="1151">
        <v>65117.520602999997</v>
      </c>
      <c r="U59" s="1151">
        <v>39165.957200999997</v>
      </c>
      <c r="V59" s="1151">
        <v>36125</v>
      </c>
      <c r="W59" s="1398">
        <v>19014</v>
      </c>
      <c r="X59" s="1151">
        <v>96106</v>
      </c>
      <c r="Y59" s="1151">
        <v>65069</v>
      </c>
      <c r="Z59" s="1151">
        <v>72171</v>
      </c>
      <c r="AA59" s="1398">
        <v>39790</v>
      </c>
      <c r="AB59" s="1151">
        <v>115860</v>
      </c>
      <c r="AC59" s="1151">
        <v>65597</v>
      </c>
      <c r="AD59" s="1151">
        <v>61911</v>
      </c>
      <c r="AE59" s="1398">
        <v>35263</v>
      </c>
      <c r="AF59" s="1151">
        <v>59084</v>
      </c>
      <c r="AG59" s="1615">
        <v>45551</v>
      </c>
      <c r="AH59" s="901">
        <v>-0.2290467808543768</v>
      </c>
      <c r="AI59" s="901">
        <v>-0.30559324359345696</v>
      </c>
    </row>
    <row r="60" spans="1:35" s="246" customFormat="1" ht="15" customHeight="1" thickTop="1">
      <c r="A60" s="520"/>
      <c r="B60" s="1586" t="s">
        <v>701</v>
      </c>
      <c r="C60" s="232"/>
      <c r="D60" s="434"/>
      <c r="E60" s="349"/>
      <c r="F60" s="349" t="s">
        <v>266</v>
      </c>
      <c r="G60" s="349"/>
      <c r="H60" s="659"/>
      <c r="I60" s="659"/>
      <c r="J60" s="659"/>
      <c r="K60" s="659"/>
      <c r="L60" s="903">
        <v>12289</v>
      </c>
      <c r="M60" s="903">
        <v>10252</v>
      </c>
      <c r="N60" s="903">
        <v>6629</v>
      </c>
      <c r="O60" s="1396">
        <v>10809</v>
      </c>
      <c r="P60" s="945">
        <v>5812.7734780000001</v>
      </c>
      <c r="Q60" s="1161">
        <v>15177.94932</v>
      </c>
      <c r="R60" s="1161">
        <v>8211.0877670000009</v>
      </c>
      <c r="S60" s="1426">
        <v>6623</v>
      </c>
      <c r="T60" s="1161">
        <v>14145.218419000001</v>
      </c>
      <c r="U60" s="1161">
        <v>10484.066938</v>
      </c>
      <c r="V60" s="1161">
        <v>8367</v>
      </c>
      <c r="W60" s="1426">
        <v>6197</v>
      </c>
      <c r="X60" s="1161">
        <v>24136</v>
      </c>
      <c r="Y60" s="1161">
        <v>15605</v>
      </c>
      <c r="Z60" s="1161">
        <v>18989</v>
      </c>
      <c r="AA60" s="1426">
        <v>13681</v>
      </c>
      <c r="AB60" s="1161">
        <v>30323</v>
      </c>
      <c r="AC60" s="1161">
        <v>16800</v>
      </c>
      <c r="AD60" s="1161">
        <v>17001</v>
      </c>
      <c r="AE60" s="1426">
        <v>9745</v>
      </c>
      <c r="AF60" s="1161">
        <v>13144</v>
      </c>
      <c r="AG60" s="1616">
        <v>9145</v>
      </c>
      <c r="AH60" s="857">
        <v>-0.30424528301886788</v>
      </c>
      <c r="AI60" s="857">
        <v>-0.45565476190476195</v>
      </c>
    </row>
    <row r="61" spans="1:35" s="246" customFormat="1" ht="15" customHeight="1" thickBot="1">
      <c r="A61" s="520"/>
      <c r="B61" s="1586" t="s">
        <v>702</v>
      </c>
      <c r="C61" s="232"/>
      <c r="D61" s="434"/>
      <c r="E61" s="807" t="s">
        <v>2</v>
      </c>
      <c r="F61" s="808"/>
      <c r="G61" s="808"/>
      <c r="H61" s="810"/>
      <c r="I61" s="810"/>
      <c r="J61" s="810"/>
      <c r="K61" s="810"/>
      <c r="L61" s="907">
        <v>39315</v>
      </c>
      <c r="M61" s="907">
        <v>28302</v>
      </c>
      <c r="N61" s="907">
        <v>21007</v>
      </c>
      <c r="O61" s="1369">
        <v>37910</v>
      </c>
      <c r="P61" s="907">
        <v>24037.322122000001</v>
      </c>
      <c r="Q61" s="1152">
        <v>42463.404225999999</v>
      </c>
      <c r="R61" s="1152">
        <v>28329.852833000001</v>
      </c>
      <c r="S61" s="1369">
        <v>19365</v>
      </c>
      <c r="T61" s="1152">
        <v>50972.302184</v>
      </c>
      <c r="U61" s="1152">
        <v>28681.890262999998</v>
      </c>
      <c r="V61" s="1152">
        <v>27758</v>
      </c>
      <c r="W61" s="1369">
        <v>12817</v>
      </c>
      <c r="X61" s="1152">
        <v>71970</v>
      </c>
      <c r="Y61" s="1152">
        <v>49464</v>
      </c>
      <c r="Z61" s="1152">
        <v>53182</v>
      </c>
      <c r="AA61" s="1369">
        <v>26109</v>
      </c>
      <c r="AB61" s="1152">
        <v>85537</v>
      </c>
      <c r="AC61" s="1152">
        <v>48797</v>
      </c>
      <c r="AD61" s="1152">
        <v>44910</v>
      </c>
      <c r="AE61" s="1369">
        <v>25518</v>
      </c>
      <c r="AF61" s="1152">
        <v>45940</v>
      </c>
      <c r="AG61" s="1153">
        <v>36406</v>
      </c>
      <c r="AH61" s="902">
        <v>-0.20753156290814101</v>
      </c>
      <c r="AI61" s="902">
        <v>-0.2539295448490686</v>
      </c>
    </row>
    <row r="62" spans="1:35" s="246" customFormat="1" ht="15" customHeight="1">
      <c r="A62" s="141"/>
      <c r="B62" s="522" t="s">
        <v>476</v>
      </c>
      <c r="C62" s="1103"/>
      <c r="D62" s="878"/>
      <c r="E62" s="299"/>
      <c r="F62" s="299" t="s">
        <v>480</v>
      </c>
      <c r="G62" s="309"/>
      <c r="H62" s="309"/>
      <c r="I62" s="309"/>
      <c r="J62" s="309" t="s">
        <v>713</v>
      </c>
      <c r="K62" s="309"/>
      <c r="L62" s="1842">
        <v>39315</v>
      </c>
      <c r="M62" s="1842">
        <v>28302</v>
      </c>
      <c r="N62" s="1842">
        <v>21007</v>
      </c>
      <c r="O62" s="1847">
        <v>37910</v>
      </c>
      <c r="P62" s="1842">
        <v>24037.322122000001</v>
      </c>
      <c r="Q62" s="1842">
        <v>42463.404225999999</v>
      </c>
      <c r="R62" s="1842">
        <v>28329.852833000001</v>
      </c>
      <c r="S62" s="1847">
        <v>19365</v>
      </c>
      <c r="T62" s="1842">
        <v>50972.302184</v>
      </c>
      <c r="U62" s="1842">
        <v>28681.890262999998</v>
      </c>
      <c r="V62" s="1842">
        <v>27758</v>
      </c>
      <c r="W62" s="1843">
        <v>12817</v>
      </c>
      <c r="X62" s="1844">
        <v>71970</v>
      </c>
      <c r="Y62" s="1844">
        <v>49464</v>
      </c>
      <c r="Z62" s="1844">
        <v>53182</v>
      </c>
      <c r="AA62" s="1843">
        <v>26109</v>
      </c>
      <c r="AB62" s="1844">
        <v>85537</v>
      </c>
      <c r="AC62" s="1846">
        <v>48797</v>
      </c>
      <c r="AD62" s="1846">
        <v>44817</v>
      </c>
      <c r="AE62" s="1878">
        <v>25234</v>
      </c>
      <c r="AF62" s="1846">
        <v>45661</v>
      </c>
      <c r="AG62" s="1845">
        <v>36239</v>
      </c>
      <c r="AH62" s="1832">
        <v>-0.20634677295722825</v>
      </c>
      <c r="AI62" s="1832">
        <v>-0.25735188638645823</v>
      </c>
    </row>
    <row r="63" spans="1:35" s="246" customFormat="1" ht="15" customHeight="1" thickBot="1">
      <c r="A63" s="141"/>
      <c r="B63" s="522" t="s">
        <v>362</v>
      </c>
      <c r="C63" s="258"/>
      <c r="D63" s="878"/>
      <c r="E63" s="1562"/>
      <c r="F63" s="1562" t="s">
        <v>481</v>
      </c>
      <c r="G63" s="922"/>
      <c r="H63" s="922"/>
      <c r="I63" s="922"/>
      <c r="J63" s="922" t="s">
        <v>727</v>
      </c>
      <c r="K63" s="922"/>
      <c r="L63" s="1253">
        <v>0</v>
      </c>
      <c r="M63" s="1253">
        <v>0</v>
      </c>
      <c r="N63" s="1253">
        <v>0</v>
      </c>
      <c r="O63" s="1286">
        <v>0</v>
      </c>
      <c r="P63" s="1253">
        <v>0</v>
      </c>
      <c r="Q63" s="1253">
        <v>0</v>
      </c>
      <c r="R63" s="1253">
        <v>0</v>
      </c>
      <c r="S63" s="1286">
        <v>0</v>
      </c>
      <c r="T63" s="1253">
        <v>0</v>
      </c>
      <c r="U63" s="1253">
        <v>0</v>
      </c>
      <c r="V63" s="1253">
        <v>0</v>
      </c>
      <c r="W63" s="1286">
        <v>0</v>
      </c>
      <c r="X63" s="1253">
        <v>0</v>
      </c>
      <c r="Y63" s="1253">
        <v>0</v>
      </c>
      <c r="Z63" s="1253">
        <v>0</v>
      </c>
      <c r="AA63" s="1286">
        <v>0</v>
      </c>
      <c r="AB63" s="1253">
        <v>0</v>
      </c>
      <c r="AC63" s="1253">
        <v>0</v>
      </c>
      <c r="AD63" s="1855">
        <v>95</v>
      </c>
      <c r="AE63" s="1879">
        <v>284</v>
      </c>
      <c r="AF63" s="1855">
        <v>279</v>
      </c>
      <c r="AG63" s="1848">
        <v>167</v>
      </c>
      <c r="AH63" s="902">
        <v>-0.40143369175627241</v>
      </c>
      <c r="AI63" s="902" t="s">
        <v>869</v>
      </c>
    </row>
    <row r="64" spans="1:35" s="246" customFormat="1" ht="15" customHeight="1">
      <c r="A64" s="141"/>
      <c r="B64" s="152"/>
      <c r="C64" s="258"/>
      <c r="D64" s="878"/>
      <c r="E64" s="178"/>
      <c r="F64" s="178"/>
      <c r="G64" s="178"/>
      <c r="H64" s="178"/>
      <c r="I64" s="178"/>
      <c r="J64" s="178"/>
      <c r="K64" s="178"/>
      <c r="L64" s="178"/>
      <c r="M64" s="178"/>
      <c r="N64" s="178"/>
      <c r="O64" s="178"/>
      <c r="P64" s="178"/>
      <c r="Q64" s="178"/>
      <c r="R64" s="1088"/>
      <c r="S64" s="1088"/>
      <c r="T64" s="1088"/>
      <c r="U64" s="1088"/>
      <c r="V64" s="1088"/>
      <c r="W64" s="1088"/>
      <c r="X64" s="1088"/>
      <c r="Y64" s="1088"/>
      <c r="Z64" s="1088"/>
      <c r="AA64" s="1088"/>
      <c r="AB64" s="1088"/>
      <c r="AC64" s="1088"/>
      <c r="AD64" s="1088"/>
      <c r="AE64" s="1088"/>
      <c r="AF64" s="1089"/>
      <c r="AG64" s="1088"/>
      <c r="AH64" s="668"/>
      <c r="AI64" s="668"/>
    </row>
    <row r="65" spans="1:922" s="246" customFormat="1" ht="15" customHeight="1">
      <c r="A65" s="141"/>
      <c r="B65" s="152"/>
      <c r="C65" s="243"/>
      <c r="D65" s="878"/>
      <c r="E65" s="178"/>
      <c r="F65" s="178"/>
      <c r="G65" s="178"/>
      <c r="H65" s="178"/>
      <c r="I65" s="178"/>
      <c r="J65" s="178"/>
      <c r="K65" s="178"/>
      <c r="L65" s="178"/>
      <c r="M65" s="178"/>
      <c r="N65" s="178"/>
      <c r="O65" s="178"/>
      <c r="P65" s="178"/>
      <c r="Q65" s="178"/>
      <c r="R65" s="1088"/>
      <c r="S65" s="1088"/>
      <c r="T65" s="1088"/>
      <c r="U65" s="1088"/>
      <c r="V65" s="1088"/>
      <c r="W65" s="1088"/>
      <c r="X65" s="1088"/>
      <c r="Y65" s="1088"/>
      <c r="Z65" s="1088"/>
      <c r="AA65" s="1088"/>
      <c r="AB65" s="1088"/>
      <c r="AC65" s="1088"/>
      <c r="AD65" s="1088"/>
      <c r="AE65" s="751"/>
      <c r="AF65" s="1036"/>
      <c r="AG65" s="751"/>
      <c r="AH65" s="668"/>
      <c r="AI65" s="668"/>
    </row>
    <row r="66" spans="1:922" s="246" customFormat="1" ht="15" customHeight="1">
      <c r="A66" s="141"/>
      <c r="B66" s="152"/>
      <c r="C66" s="232"/>
      <c r="D66" s="878"/>
      <c r="E66" s="178"/>
      <c r="F66" s="178"/>
      <c r="G66" s="178"/>
      <c r="H66" s="178"/>
      <c r="I66" s="178"/>
      <c r="J66" s="178"/>
      <c r="K66" s="178"/>
      <c r="L66" s="178"/>
      <c r="M66" s="178"/>
      <c r="N66" s="178"/>
      <c r="O66" s="178"/>
      <c r="P66" s="178"/>
      <c r="Q66" s="178"/>
      <c r="R66" s="1088"/>
      <c r="S66" s="1088"/>
      <c r="T66" s="1088"/>
      <c r="U66" s="1088"/>
      <c r="V66" s="1088"/>
      <c r="W66" s="1088"/>
      <c r="X66" s="1088"/>
      <c r="Y66" s="1088"/>
      <c r="Z66" s="1088"/>
      <c r="AA66" s="1088"/>
      <c r="AB66" s="1088"/>
      <c r="AC66" s="1088"/>
      <c r="AD66" s="1088"/>
      <c r="AE66" s="1088"/>
      <c r="AF66" s="1089"/>
      <c r="AG66" s="1088"/>
      <c r="AH66" s="668"/>
      <c r="AI66" s="668"/>
    </row>
    <row r="67" spans="1:922" ht="15" customHeight="1">
      <c r="A67" s="141"/>
      <c r="B67" s="152"/>
      <c r="C67" s="70"/>
      <c r="D67" s="878"/>
      <c r="E67" s="178"/>
      <c r="F67" s="178"/>
      <c r="G67" s="178"/>
      <c r="H67" s="178"/>
      <c r="I67" s="178"/>
      <c r="J67" s="178"/>
      <c r="K67" s="178"/>
      <c r="L67" s="178"/>
      <c r="M67" s="178"/>
      <c r="N67" s="178"/>
      <c r="O67" s="178"/>
      <c r="P67" s="178"/>
      <c r="AF67" s="1089"/>
      <c r="AH67" s="668"/>
      <c r="AI67" s="668"/>
      <c r="AJ67" s="243"/>
      <c r="AK67" s="243"/>
      <c r="AL67" s="243"/>
      <c r="AM67" s="243"/>
      <c r="AN67" s="243"/>
      <c r="AO67" s="243"/>
      <c r="AP67" s="243"/>
      <c r="AQ67" s="243"/>
      <c r="AR67" s="243"/>
      <c r="AS67" s="243"/>
      <c r="AT67" s="243"/>
      <c r="AU67" s="243"/>
      <c r="AV67" s="243"/>
      <c r="AW67" s="243"/>
      <c r="AX67" s="243"/>
      <c r="AY67" s="243"/>
      <c r="AZ67" s="243"/>
      <c r="BA67" s="243"/>
      <c r="BB67" s="243"/>
      <c r="BC67" s="243"/>
      <c r="BD67" s="243"/>
      <c r="BE67" s="243"/>
      <c r="BF67" s="243"/>
      <c r="BG67" s="243"/>
      <c r="BH67" s="243"/>
      <c r="BI67" s="243"/>
      <c r="BJ67" s="243"/>
      <c r="BK67" s="243"/>
      <c r="BL67" s="243"/>
      <c r="BM67" s="243"/>
      <c r="BN67" s="243"/>
      <c r="BO67" s="243"/>
      <c r="BP67" s="243"/>
      <c r="BQ67" s="243"/>
      <c r="BR67" s="243"/>
      <c r="BS67" s="243"/>
      <c r="BT67" s="243"/>
      <c r="BU67" s="243"/>
      <c r="BV67" s="243"/>
      <c r="BW67" s="243"/>
      <c r="BX67" s="243"/>
      <c r="BY67" s="243"/>
      <c r="BZ67" s="243"/>
      <c r="CA67" s="243"/>
      <c r="CB67" s="243"/>
      <c r="CC67" s="243"/>
      <c r="CD67" s="243"/>
      <c r="CE67" s="243"/>
      <c r="CF67" s="243"/>
      <c r="CG67" s="243"/>
      <c r="CH67" s="243"/>
      <c r="CI67" s="243"/>
      <c r="CJ67" s="243"/>
      <c r="CK67" s="243"/>
      <c r="CL67" s="243"/>
      <c r="CM67" s="243"/>
      <c r="CN67" s="243"/>
      <c r="CO67" s="243"/>
      <c r="CP67" s="243"/>
      <c r="CQ67" s="243"/>
      <c r="CR67" s="243"/>
      <c r="CS67" s="243"/>
      <c r="CT67" s="243"/>
      <c r="CU67" s="243"/>
      <c r="CV67" s="243"/>
      <c r="CW67" s="243"/>
      <c r="CX67" s="243"/>
      <c r="CY67" s="243"/>
      <c r="CZ67" s="243"/>
      <c r="DA67" s="243"/>
      <c r="DB67" s="243"/>
      <c r="DC67" s="243"/>
      <c r="DD67" s="243"/>
      <c r="DE67" s="243"/>
      <c r="DF67" s="243"/>
      <c r="DG67" s="243"/>
      <c r="DH67" s="243"/>
      <c r="DI67" s="243"/>
      <c r="DJ67" s="243"/>
      <c r="DK67" s="243"/>
      <c r="DL67" s="243"/>
      <c r="DM67" s="243"/>
      <c r="DN67" s="243"/>
      <c r="DO67" s="243"/>
      <c r="DP67" s="243"/>
      <c r="DQ67" s="243"/>
      <c r="DR67" s="243"/>
      <c r="DS67" s="243"/>
      <c r="DT67" s="243"/>
      <c r="DU67" s="243"/>
      <c r="DV67" s="243"/>
      <c r="DW67" s="243"/>
      <c r="DX67" s="243"/>
      <c r="DY67" s="243"/>
      <c r="DZ67" s="243"/>
      <c r="EA67" s="243"/>
      <c r="EB67" s="243"/>
      <c r="EC67" s="243"/>
      <c r="ED67" s="243"/>
      <c r="EE67" s="243"/>
      <c r="EF67" s="243"/>
      <c r="EG67" s="243"/>
      <c r="EH67" s="243"/>
      <c r="EI67" s="243"/>
      <c r="EJ67" s="243"/>
      <c r="EK67" s="243"/>
      <c r="EL67" s="243"/>
      <c r="EM67" s="243"/>
      <c r="EN67" s="243"/>
      <c r="EO67" s="243"/>
      <c r="EP67" s="243"/>
      <c r="EQ67" s="243"/>
      <c r="ER67" s="243"/>
      <c r="ES67" s="243"/>
      <c r="ET67" s="243"/>
      <c r="EU67" s="243"/>
      <c r="EV67" s="243"/>
      <c r="EW67" s="243"/>
      <c r="EX67" s="243"/>
      <c r="EY67" s="243"/>
      <c r="EZ67" s="243"/>
      <c r="FA67" s="243"/>
      <c r="FB67" s="243"/>
      <c r="FC67" s="243"/>
      <c r="FD67" s="243"/>
      <c r="FE67" s="243"/>
      <c r="FF67" s="243"/>
      <c r="FG67" s="243"/>
      <c r="FH67" s="243"/>
      <c r="FI67" s="243"/>
      <c r="FJ67" s="243"/>
      <c r="FK67" s="243"/>
      <c r="FL67" s="243"/>
      <c r="FM67" s="243"/>
      <c r="FN67" s="243"/>
      <c r="FO67" s="243"/>
      <c r="FP67" s="243"/>
      <c r="FQ67" s="243"/>
      <c r="FR67" s="243"/>
      <c r="FS67" s="243"/>
      <c r="FT67" s="243"/>
      <c r="FU67" s="243"/>
      <c r="FV67" s="243"/>
      <c r="FW67" s="243"/>
      <c r="FX67" s="243"/>
      <c r="FY67" s="243"/>
      <c r="FZ67" s="243"/>
      <c r="GA67" s="243"/>
      <c r="GB67" s="243"/>
      <c r="GC67" s="243"/>
      <c r="GD67" s="243"/>
      <c r="GE67" s="243"/>
      <c r="GF67" s="243"/>
      <c r="GG67" s="243"/>
      <c r="GH67" s="243"/>
      <c r="GI67" s="243"/>
      <c r="GJ67" s="243"/>
      <c r="GK67" s="243"/>
      <c r="GL67" s="243"/>
      <c r="GM67" s="243"/>
      <c r="GN67" s="243"/>
      <c r="GO67" s="243"/>
      <c r="GP67" s="243"/>
      <c r="GQ67" s="243"/>
      <c r="GR67" s="243"/>
      <c r="GS67" s="243"/>
      <c r="GT67" s="243"/>
      <c r="GU67" s="243"/>
      <c r="GV67" s="243"/>
      <c r="GW67" s="243"/>
      <c r="GX67" s="243"/>
      <c r="GY67" s="243"/>
      <c r="GZ67" s="243"/>
      <c r="HA67" s="243"/>
      <c r="HB67" s="243"/>
      <c r="HC67" s="243"/>
      <c r="HD67" s="243"/>
      <c r="HE67" s="243"/>
      <c r="HF67" s="243"/>
      <c r="HG67" s="243"/>
      <c r="HH67" s="243"/>
      <c r="HI67" s="243"/>
      <c r="HJ67" s="243"/>
      <c r="HK67" s="243"/>
      <c r="HL67" s="243"/>
      <c r="HM67" s="243"/>
      <c r="HN67" s="243"/>
      <c r="HO67" s="243"/>
      <c r="HP67" s="243"/>
      <c r="HQ67" s="243"/>
      <c r="HR67" s="243"/>
      <c r="HS67" s="243"/>
      <c r="HT67" s="243"/>
      <c r="HU67" s="243"/>
      <c r="HV67" s="243"/>
      <c r="HW67" s="243"/>
      <c r="HX67" s="243"/>
      <c r="HY67" s="243"/>
      <c r="HZ67" s="243"/>
      <c r="IA67" s="243"/>
      <c r="IB67" s="243"/>
      <c r="IC67" s="243"/>
      <c r="ID67" s="243"/>
      <c r="IE67" s="243"/>
      <c r="IF67" s="243"/>
      <c r="IG67" s="243"/>
      <c r="IH67" s="243"/>
      <c r="II67" s="243"/>
      <c r="IJ67" s="243"/>
      <c r="IK67" s="243"/>
      <c r="IL67" s="243"/>
      <c r="IM67" s="243"/>
      <c r="IN67" s="243"/>
      <c r="IO67" s="243"/>
      <c r="IP67" s="243"/>
      <c r="IQ67" s="243"/>
      <c r="IR67" s="243"/>
      <c r="IS67" s="243"/>
      <c r="IT67" s="243"/>
      <c r="IU67" s="243"/>
      <c r="IV67" s="243"/>
      <c r="IW67" s="243"/>
      <c r="IX67" s="243"/>
      <c r="IY67" s="243"/>
      <c r="IZ67" s="243"/>
      <c r="JA67" s="243"/>
      <c r="JB67" s="243"/>
      <c r="JC67" s="243"/>
      <c r="JD67" s="243"/>
      <c r="JE67" s="243"/>
      <c r="JF67" s="243"/>
      <c r="JG67" s="243"/>
      <c r="JH67" s="243"/>
      <c r="JI67" s="243"/>
      <c r="JJ67" s="243"/>
      <c r="JK67" s="243"/>
      <c r="JL67" s="243"/>
      <c r="JM67" s="243"/>
      <c r="JN67" s="243"/>
      <c r="JO67" s="243"/>
      <c r="JP67" s="243"/>
      <c r="JQ67" s="243"/>
      <c r="JR67" s="243"/>
      <c r="JS67" s="243"/>
      <c r="JT67" s="243"/>
      <c r="JU67" s="243"/>
      <c r="JV67" s="243"/>
      <c r="JW67" s="243"/>
      <c r="JX67" s="243"/>
      <c r="JY67" s="243"/>
      <c r="JZ67" s="243"/>
      <c r="KA67" s="243"/>
      <c r="KB67" s="243"/>
      <c r="KC67" s="243"/>
      <c r="KD67" s="243"/>
      <c r="KE67" s="243"/>
      <c r="KF67" s="243"/>
      <c r="KG67" s="243"/>
      <c r="KH67" s="243"/>
      <c r="KI67" s="243"/>
      <c r="KJ67" s="243"/>
      <c r="KK67" s="243"/>
      <c r="KL67" s="243"/>
      <c r="KM67" s="243"/>
      <c r="KN67" s="243"/>
      <c r="KO67" s="243"/>
      <c r="KP67" s="243"/>
      <c r="KQ67" s="243"/>
      <c r="KR67" s="243"/>
      <c r="KS67" s="243"/>
      <c r="KT67" s="243"/>
      <c r="KU67" s="243"/>
      <c r="KV67" s="243"/>
      <c r="KW67" s="243"/>
      <c r="KX67" s="243"/>
      <c r="KY67" s="243"/>
      <c r="KZ67" s="243"/>
      <c r="LA67" s="243"/>
      <c r="LB67" s="243"/>
      <c r="LC67" s="243"/>
      <c r="LD67" s="243"/>
      <c r="LE67" s="243"/>
      <c r="LF67" s="243"/>
      <c r="LG67" s="243"/>
      <c r="LH67" s="243"/>
      <c r="LI67" s="243"/>
      <c r="LJ67" s="243"/>
      <c r="LK67" s="243"/>
      <c r="LL67" s="243"/>
      <c r="LM67" s="243"/>
      <c r="LN67" s="243"/>
      <c r="LO67" s="243"/>
      <c r="LP67" s="243"/>
      <c r="LQ67" s="243"/>
      <c r="LR67" s="243"/>
      <c r="LS67" s="243"/>
      <c r="LT67" s="243"/>
      <c r="LU67" s="243"/>
      <c r="LV67" s="243"/>
      <c r="LW67" s="243"/>
      <c r="LX67" s="243"/>
      <c r="LY67" s="243"/>
      <c r="LZ67" s="243"/>
      <c r="MA67" s="243"/>
      <c r="MB67" s="243"/>
      <c r="MC67" s="243"/>
      <c r="MD67" s="243"/>
      <c r="ME67" s="243"/>
      <c r="MF67" s="243"/>
      <c r="MG67" s="243"/>
      <c r="MH67" s="243"/>
      <c r="MI67" s="243"/>
      <c r="MJ67" s="243"/>
      <c r="MK67" s="243"/>
      <c r="ML67" s="243"/>
      <c r="MM67" s="243"/>
      <c r="MN67" s="243"/>
      <c r="MO67" s="243"/>
      <c r="MP67" s="243"/>
      <c r="MQ67" s="243"/>
      <c r="MR67" s="243"/>
      <c r="MS67" s="243"/>
      <c r="MT67" s="243"/>
      <c r="MU67" s="243"/>
      <c r="MV67" s="243"/>
      <c r="MW67" s="243"/>
      <c r="MX67" s="243"/>
      <c r="MY67" s="243"/>
      <c r="MZ67" s="243"/>
      <c r="NA67" s="243"/>
      <c r="NB67" s="243"/>
      <c r="NC67" s="243"/>
      <c r="ND67" s="243"/>
      <c r="NE67" s="243"/>
      <c r="NF67" s="243"/>
      <c r="NG67" s="243"/>
      <c r="NH67" s="243"/>
      <c r="NI67" s="243"/>
      <c r="NJ67" s="243"/>
      <c r="NK67" s="243"/>
      <c r="NL67" s="243"/>
      <c r="NM67" s="243"/>
      <c r="NN67" s="243"/>
      <c r="NO67" s="243"/>
      <c r="NP67" s="243"/>
      <c r="NQ67" s="243"/>
      <c r="NR67" s="243"/>
      <c r="NS67" s="243"/>
      <c r="NT67" s="243"/>
      <c r="NU67" s="243"/>
      <c r="NV67" s="243"/>
      <c r="NW67" s="243"/>
      <c r="NX67" s="243"/>
      <c r="NY67" s="243"/>
      <c r="NZ67" s="243"/>
      <c r="OA67" s="243"/>
      <c r="OB67" s="243"/>
      <c r="OC67" s="243"/>
      <c r="OD67" s="243"/>
      <c r="OE67" s="243"/>
      <c r="OF67" s="243"/>
      <c r="OG67" s="243"/>
      <c r="OH67" s="243"/>
      <c r="OI67" s="243"/>
      <c r="OJ67" s="243"/>
      <c r="OK67" s="243"/>
      <c r="OL67" s="243"/>
      <c r="OM67" s="243"/>
      <c r="ON67" s="243"/>
      <c r="OO67" s="243"/>
      <c r="OP67" s="243"/>
      <c r="OQ67" s="243"/>
      <c r="OR67" s="243"/>
      <c r="OS67" s="243"/>
      <c r="OT67" s="243"/>
      <c r="OU67" s="243"/>
      <c r="OV67" s="243"/>
      <c r="OW67" s="243"/>
      <c r="OX67" s="243"/>
      <c r="OY67" s="243"/>
      <c r="OZ67" s="243"/>
      <c r="PA67" s="243"/>
      <c r="PB67" s="243"/>
      <c r="PC67" s="243"/>
      <c r="PD67" s="243"/>
      <c r="PE67" s="243"/>
      <c r="PF67" s="243"/>
      <c r="PG67" s="243"/>
      <c r="PH67" s="243"/>
      <c r="PI67" s="243"/>
      <c r="PJ67" s="243"/>
      <c r="PK67" s="243"/>
      <c r="PL67" s="243"/>
      <c r="PM67" s="243"/>
      <c r="PN67" s="243"/>
      <c r="PO67" s="243"/>
      <c r="PP67" s="243"/>
      <c r="PQ67" s="243"/>
      <c r="PR67" s="243"/>
      <c r="PS67" s="243"/>
      <c r="PT67" s="243"/>
      <c r="PU67" s="243"/>
      <c r="PV67" s="243"/>
      <c r="PW67" s="243"/>
      <c r="PX67" s="243"/>
      <c r="PY67" s="243"/>
      <c r="PZ67" s="243"/>
      <c r="QA67" s="243"/>
      <c r="QB67" s="243"/>
      <c r="QC67" s="243"/>
      <c r="QD67" s="243"/>
      <c r="QE67" s="243"/>
      <c r="QF67" s="243"/>
      <c r="QG67" s="243"/>
      <c r="QH67" s="243"/>
      <c r="QI67" s="243"/>
      <c r="QJ67" s="243"/>
      <c r="QK67" s="243"/>
      <c r="QL67" s="243"/>
      <c r="QM67" s="243"/>
      <c r="QN67" s="243"/>
      <c r="QO67" s="243"/>
      <c r="QP67" s="243"/>
      <c r="QQ67" s="243"/>
      <c r="QR67" s="243"/>
      <c r="QS67" s="243"/>
      <c r="QT67" s="243"/>
      <c r="QU67" s="243"/>
      <c r="QV67" s="243"/>
      <c r="QW67" s="243"/>
      <c r="QX67" s="243"/>
      <c r="QY67" s="243"/>
      <c r="QZ67" s="243"/>
      <c r="RA67" s="243"/>
      <c r="RB67" s="243"/>
      <c r="RC67" s="243"/>
      <c r="RD67" s="243"/>
      <c r="RE67" s="243"/>
      <c r="RF67" s="243"/>
      <c r="RG67" s="243"/>
      <c r="RH67" s="243"/>
      <c r="RI67" s="243"/>
      <c r="RJ67" s="243"/>
      <c r="RK67" s="243"/>
      <c r="RL67" s="243"/>
      <c r="RM67" s="243"/>
      <c r="RN67" s="243"/>
      <c r="RO67" s="243"/>
      <c r="RP67" s="243"/>
      <c r="RQ67" s="243"/>
      <c r="RR67" s="243"/>
      <c r="RS67" s="243"/>
      <c r="RT67" s="243"/>
      <c r="RU67" s="243"/>
      <c r="RV67" s="243"/>
      <c r="RW67" s="243"/>
      <c r="RX67" s="243"/>
      <c r="RY67" s="243"/>
      <c r="RZ67" s="243"/>
      <c r="SA67" s="243"/>
      <c r="SB67" s="243"/>
      <c r="SC67" s="243"/>
      <c r="SD67" s="243"/>
      <c r="SE67" s="243"/>
      <c r="SF67" s="243"/>
      <c r="SG67" s="243"/>
      <c r="SH67" s="243"/>
      <c r="SI67" s="243"/>
      <c r="SJ67" s="243"/>
      <c r="SK67" s="243"/>
      <c r="SL67" s="243"/>
      <c r="SM67" s="243"/>
      <c r="SN67" s="243"/>
      <c r="SO67" s="243"/>
      <c r="SP67" s="243"/>
      <c r="SQ67" s="243"/>
      <c r="SR67" s="243"/>
      <c r="SS67" s="243"/>
      <c r="ST67" s="243"/>
      <c r="SU67" s="243"/>
      <c r="SV67" s="243"/>
      <c r="SW67" s="243"/>
      <c r="SX67" s="243"/>
      <c r="SY67" s="243"/>
      <c r="SZ67" s="243"/>
      <c r="TA67" s="243"/>
      <c r="TB67" s="243"/>
      <c r="TC67" s="243"/>
      <c r="TD67" s="243"/>
      <c r="TE67" s="243"/>
      <c r="TF67" s="243"/>
      <c r="TG67" s="243"/>
      <c r="TH67" s="243"/>
      <c r="TI67" s="243"/>
      <c r="TJ67" s="243"/>
      <c r="TK67" s="243"/>
      <c r="TL67" s="243"/>
      <c r="TM67" s="243"/>
      <c r="TN67" s="243"/>
      <c r="TO67" s="243"/>
      <c r="TP67" s="243"/>
      <c r="TQ67" s="243"/>
      <c r="TR67" s="243"/>
      <c r="TS67" s="243"/>
      <c r="TT67" s="243"/>
      <c r="TU67" s="243"/>
      <c r="TV67" s="243"/>
      <c r="TW67" s="243"/>
      <c r="TX67" s="243"/>
      <c r="TY67" s="243"/>
      <c r="TZ67" s="243"/>
      <c r="UA67" s="243"/>
      <c r="UB67" s="243"/>
      <c r="UC67" s="243"/>
      <c r="UD67" s="243"/>
      <c r="UE67" s="243"/>
      <c r="UF67" s="243"/>
      <c r="UG67" s="243"/>
      <c r="UH67" s="243"/>
      <c r="UI67" s="243"/>
      <c r="UJ67" s="243"/>
      <c r="UK67" s="243"/>
      <c r="UL67" s="243"/>
      <c r="UM67" s="243"/>
      <c r="UN67" s="243"/>
      <c r="UO67" s="243"/>
      <c r="UP67" s="243"/>
      <c r="UQ67" s="243"/>
      <c r="UR67" s="243"/>
      <c r="US67" s="243"/>
      <c r="UT67" s="243"/>
      <c r="UU67" s="243"/>
      <c r="UV67" s="243"/>
      <c r="UW67" s="243"/>
      <c r="UX67" s="243"/>
      <c r="UY67" s="243"/>
      <c r="UZ67" s="243"/>
      <c r="VA67" s="243"/>
      <c r="VB67" s="243"/>
      <c r="VC67" s="243"/>
      <c r="VD67" s="243"/>
      <c r="VE67" s="243"/>
      <c r="VF67" s="243"/>
      <c r="VG67" s="243"/>
      <c r="VH67" s="243"/>
      <c r="VI67" s="243"/>
      <c r="VJ67" s="243"/>
      <c r="VK67" s="243"/>
      <c r="VL67" s="243"/>
      <c r="VM67" s="243"/>
      <c r="VN67" s="243"/>
      <c r="VO67" s="243"/>
      <c r="VP67" s="243"/>
      <c r="VQ67" s="243"/>
      <c r="VR67" s="243"/>
      <c r="VS67" s="243"/>
      <c r="VT67" s="243"/>
      <c r="VU67" s="243"/>
      <c r="VV67" s="243"/>
      <c r="VW67" s="243"/>
      <c r="VX67" s="243"/>
      <c r="VY67" s="243"/>
      <c r="VZ67" s="243"/>
      <c r="WA67" s="243"/>
      <c r="WB67" s="243"/>
      <c r="WC67" s="243"/>
      <c r="WD67" s="243"/>
      <c r="WE67" s="243"/>
      <c r="WF67" s="243"/>
      <c r="WG67" s="243"/>
      <c r="WH67" s="243"/>
      <c r="WI67" s="243"/>
      <c r="WJ67" s="243"/>
      <c r="WK67" s="243"/>
      <c r="WL67" s="243"/>
      <c r="WM67" s="243"/>
      <c r="WN67" s="243"/>
      <c r="WO67" s="243"/>
      <c r="WP67" s="243"/>
      <c r="WQ67" s="243"/>
      <c r="WR67" s="243"/>
      <c r="WS67" s="243"/>
      <c r="WT67" s="243"/>
      <c r="WU67" s="243"/>
      <c r="WV67" s="243"/>
      <c r="WW67" s="243"/>
      <c r="WX67" s="243"/>
      <c r="WY67" s="243"/>
      <c r="WZ67" s="243"/>
      <c r="XA67" s="243"/>
      <c r="XB67" s="243"/>
      <c r="XC67" s="243"/>
      <c r="XD67" s="243"/>
      <c r="XE67" s="243"/>
      <c r="XF67" s="243"/>
      <c r="XG67" s="243"/>
      <c r="XH67" s="243"/>
      <c r="XI67" s="243"/>
      <c r="XJ67" s="243"/>
      <c r="XK67" s="243"/>
      <c r="XL67" s="243"/>
      <c r="XM67" s="243"/>
      <c r="XN67" s="243"/>
      <c r="XO67" s="243"/>
      <c r="XP67" s="243"/>
      <c r="XQ67" s="243"/>
      <c r="XR67" s="243"/>
      <c r="XS67" s="243"/>
      <c r="XT67" s="243"/>
      <c r="XU67" s="243"/>
      <c r="XV67" s="243"/>
      <c r="XW67" s="243"/>
      <c r="XX67" s="243"/>
      <c r="XY67" s="243"/>
      <c r="XZ67" s="243"/>
      <c r="YA67" s="243"/>
      <c r="YB67" s="243"/>
      <c r="YC67" s="243"/>
      <c r="YD67" s="243"/>
      <c r="YE67" s="243"/>
      <c r="YF67" s="243"/>
      <c r="YG67" s="243"/>
      <c r="YH67" s="243"/>
      <c r="YI67" s="243"/>
      <c r="YJ67" s="243"/>
      <c r="YK67" s="243"/>
      <c r="YL67" s="243"/>
      <c r="YM67" s="243"/>
      <c r="YN67" s="243"/>
      <c r="YO67" s="243"/>
      <c r="YP67" s="243"/>
      <c r="YQ67" s="243"/>
      <c r="YR67" s="243"/>
      <c r="YS67" s="243"/>
      <c r="YT67" s="243"/>
      <c r="YU67" s="243"/>
      <c r="YV67" s="243"/>
      <c r="YW67" s="243"/>
      <c r="YX67" s="243"/>
      <c r="YY67" s="243"/>
      <c r="YZ67" s="243"/>
      <c r="ZA67" s="243"/>
      <c r="ZB67" s="243"/>
      <c r="ZC67" s="243"/>
      <c r="ZD67" s="243"/>
      <c r="ZE67" s="243"/>
      <c r="ZF67" s="243"/>
      <c r="ZG67" s="243"/>
      <c r="ZH67" s="243"/>
      <c r="ZI67" s="243"/>
      <c r="ZJ67" s="243"/>
      <c r="ZK67" s="243"/>
      <c r="ZL67" s="243"/>
      <c r="ZM67" s="243"/>
      <c r="ZN67" s="243"/>
      <c r="ZO67" s="243"/>
      <c r="ZP67" s="243"/>
      <c r="ZQ67" s="243"/>
      <c r="ZR67" s="243"/>
      <c r="ZS67" s="243"/>
      <c r="ZT67" s="243"/>
      <c r="ZU67" s="243"/>
      <c r="ZV67" s="243"/>
      <c r="ZW67" s="243"/>
      <c r="ZX67" s="243"/>
      <c r="ZY67" s="243"/>
      <c r="ZZ67" s="243"/>
      <c r="AAA67" s="243"/>
      <c r="AAB67" s="243"/>
      <c r="AAC67" s="243"/>
      <c r="AAD67" s="243"/>
      <c r="AAE67" s="243"/>
      <c r="AAF67" s="243"/>
      <c r="AAG67" s="243"/>
      <c r="AAH67" s="243"/>
      <c r="AAI67" s="243"/>
      <c r="AAJ67" s="243"/>
      <c r="AAK67" s="243"/>
      <c r="AAL67" s="243"/>
      <c r="AAM67" s="243"/>
      <c r="AAN67" s="243"/>
      <c r="AAO67" s="243"/>
      <c r="AAP67" s="243"/>
      <c r="AAQ67" s="243"/>
      <c r="AAR67" s="243"/>
      <c r="AAS67" s="243"/>
      <c r="AAT67" s="243"/>
      <c r="AAU67" s="243"/>
      <c r="AAV67" s="243"/>
      <c r="AAW67" s="243"/>
      <c r="AAX67" s="243"/>
      <c r="AAY67" s="243"/>
      <c r="AAZ67" s="243"/>
      <c r="ABA67" s="243"/>
      <c r="ABB67" s="243"/>
      <c r="ABC67" s="243"/>
      <c r="ABD67" s="243"/>
      <c r="ABE67" s="243"/>
      <c r="ABF67" s="243"/>
      <c r="ABG67" s="243"/>
      <c r="ABH67" s="243"/>
      <c r="ABI67" s="243"/>
      <c r="ABJ67" s="243"/>
      <c r="ABK67" s="243"/>
      <c r="ABL67" s="243"/>
      <c r="ABM67" s="243"/>
      <c r="ABN67" s="243"/>
      <c r="ABO67" s="243"/>
      <c r="ABP67" s="243"/>
      <c r="ABQ67" s="243"/>
      <c r="ABR67" s="243"/>
      <c r="ABS67" s="243"/>
      <c r="ABT67" s="243"/>
      <c r="ABU67" s="243"/>
      <c r="ABV67" s="243"/>
      <c r="ABW67" s="243"/>
      <c r="ABX67" s="243"/>
      <c r="ABY67" s="243"/>
      <c r="ABZ67" s="243"/>
      <c r="ACA67" s="243"/>
      <c r="ACB67" s="243"/>
      <c r="ACC67" s="243"/>
      <c r="ACD67" s="243"/>
      <c r="ACE67" s="243"/>
      <c r="ACF67" s="243"/>
      <c r="ACG67" s="243"/>
      <c r="ACH67" s="243"/>
      <c r="ACI67" s="243"/>
      <c r="ACJ67" s="243"/>
      <c r="ACK67" s="243"/>
      <c r="ACL67" s="243"/>
      <c r="ACM67" s="243"/>
      <c r="ACN67" s="243"/>
      <c r="ACO67" s="243"/>
      <c r="ACP67" s="243"/>
      <c r="ACQ67" s="243"/>
      <c r="ACR67" s="243"/>
      <c r="ACS67" s="243"/>
      <c r="ACT67" s="243"/>
      <c r="ACU67" s="243"/>
      <c r="ACV67" s="243"/>
      <c r="ACW67" s="243"/>
      <c r="ACX67" s="243"/>
      <c r="ACY67" s="243"/>
      <c r="ACZ67" s="243"/>
      <c r="ADA67" s="243"/>
      <c r="ADB67" s="243"/>
      <c r="ADC67" s="243"/>
      <c r="ADD67" s="243"/>
      <c r="ADE67" s="243"/>
      <c r="ADF67" s="243"/>
      <c r="ADG67" s="243"/>
      <c r="ADH67" s="243"/>
      <c r="ADI67" s="243"/>
      <c r="ADJ67" s="243"/>
      <c r="ADK67" s="243"/>
      <c r="ADL67" s="243"/>
      <c r="ADM67" s="243"/>
      <c r="ADN67" s="243"/>
      <c r="ADO67" s="243"/>
      <c r="ADP67" s="243"/>
      <c r="ADQ67" s="243"/>
      <c r="ADR67" s="243"/>
      <c r="ADS67" s="243"/>
      <c r="ADT67" s="243"/>
      <c r="ADU67" s="243"/>
      <c r="ADV67" s="243"/>
      <c r="ADW67" s="243"/>
      <c r="ADX67" s="243"/>
      <c r="ADY67" s="243"/>
      <c r="ADZ67" s="243"/>
      <c r="AEA67" s="243"/>
      <c r="AEB67" s="243"/>
      <c r="AEC67" s="243"/>
      <c r="AED67" s="243"/>
      <c r="AEE67" s="243"/>
      <c r="AEF67" s="243"/>
      <c r="AEG67" s="243"/>
      <c r="AEH67" s="243"/>
      <c r="AEI67" s="243"/>
      <c r="AEJ67" s="243"/>
      <c r="AEK67" s="243"/>
      <c r="AEL67" s="243"/>
      <c r="AEM67" s="243"/>
      <c r="AEN67" s="243"/>
      <c r="AEO67" s="243"/>
      <c r="AEP67" s="243"/>
      <c r="AEQ67" s="243"/>
      <c r="AER67" s="243"/>
      <c r="AES67" s="243"/>
      <c r="AET67" s="243"/>
      <c r="AEU67" s="243"/>
      <c r="AEV67" s="243"/>
      <c r="AEW67" s="243"/>
      <c r="AEX67" s="243"/>
      <c r="AEY67" s="243"/>
      <c r="AEZ67" s="243"/>
      <c r="AFA67" s="243"/>
      <c r="AFB67" s="243"/>
      <c r="AFC67" s="243"/>
      <c r="AFD67" s="243"/>
      <c r="AFE67" s="243"/>
      <c r="AFF67" s="243"/>
      <c r="AFG67" s="243"/>
      <c r="AFH67" s="243"/>
      <c r="AFI67" s="243"/>
      <c r="AFJ67" s="243"/>
      <c r="AFK67" s="243"/>
      <c r="AFL67" s="243"/>
      <c r="AFM67" s="243"/>
      <c r="AFN67" s="243"/>
      <c r="AFO67" s="243"/>
      <c r="AFP67" s="243"/>
      <c r="AFQ67" s="243"/>
      <c r="AFR67" s="243"/>
      <c r="AFS67" s="243"/>
      <c r="AFT67" s="243"/>
      <c r="AFU67" s="243"/>
      <c r="AFV67" s="243"/>
      <c r="AFW67" s="243"/>
      <c r="AFX67" s="243"/>
      <c r="AFY67" s="243"/>
      <c r="AFZ67" s="243"/>
      <c r="AGA67" s="243"/>
      <c r="AGB67" s="243"/>
      <c r="AGC67" s="243"/>
      <c r="AGD67" s="243"/>
      <c r="AGE67" s="243"/>
      <c r="AGF67" s="243"/>
      <c r="AGG67" s="243"/>
      <c r="AGH67" s="243"/>
      <c r="AGI67" s="243"/>
      <c r="AGJ67" s="243"/>
      <c r="AGK67" s="243"/>
      <c r="AGL67" s="243"/>
      <c r="AGM67" s="243"/>
      <c r="AGN67" s="243"/>
      <c r="AGO67" s="243"/>
      <c r="AGP67" s="243"/>
      <c r="AGQ67" s="243"/>
      <c r="AGR67" s="243"/>
      <c r="AGS67" s="243"/>
      <c r="AGT67" s="243"/>
      <c r="AGU67" s="243"/>
      <c r="AGV67" s="243"/>
      <c r="AGW67" s="243"/>
      <c r="AGX67" s="243"/>
      <c r="AGY67" s="243"/>
      <c r="AGZ67" s="243"/>
      <c r="AHA67" s="243"/>
      <c r="AHB67" s="243"/>
      <c r="AHC67" s="243"/>
      <c r="AHD67" s="243"/>
      <c r="AHE67" s="243"/>
      <c r="AHF67" s="243"/>
      <c r="AHG67" s="243"/>
      <c r="AHH67" s="243"/>
      <c r="AHI67" s="243"/>
      <c r="AHJ67" s="243"/>
      <c r="AHK67" s="243"/>
      <c r="AHL67" s="243"/>
      <c r="AHM67" s="243"/>
      <c r="AHN67" s="243"/>
      <c r="AHO67" s="243"/>
      <c r="AHP67" s="243"/>
      <c r="AHQ67" s="243"/>
      <c r="AHR67" s="243"/>
      <c r="AHS67" s="243"/>
      <c r="AHT67" s="243"/>
      <c r="AHU67" s="243"/>
      <c r="AHV67" s="243"/>
      <c r="AHW67" s="243"/>
      <c r="AHX67" s="243"/>
      <c r="AHY67" s="243"/>
      <c r="AHZ67" s="243"/>
      <c r="AIA67" s="243"/>
      <c r="AIB67" s="243"/>
      <c r="AIC67" s="243"/>
      <c r="AID67" s="243"/>
      <c r="AIE67" s="243"/>
      <c r="AIF67" s="243"/>
      <c r="AIG67" s="243"/>
      <c r="AIH67" s="243"/>
      <c r="AII67" s="243"/>
      <c r="AIJ67" s="243"/>
      <c r="AIK67" s="243"/>
      <c r="AIL67" s="243"/>
    </row>
    <row r="68" spans="1:922" ht="15" customHeight="1">
      <c r="A68" s="141"/>
      <c r="B68" s="152"/>
      <c r="C68" s="70"/>
      <c r="D68" s="319"/>
      <c r="E68" s="178"/>
      <c r="F68" s="178"/>
      <c r="G68" s="178"/>
      <c r="H68" s="178"/>
      <c r="I68" s="178"/>
      <c r="J68" s="178"/>
      <c r="K68" s="178"/>
      <c r="L68" s="178"/>
      <c r="M68" s="178"/>
      <c r="N68" s="178"/>
      <c r="O68" s="178"/>
      <c r="P68" s="178"/>
      <c r="AF68" s="1089"/>
      <c r="AH68" s="668"/>
      <c r="AI68" s="668"/>
      <c r="AJ68" s="243"/>
      <c r="AK68" s="243"/>
      <c r="AL68" s="243"/>
      <c r="AM68" s="243"/>
      <c r="AN68" s="243"/>
      <c r="AO68" s="243"/>
      <c r="AP68" s="243"/>
      <c r="AQ68" s="243"/>
      <c r="AR68" s="243"/>
      <c r="AS68" s="243"/>
      <c r="AT68" s="243"/>
      <c r="AU68" s="243"/>
      <c r="AV68" s="243"/>
      <c r="AW68" s="243"/>
      <c r="AX68" s="243"/>
      <c r="AY68" s="243"/>
      <c r="AZ68" s="243"/>
      <c r="BA68" s="243"/>
      <c r="BB68" s="243"/>
      <c r="BC68" s="243"/>
      <c r="BD68" s="243"/>
      <c r="BE68" s="243"/>
      <c r="BF68" s="243"/>
      <c r="BG68" s="243"/>
      <c r="BH68" s="243"/>
      <c r="BI68" s="243"/>
      <c r="BJ68" s="243"/>
      <c r="BK68" s="243"/>
      <c r="BL68" s="243"/>
      <c r="BM68" s="243"/>
      <c r="BN68" s="243"/>
      <c r="BO68" s="243"/>
      <c r="BP68" s="243"/>
      <c r="BQ68" s="243"/>
      <c r="BR68" s="243"/>
      <c r="BS68" s="243"/>
      <c r="BT68" s="243"/>
      <c r="BU68" s="243"/>
      <c r="BV68" s="243"/>
      <c r="BW68" s="243"/>
      <c r="BX68" s="243"/>
      <c r="BY68" s="243"/>
      <c r="BZ68" s="243"/>
      <c r="CA68" s="243"/>
      <c r="CB68" s="243"/>
      <c r="CC68" s="243"/>
      <c r="CD68" s="243"/>
      <c r="CE68" s="243"/>
      <c r="CF68" s="243"/>
      <c r="CG68" s="243"/>
      <c r="CH68" s="243"/>
      <c r="CI68" s="243"/>
      <c r="CJ68" s="243"/>
      <c r="CK68" s="243"/>
      <c r="CL68" s="243"/>
      <c r="CM68" s="243"/>
      <c r="CN68" s="243"/>
      <c r="CO68" s="243"/>
      <c r="CP68" s="243"/>
      <c r="CQ68" s="243"/>
      <c r="CR68" s="243"/>
      <c r="CS68" s="243"/>
      <c r="CT68" s="243"/>
      <c r="CU68" s="243"/>
      <c r="CV68" s="243"/>
      <c r="CW68" s="243"/>
      <c r="CX68" s="243"/>
      <c r="CY68" s="243"/>
      <c r="CZ68" s="243"/>
      <c r="DA68" s="243"/>
      <c r="DB68" s="243"/>
      <c r="DC68" s="243"/>
      <c r="DD68" s="243"/>
      <c r="DE68" s="243"/>
      <c r="DF68" s="243"/>
      <c r="DG68" s="243"/>
      <c r="DH68" s="243"/>
      <c r="DI68" s="243"/>
      <c r="DJ68" s="243"/>
      <c r="DK68" s="243"/>
      <c r="DL68" s="243"/>
      <c r="DM68" s="243"/>
      <c r="DN68" s="243"/>
      <c r="DO68" s="243"/>
      <c r="DP68" s="243"/>
      <c r="DQ68" s="243"/>
      <c r="DR68" s="243"/>
      <c r="DS68" s="243"/>
      <c r="DT68" s="243"/>
      <c r="DU68" s="243"/>
      <c r="DV68" s="243"/>
      <c r="DW68" s="243"/>
      <c r="DX68" s="243"/>
      <c r="DY68" s="243"/>
      <c r="DZ68" s="243"/>
      <c r="EA68" s="243"/>
      <c r="EB68" s="243"/>
      <c r="EC68" s="243"/>
      <c r="ED68" s="243"/>
      <c r="EE68" s="243"/>
      <c r="EF68" s="243"/>
      <c r="EG68" s="243"/>
      <c r="EH68" s="243"/>
      <c r="EI68" s="243"/>
      <c r="EJ68" s="243"/>
      <c r="EK68" s="243"/>
      <c r="EL68" s="243"/>
      <c r="EM68" s="243"/>
      <c r="EN68" s="243"/>
      <c r="EO68" s="243"/>
      <c r="EP68" s="243"/>
      <c r="EQ68" s="243"/>
      <c r="ER68" s="243"/>
      <c r="ES68" s="243"/>
      <c r="ET68" s="243"/>
      <c r="EU68" s="243"/>
      <c r="EV68" s="243"/>
      <c r="EW68" s="243"/>
      <c r="EX68" s="243"/>
      <c r="EY68" s="243"/>
      <c r="EZ68" s="243"/>
      <c r="FA68" s="243"/>
      <c r="FB68" s="243"/>
      <c r="FC68" s="243"/>
      <c r="FD68" s="243"/>
      <c r="FE68" s="243"/>
      <c r="FF68" s="243"/>
      <c r="FG68" s="243"/>
      <c r="FH68" s="243"/>
      <c r="FI68" s="243"/>
      <c r="FJ68" s="243"/>
      <c r="FK68" s="243"/>
      <c r="FL68" s="243"/>
      <c r="FM68" s="243"/>
      <c r="FN68" s="243"/>
      <c r="FO68" s="243"/>
      <c r="FP68" s="243"/>
      <c r="FQ68" s="243"/>
      <c r="FR68" s="243"/>
      <c r="FS68" s="243"/>
      <c r="FT68" s="243"/>
      <c r="FU68" s="243"/>
      <c r="FV68" s="243"/>
      <c r="FW68" s="243"/>
      <c r="FX68" s="243"/>
      <c r="FY68" s="243"/>
      <c r="FZ68" s="243"/>
      <c r="GA68" s="243"/>
      <c r="GB68" s="243"/>
      <c r="GC68" s="243"/>
      <c r="GD68" s="243"/>
      <c r="GE68" s="243"/>
      <c r="GF68" s="243"/>
      <c r="GG68" s="243"/>
      <c r="GH68" s="243"/>
      <c r="GI68" s="243"/>
      <c r="GJ68" s="243"/>
      <c r="GK68" s="243"/>
      <c r="GL68" s="243"/>
      <c r="GM68" s="243"/>
      <c r="GN68" s="243"/>
      <c r="GO68" s="243"/>
      <c r="GP68" s="243"/>
      <c r="GQ68" s="243"/>
      <c r="GR68" s="243"/>
      <c r="GS68" s="243"/>
      <c r="GT68" s="243"/>
      <c r="GU68" s="243"/>
      <c r="GV68" s="243"/>
      <c r="GW68" s="243"/>
      <c r="GX68" s="243"/>
      <c r="GY68" s="243"/>
      <c r="GZ68" s="243"/>
      <c r="HA68" s="243"/>
      <c r="HB68" s="243"/>
      <c r="HC68" s="243"/>
      <c r="HD68" s="243"/>
      <c r="HE68" s="243"/>
      <c r="HF68" s="243"/>
      <c r="HG68" s="243"/>
      <c r="HH68" s="243"/>
      <c r="HI68" s="243"/>
      <c r="HJ68" s="243"/>
      <c r="HK68" s="243"/>
      <c r="HL68" s="243"/>
      <c r="HM68" s="243"/>
      <c r="HN68" s="243"/>
      <c r="HO68" s="243"/>
      <c r="HP68" s="243"/>
      <c r="HQ68" s="243"/>
      <c r="HR68" s="243"/>
      <c r="HS68" s="243"/>
      <c r="HT68" s="243"/>
      <c r="HU68" s="243"/>
      <c r="HV68" s="243"/>
      <c r="HW68" s="243"/>
      <c r="HX68" s="243"/>
      <c r="HY68" s="243"/>
      <c r="HZ68" s="243"/>
      <c r="IA68" s="243"/>
      <c r="IB68" s="243"/>
      <c r="IC68" s="243"/>
      <c r="ID68" s="243"/>
      <c r="IE68" s="243"/>
      <c r="IF68" s="243"/>
      <c r="IG68" s="243"/>
      <c r="IH68" s="243"/>
      <c r="II68" s="243"/>
      <c r="IJ68" s="243"/>
      <c r="IK68" s="243"/>
      <c r="IL68" s="243"/>
      <c r="IM68" s="243"/>
      <c r="IN68" s="243"/>
      <c r="IO68" s="243"/>
      <c r="IP68" s="243"/>
      <c r="IQ68" s="243"/>
      <c r="IR68" s="243"/>
      <c r="IS68" s="243"/>
      <c r="IT68" s="243"/>
      <c r="IU68" s="243"/>
      <c r="IV68" s="243"/>
      <c r="IW68" s="243"/>
      <c r="IX68" s="243"/>
      <c r="IY68" s="243"/>
      <c r="IZ68" s="243"/>
      <c r="JA68" s="243"/>
      <c r="JB68" s="243"/>
      <c r="JC68" s="243"/>
      <c r="JD68" s="243"/>
      <c r="JE68" s="243"/>
      <c r="JF68" s="243"/>
      <c r="JG68" s="243"/>
      <c r="JH68" s="243"/>
      <c r="JI68" s="243"/>
      <c r="JJ68" s="243"/>
      <c r="JK68" s="243"/>
      <c r="JL68" s="243"/>
      <c r="JM68" s="243"/>
      <c r="JN68" s="243"/>
      <c r="JO68" s="243"/>
      <c r="JP68" s="243"/>
      <c r="JQ68" s="243"/>
      <c r="JR68" s="243"/>
      <c r="JS68" s="243"/>
      <c r="JT68" s="243"/>
      <c r="JU68" s="243"/>
      <c r="JV68" s="243"/>
      <c r="JW68" s="243"/>
      <c r="JX68" s="243"/>
      <c r="JY68" s="243"/>
      <c r="JZ68" s="243"/>
      <c r="KA68" s="243"/>
      <c r="KB68" s="243"/>
      <c r="KC68" s="243"/>
      <c r="KD68" s="243"/>
      <c r="KE68" s="243"/>
      <c r="KF68" s="243"/>
      <c r="KG68" s="243"/>
      <c r="KH68" s="243"/>
      <c r="KI68" s="243"/>
      <c r="KJ68" s="243"/>
      <c r="KK68" s="243"/>
      <c r="KL68" s="243"/>
      <c r="KM68" s="243"/>
      <c r="KN68" s="243"/>
      <c r="KO68" s="243"/>
      <c r="KP68" s="243"/>
      <c r="KQ68" s="243"/>
      <c r="KR68" s="243"/>
      <c r="KS68" s="243"/>
      <c r="KT68" s="243"/>
      <c r="KU68" s="243"/>
      <c r="KV68" s="243"/>
      <c r="KW68" s="243"/>
      <c r="KX68" s="243"/>
      <c r="KY68" s="243"/>
      <c r="KZ68" s="243"/>
      <c r="LA68" s="243"/>
      <c r="LB68" s="243"/>
      <c r="LC68" s="243"/>
      <c r="LD68" s="243"/>
      <c r="LE68" s="243"/>
      <c r="LF68" s="243"/>
      <c r="LG68" s="243"/>
      <c r="LH68" s="243"/>
      <c r="LI68" s="243"/>
      <c r="LJ68" s="243"/>
      <c r="LK68" s="243"/>
      <c r="LL68" s="243"/>
      <c r="LM68" s="243"/>
      <c r="LN68" s="243"/>
      <c r="LO68" s="243"/>
      <c r="LP68" s="243"/>
      <c r="LQ68" s="243"/>
      <c r="LR68" s="243"/>
      <c r="LS68" s="243"/>
      <c r="LT68" s="243"/>
      <c r="LU68" s="243"/>
      <c r="LV68" s="243"/>
      <c r="LW68" s="243"/>
      <c r="LX68" s="243"/>
      <c r="LY68" s="243"/>
      <c r="LZ68" s="243"/>
      <c r="MA68" s="243"/>
      <c r="MB68" s="243"/>
      <c r="MC68" s="243"/>
      <c r="MD68" s="243"/>
      <c r="ME68" s="243"/>
      <c r="MF68" s="243"/>
      <c r="MG68" s="243"/>
      <c r="MH68" s="243"/>
      <c r="MI68" s="243"/>
      <c r="MJ68" s="243"/>
      <c r="MK68" s="243"/>
      <c r="ML68" s="243"/>
      <c r="MM68" s="243"/>
      <c r="MN68" s="243"/>
      <c r="MO68" s="243"/>
      <c r="MP68" s="243"/>
      <c r="MQ68" s="243"/>
      <c r="MR68" s="243"/>
      <c r="MS68" s="243"/>
      <c r="MT68" s="243"/>
      <c r="MU68" s="243"/>
      <c r="MV68" s="243"/>
      <c r="MW68" s="243"/>
      <c r="MX68" s="243"/>
      <c r="MY68" s="243"/>
      <c r="MZ68" s="243"/>
      <c r="NA68" s="243"/>
      <c r="NB68" s="243"/>
      <c r="NC68" s="243"/>
      <c r="ND68" s="243"/>
      <c r="NE68" s="243"/>
      <c r="NF68" s="243"/>
      <c r="NG68" s="243"/>
      <c r="NH68" s="243"/>
      <c r="NI68" s="243"/>
      <c r="NJ68" s="243"/>
      <c r="NK68" s="243"/>
      <c r="NL68" s="243"/>
      <c r="NM68" s="243"/>
      <c r="NN68" s="243"/>
      <c r="NO68" s="243"/>
      <c r="NP68" s="243"/>
      <c r="NQ68" s="243"/>
      <c r="NR68" s="243"/>
      <c r="NS68" s="243"/>
      <c r="NT68" s="243"/>
      <c r="NU68" s="243"/>
      <c r="NV68" s="243"/>
      <c r="NW68" s="243"/>
      <c r="NX68" s="243"/>
      <c r="NY68" s="243"/>
      <c r="NZ68" s="243"/>
      <c r="OA68" s="243"/>
      <c r="OB68" s="243"/>
      <c r="OC68" s="243"/>
      <c r="OD68" s="243"/>
      <c r="OE68" s="243"/>
      <c r="OF68" s="243"/>
      <c r="OG68" s="243"/>
      <c r="OH68" s="243"/>
      <c r="OI68" s="243"/>
      <c r="OJ68" s="243"/>
      <c r="OK68" s="243"/>
      <c r="OL68" s="243"/>
      <c r="OM68" s="243"/>
      <c r="ON68" s="243"/>
      <c r="OO68" s="243"/>
      <c r="OP68" s="243"/>
      <c r="OQ68" s="243"/>
      <c r="OR68" s="243"/>
      <c r="OS68" s="243"/>
      <c r="OT68" s="243"/>
      <c r="OU68" s="243"/>
      <c r="OV68" s="243"/>
      <c r="OW68" s="243"/>
      <c r="OX68" s="243"/>
      <c r="OY68" s="243"/>
      <c r="OZ68" s="243"/>
      <c r="PA68" s="243"/>
      <c r="PB68" s="243"/>
      <c r="PC68" s="243"/>
      <c r="PD68" s="243"/>
      <c r="PE68" s="243"/>
      <c r="PF68" s="243"/>
      <c r="PG68" s="243"/>
      <c r="PH68" s="243"/>
      <c r="PI68" s="243"/>
      <c r="PJ68" s="243"/>
      <c r="PK68" s="243"/>
      <c r="PL68" s="243"/>
      <c r="PM68" s="243"/>
      <c r="PN68" s="243"/>
      <c r="PO68" s="243"/>
      <c r="PP68" s="243"/>
      <c r="PQ68" s="243"/>
      <c r="PR68" s="243"/>
      <c r="PS68" s="243"/>
      <c r="PT68" s="243"/>
      <c r="PU68" s="243"/>
      <c r="PV68" s="243"/>
      <c r="PW68" s="243"/>
      <c r="PX68" s="243"/>
      <c r="PY68" s="243"/>
      <c r="PZ68" s="243"/>
      <c r="QA68" s="243"/>
      <c r="QB68" s="243"/>
      <c r="QC68" s="243"/>
      <c r="QD68" s="243"/>
      <c r="QE68" s="243"/>
      <c r="QF68" s="243"/>
      <c r="QG68" s="243"/>
      <c r="QH68" s="243"/>
      <c r="QI68" s="243"/>
      <c r="QJ68" s="243"/>
      <c r="QK68" s="243"/>
      <c r="QL68" s="243"/>
      <c r="QM68" s="243"/>
      <c r="QN68" s="243"/>
      <c r="QO68" s="243"/>
      <c r="QP68" s="243"/>
      <c r="QQ68" s="243"/>
      <c r="QR68" s="243"/>
      <c r="QS68" s="243"/>
      <c r="QT68" s="243"/>
      <c r="QU68" s="243"/>
      <c r="QV68" s="243"/>
      <c r="QW68" s="243"/>
      <c r="QX68" s="243"/>
      <c r="QY68" s="243"/>
      <c r="QZ68" s="243"/>
      <c r="RA68" s="243"/>
      <c r="RB68" s="243"/>
      <c r="RC68" s="243"/>
      <c r="RD68" s="243"/>
      <c r="RE68" s="243"/>
      <c r="RF68" s="243"/>
      <c r="RG68" s="243"/>
      <c r="RH68" s="243"/>
      <c r="RI68" s="243"/>
      <c r="RJ68" s="243"/>
      <c r="RK68" s="243"/>
      <c r="RL68" s="243"/>
      <c r="RM68" s="243"/>
      <c r="RN68" s="243"/>
      <c r="RO68" s="243"/>
      <c r="RP68" s="243"/>
      <c r="RQ68" s="243"/>
      <c r="RR68" s="243"/>
      <c r="RS68" s="243"/>
      <c r="RT68" s="243"/>
      <c r="RU68" s="243"/>
      <c r="RV68" s="243"/>
      <c r="RW68" s="243"/>
      <c r="RX68" s="243"/>
      <c r="RY68" s="243"/>
      <c r="RZ68" s="243"/>
      <c r="SA68" s="243"/>
      <c r="SB68" s="243"/>
      <c r="SC68" s="243"/>
      <c r="SD68" s="243"/>
      <c r="SE68" s="243"/>
      <c r="SF68" s="243"/>
      <c r="SG68" s="243"/>
      <c r="SH68" s="243"/>
      <c r="SI68" s="243"/>
      <c r="SJ68" s="243"/>
      <c r="SK68" s="243"/>
      <c r="SL68" s="243"/>
      <c r="SM68" s="243"/>
      <c r="SN68" s="243"/>
      <c r="SO68" s="243"/>
      <c r="SP68" s="243"/>
      <c r="SQ68" s="243"/>
      <c r="SR68" s="243"/>
      <c r="SS68" s="243"/>
      <c r="ST68" s="243"/>
      <c r="SU68" s="243"/>
      <c r="SV68" s="243"/>
      <c r="SW68" s="243"/>
      <c r="SX68" s="243"/>
      <c r="SY68" s="243"/>
      <c r="SZ68" s="243"/>
      <c r="TA68" s="243"/>
      <c r="TB68" s="243"/>
      <c r="TC68" s="243"/>
      <c r="TD68" s="243"/>
      <c r="TE68" s="243"/>
      <c r="TF68" s="243"/>
      <c r="TG68" s="243"/>
      <c r="TH68" s="243"/>
      <c r="TI68" s="243"/>
      <c r="TJ68" s="243"/>
      <c r="TK68" s="243"/>
      <c r="TL68" s="243"/>
      <c r="TM68" s="243"/>
      <c r="TN68" s="243"/>
      <c r="TO68" s="243"/>
      <c r="TP68" s="243"/>
      <c r="TQ68" s="243"/>
      <c r="TR68" s="243"/>
      <c r="TS68" s="243"/>
      <c r="TT68" s="243"/>
      <c r="TU68" s="243"/>
      <c r="TV68" s="243"/>
      <c r="TW68" s="243"/>
      <c r="TX68" s="243"/>
      <c r="TY68" s="243"/>
      <c r="TZ68" s="243"/>
      <c r="UA68" s="243"/>
      <c r="UB68" s="243"/>
      <c r="UC68" s="243"/>
      <c r="UD68" s="243"/>
      <c r="UE68" s="243"/>
      <c r="UF68" s="243"/>
      <c r="UG68" s="243"/>
      <c r="UH68" s="243"/>
      <c r="UI68" s="243"/>
      <c r="UJ68" s="243"/>
      <c r="UK68" s="243"/>
      <c r="UL68" s="243"/>
      <c r="UM68" s="243"/>
      <c r="UN68" s="243"/>
      <c r="UO68" s="243"/>
      <c r="UP68" s="243"/>
      <c r="UQ68" s="243"/>
      <c r="UR68" s="243"/>
      <c r="US68" s="243"/>
      <c r="UT68" s="243"/>
      <c r="UU68" s="243"/>
      <c r="UV68" s="243"/>
      <c r="UW68" s="243"/>
      <c r="UX68" s="243"/>
      <c r="UY68" s="243"/>
      <c r="UZ68" s="243"/>
      <c r="VA68" s="243"/>
      <c r="VB68" s="243"/>
      <c r="VC68" s="243"/>
      <c r="VD68" s="243"/>
      <c r="VE68" s="243"/>
      <c r="VF68" s="243"/>
      <c r="VG68" s="243"/>
      <c r="VH68" s="243"/>
      <c r="VI68" s="243"/>
      <c r="VJ68" s="243"/>
      <c r="VK68" s="243"/>
      <c r="VL68" s="243"/>
      <c r="VM68" s="243"/>
      <c r="VN68" s="243"/>
      <c r="VO68" s="243"/>
      <c r="VP68" s="243"/>
      <c r="VQ68" s="243"/>
      <c r="VR68" s="243"/>
      <c r="VS68" s="243"/>
      <c r="VT68" s="243"/>
      <c r="VU68" s="243"/>
      <c r="VV68" s="243"/>
      <c r="VW68" s="243"/>
      <c r="VX68" s="243"/>
      <c r="VY68" s="243"/>
      <c r="VZ68" s="243"/>
      <c r="WA68" s="243"/>
      <c r="WB68" s="243"/>
      <c r="WC68" s="243"/>
      <c r="WD68" s="243"/>
      <c r="WE68" s="243"/>
      <c r="WF68" s="243"/>
      <c r="WG68" s="243"/>
      <c r="WH68" s="243"/>
      <c r="WI68" s="243"/>
      <c r="WJ68" s="243"/>
      <c r="WK68" s="243"/>
      <c r="WL68" s="243"/>
      <c r="WM68" s="243"/>
      <c r="WN68" s="243"/>
      <c r="WO68" s="243"/>
      <c r="WP68" s="243"/>
      <c r="WQ68" s="243"/>
      <c r="WR68" s="243"/>
      <c r="WS68" s="243"/>
      <c r="WT68" s="243"/>
      <c r="WU68" s="243"/>
      <c r="WV68" s="243"/>
      <c r="WW68" s="243"/>
      <c r="WX68" s="243"/>
      <c r="WY68" s="243"/>
      <c r="WZ68" s="243"/>
      <c r="XA68" s="243"/>
      <c r="XB68" s="243"/>
      <c r="XC68" s="243"/>
      <c r="XD68" s="243"/>
      <c r="XE68" s="243"/>
      <c r="XF68" s="243"/>
      <c r="XG68" s="243"/>
      <c r="XH68" s="243"/>
      <c r="XI68" s="243"/>
      <c r="XJ68" s="243"/>
      <c r="XK68" s="243"/>
      <c r="XL68" s="243"/>
      <c r="XM68" s="243"/>
      <c r="XN68" s="243"/>
      <c r="XO68" s="243"/>
      <c r="XP68" s="243"/>
      <c r="XQ68" s="243"/>
      <c r="XR68" s="243"/>
      <c r="XS68" s="243"/>
      <c r="XT68" s="243"/>
      <c r="XU68" s="243"/>
      <c r="XV68" s="243"/>
      <c r="XW68" s="243"/>
      <c r="XX68" s="243"/>
      <c r="XY68" s="243"/>
      <c r="XZ68" s="243"/>
      <c r="YA68" s="243"/>
      <c r="YB68" s="243"/>
      <c r="YC68" s="243"/>
      <c r="YD68" s="243"/>
      <c r="YE68" s="243"/>
      <c r="YF68" s="243"/>
      <c r="YG68" s="243"/>
      <c r="YH68" s="243"/>
      <c r="YI68" s="243"/>
      <c r="YJ68" s="243"/>
      <c r="YK68" s="243"/>
      <c r="YL68" s="243"/>
      <c r="YM68" s="243"/>
      <c r="YN68" s="243"/>
      <c r="YO68" s="243"/>
      <c r="YP68" s="243"/>
      <c r="YQ68" s="243"/>
      <c r="YR68" s="243"/>
      <c r="YS68" s="243"/>
      <c r="YT68" s="243"/>
      <c r="YU68" s="243"/>
      <c r="YV68" s="243"/>
      <c r="YW68" s="243"/>
      <c r="YX68" s="243"/>
      <c r="YY68" s="243"/>
      <c r="YZ68" s="243"/>
      <c r="ZA68" s="243"/>
      <c r="ZB68" s="243"/>
      <c r="ZC68" s="243"/>
      <c r="ZD68" s="243"/>
      <c r="ZE68" s="243"/>
      <c r="ZF68" s="243"/>
      <c r="ZG68" s="243"/>
      <c r="ZH68" s="243"/>
      <c r="ZI68" s="243"/>
      <c r="ZJ68" s="243"/>
      <c r="ZK68" s="243"/>
      <c r="ZL68" s="243"/>
      <c r="ZM68" s="243"/>
      <c r="ZN68" s="243"/>
      <c r="ZO68" s="243"/>
      <c r="ZP68" s="243"/>
      <c r="ZQ68" s="243"/>
      <c r="ZR68" s="243"/>
      <c r="ZS68" s="243"/>
      <c r="ZT68" s="243"/>
      <c r="ZU68" s="243"/>
      <c r="ZV68" s="243"/>
      <c r="ZW68" s="243"/>
      <c r="ZX68" s="243"/>
      <c r="ZY68" s="243"/>
      <c r="ZZ68" s="243"/>
      <c r="AAA68" s="243"/>
      <c r="AAB68" s="243"/>
      <c r="AAC68" s="243"/>
      <c r="AAD68" s="243"/>
      <c r="AAE68" s="243"/>
      <c r="AAF68" s="243"/>
      <c r="AAG68" s="243"/>
      <c r="AAH68" s="243"/>
      <c r="AAI68" s="243"/>
      <c r="AAJ68" s="243"/>
      <c r="AAK68" s="243"/>
      <c r="AAL68" s="243"/>
      <c r="AAM68" s="243"/>
      <c r="AAN68" s="243"/>
      <c r="AAO68" s="243"/>
      <c r="AAP68" s="243"/>
      <c r="AAQ68" s="243"/>
      <c r="AAR68" s="243"/>
      <c r="AAS68" s="243"/>
      <c r="AAT68" s="243"/>
      <c r="AAU68" s="243"/>
      <c r="AAV68" s="243"/>
      <c r="AAW68" s="243"/>
      <c r="AAX68" s="243"/>
      <c r="AAY68" s="243"/>
      <c r="AAZ68" s="243"/>
      <c r="ABA68" s="243"/>
      <c r="ABB68" s="243"/>
      <c r="ABC68" s="243"/>
      <c r="ABD68" s="243"/>
      <c r="ABE68" s="243"/>
      <c r="ABF68" s="243"/>
      <c r="ABG68" s="243"/>
      <c r="ABH68" s="243"/>
      <c r="ABI68" s="243"/>
      <c r="ABJ68" s="243"/>
      <c r="ABK68" s="243"/>
      <c r="ABL68" s="243"/>
      <c r="ABM68" s="243"/>
      <c r="ABN68" s="243"/>
      <c r="ABO68" s="243"/>
      <c r="ABP68" s="243"/>
      <c r="ABQ68" s="243"/>
      <c r="ABR68" s="243"/>
      <c r="ABS68" s="243"/>
      <c r="ABT68" s="243"/>
      <c r="ABU68" s="243"/>
      <c r="ABV68" s="243"/>
      <c r="ABW68" s="243"/>
      <c r="ABX68" s="243"/>
      <c r="ABY68" s="243"/>
      <c r="ABZ68" s="243"/>
      <c r="ACA68" s="243"/>
      <c r="ACB68" s="243"/>
      <c r="ACC68" s="243"/>
      <c r="ACD68" s="243"/>
      <c r="ACE68" s="243"/>
      <c r="ACF68" s="243"/>
      <c r="ACG68" s="243"/>
      <c r="ACH68" s="243"/>
      <c r="ACI68" s="243"/>
      <c r="ACJ68" s="243"/>
      <c r="ACK68" s="243"/>
      <c r="ACL68" s="243"/>
      <c r="ACM68" s="243"/>
      <c r="ACN68" s="243"/>
      <c r="ACO68" s="243"/>
      <c r="ACP68" s="243"/>
      <c r="ACQ68" s="243"/>
      <c r="ACR68" s="243"/>
      <c r="ACS68" s="243"/>
      <c r="ACT68" s="243"/>
      <c r="ACU68" s="243"/>
      <c r="ACV68" s="243"/>
      <c r="ACW68" s="243"/>
      <c r="ACX68" s="243"/>
      <c r="ACY68" s="243"/>
      <c r="ACZ68" s="243"/>
      <c r="ADA68" s="243"/>
      <c r="ADB68" s="243"/>
      <c r="ADC68" s="243"/>
      <c r="ADD68" s="243"/>
      <c r="ADE68" s="243"/>
      <c r="ADF68" s="243"/>
      <c r="ADG68" s="243"/>
      <c r="ADH68" s="243"/>
      <c r="ADI68" s="243"/>
      <c r="ADJ68" s="243"/>
      <c r="ADK68" s="243"/>
      <c r="ADL68" s="243"/>
      <c r="ADM68" s="243"/>
      <c r="ADN68" s="243"/>
      <c r="ADO68" s="243"/>
      <c r="ADP68" s="243"/>
      <c r="ADQ68" s="243"/>
      <c r="ADR68" s="243"/>
      <c r="ADS68" s="243"/>
      <c r="ADT68" s="243"/>
      <c r="ADU68" s="243"/>
      <c r="ADV68" s="243"/>
      <c r="ADW68" s="243"/>
      <c r="ADX68" s="243"/>
      <c r="ADY68" s="243"/>
      <c r="ADZ68" s="243"/>
      <c r="AEA68" s="243"/>
      <c r="AEB68" s="243"/>
      <c r="AEC68" s="243"/>
      <c r="AED68" s="243"/>
      <c r="AEE68" s="243"/>
      <c r="AEF68" s="243"/>
      <c r="AEG68" s="243"/>
      <c r="AEH68" s="243"/>
      <c r="AEI68" s="243"/>
      <c r="AEJ68" s="243"/>
      <c r="AEK68" s="243"/>
      <c r="AEL68" s="243"/>
      <c r="AEM68" s="243"/>
      <c r="AEN68" s="243"/>
      <c r="AEO68" s="243"/>
      <c r="AEP68" s="243"/>
      <c r="AEQ68" s="243"/>
      <c r="AER68" s="243"/>
      <c r="AES68" s="243"/>
      <c r="AET68" s="243"/>
      <c r="AEU68" s="243"/>
      <c r="AEV68" s="243"/>
      <c r="AEW68" s="243"/>
      <c r="AEX68" s="243"/>
      <c r="AEY68" s="243"/>
      <c r="AEZ68" s="243"/>
      <c r="AFA68" s="243"/>
      <c r="AFB68" s="243"/>
      <c r="AFC68" s="243"/>
      <c r="AFD68" s="243"/>
      <c r="AFE68" s="243"/>
      <c r="AFF68" s="243"/>
      <c r="AFG68" s="243"/>
      <c r="AFH68" s="243"/>
      <c r="AFI68" s="243"/>
      <c r="AFJ68" s="243"/>
      <c r="AFK68" s="243"/>
      <c r="AFL68" s="243"/>
      <c r="AFM68" s="243"/>
      <c r="AFN68" s="243"/>
      <c r="AFO68" s="243"/>
      <c r="AFP68" s="243"/>
      <c r="AFQ68" s="243"/>
      <c r="AFR68" s="243"/>
      <c r="AFS68" s="243"/>
      <c r="AFT68" s="243"/>
      <c r="AFU68" s="243"/>
      <c r="AFV68" s="243"/>
      <c r="AFW68" s="243"/>
      <c r="AFX68" s="243"/>
      <c r="AFY68" s="243"/>
      <c r="AFZ68" s="243"/>
      <c r="AGA68" s="243"/>
      <c r="AGB68" s="243"/>
      <c r="AGC68" s="243"/>
      <c r="AGD68" s="243"/>
      <c r="AGE68" s="243"/>
      <c r="AGF68" s="243"/>
      <c r="AGG68" s="243"/>
      <c r="AGH68" s="243"/>
      <c r="AGI68" s="243"/>
      <c r="AGJ68" s="243"/>
      <c r="AGK68" s="243"/>
      <c r="AGL68" s="243"/>
      <c r="AGM68" s="243"/>
      <c r="AGN68" s="243"/>
      <c r="AGO68" s="243"/>
      <c r="AGP68" s="243"/>
      <c r="AGQ68" s="243"/>
      <c r="AGR68" s="243"/>
      <c r="AGS68" s="243"/>
      <c r="AGT68" s="243"/>
      <c r="AGU68" s="243"/>
      <c r="AGV68" s="243"/>
      <c r="AGW68" s="243"/>
      <c r="AGX68" s="243"/>
      <c r="AGY68" s="243"/>
      <c r="AGZ68" s="243"/>
      <c r="AHA68" s="243"/>
      <c r="AHB68" s="243"/>
      <c r="AHC68" s="243"/>
      <c r="AHD68" s="243"/>
      <c r="AHE68" s="243"/>
      <c r="AHF68" s="243"/>
      <c r="AHG68" s="243"/>
      <c r="AHH68" s="243"/>
      <c r="AHI68" s="243"/>
      <c r="AHJ68" s="243"/>
      <c r="AHK68" s="243"/>
      <c r="AHL68" s="243"/>
      <c r="AHM68" s="243"/>
      <c r="AHN68" s="243"/>
      <c r="AHO68" s="243"/>
      <c r="AHP68" s="243"/>
      <c r="AHQ68" s="243"/>
      <c r="AHR68" s="243"/>
      <c r="AHS68" s="243"/>
      <c r="AHT68" s="243"/>
      <c r="AHU68" s="243"/>
      <c r="AHV68" s="243"/>
      <c r="AHW68" s="243"/>
      <c r="AHX68" s="243"/>
      <c r="AHY68" s="243"/>
      <c r="AHZ68" s="243"/>
      <c r="AIA68" s="243"/>
      <c r="AIB68" s="243"/>
      <c r="AIC68" s="243"/>
      <c r="AID68" s="243"/>
      <c r="AIE68" s="243"/>
      <c r="AIF68" s="243"/>
      <c r="AIG68" s="243"/>
      <c r="AIH68" s="243"/>
      <c r="AII68" s="243"/>
      <c r="AIJ68" s="243"/>
      <c r="AIK68" s="243"/>
      <c r="AIL68" s="243"/>
    </row>
    <row r="69" spans="1:922" ht="15" customHeight="1">
      <c r="A69" s="141"/>
      <c r="B69" s="152"/>
      <c r="C69" s="70"/>
      <c r="D69" s="319"/>
      <c r="E69" s="178"/>
      <c r="F69" s="178"/>
      <c r="G69" s="178"/>
      <c r="H69" s="178"/>
      <c r="I69" s="178"/>
      <c r="J69" s="178"/>
      <c r="K69" s="178"/>
      <c r="L69" s="178"/>
      <c r="M69" s="178"/>
      <c r="N69" s="178"/>
      <c r="O69" s="178"/>
      <c r="P69" s="178"/>
      <c r="AF69" s="1089"/>
      <c r="AH69" s="669"/>
      <c r="AI69" s="669"/>
      <c r="AJ69" s="243"/>
      <c r="AK69" s="243"/>
      <c r="AL69" s="243"/>
      <c r="AM69" s="243"/>
      <c r="AN69" s="243"/>
      <c r="AO69" s="243"/>
      <c r="AP69" s="243"/>
      <c r="AQ69" s="243"/>
      <c r="AR69" s="243"/>
      <c r="AS69" s="243"/>
      <c r="AT69" s="243"/>
      <c r="AU69" s="243"/>
      <c r="AV69" s="243"/>
      <c r="AW69" s="243"/>
      <c r="AX69" s="243"/>
      <c r="AY69" s="243"/>
      <c r="AZ69" s="243"/>
      <c r="BA69" s="243"/>
      <c r="BB69" s="243"/>
      <c r="BC69" s="243"/>
      <c r="BD69" s="243"/>
      <c r="BE69" s="243"/>
      <c r="BF69" s="243"/>
      <c r="BG69" s="243"/>
      <c r="BH69" s="243"/>
      <c r="BI69" s="243"/>
      <c r="BJ69" s="243"/>
      <c r="BK69" s="243"/>
      <c r="BL69" s="243"/>
      <c r="BM69" s="243"/>
      <c r="BN69" s="243"/>
      <c r="BO69" s="243"/>
      <c r="BP69" s="243"/>
      <c r="BQ69" s="243"/>
      <c r="BR69" s="243"/>
      <c r="BS69" s="243"/>
      <c r="BT69" s="243"/>
      <c r="BU69" s="243"/>
      <c r="BV69" s="243"/>
      <c r="BW69" s="243"/>
      <c r="BX69" s="243"/>
      <c r="BY69" s="243"/>
      <c r="BZ69" s="243"/>
      <c r="CA69" s="243"/>
      <c r="CB69" s="243"/>
      <c r="CC69" s="243"/>
      <c r="CD69" s="243"/>
      <c r="CE69" s="243"/>
      <c r="CF69" s="243"/>
      <c r="CG69" s="243"/>
      <c r="CH69" s="243"/>
      <c r="CI69" s="243"/>
      <c r="CJ69" s="243"/>
      <c r="CK69" s="243"/>
      <c r="CL69" s="243"/>
      <c r="CM69" s="243"/>
      <c r="CN69" s="243"/>
      <c r="CO69" s="243"/>
      <c r="CP69" s="243"/>
      <c r="CQ69" s="243"/>
      <c r="CR69" s="243"/>
      <c r="CS69" s="243"/>
      <c r="CT69" s="243"/>
      <c r="CU69" s="243"/>
      <c r="CV69" s="243"/>
      <c r="CW69" s="243"/>
      <c r="CX69" s="243"/>
      <c r="CY69" s="243"/>
      <c r="CZ69" s="243"/>
      <c r="DA69" s="243"/>
      <c r="DB69" s="243"/>
      <c r="DC69" s="243"/>
      <c r="DD69" s="243"/>
      <c r="DE69" s="243"/>
      <c r="DF69" s="243"/>
      <c r="DG69" s="243"/>
      <c r="DH69" s="243"/>
      <c r="DI69" s="243"/>
      <c r="DJ69" s="243"/>
      <c r="DK69" s="243"/>
      <c r="DL69" s="243"/>
      <c r="DM69" s="243"/>
      <c r="DN69" s="243"/>
      <c r="DO69" s="243"/>
      <c r="DP69" s="243"/>
      <c r="DQ69" s="243"/>
      <c r="DR69" s="243"/>
      <c r="DS69" s="243"/>
      <c r="DT69" s="243"/>
      <c r="DU69" s="243"/>
      <c r="DV69" s="243"/>
      <c r="DW69" s="243"/>
      <c r="DX69" s="243"/>
      <c r="DY69" s="243"/>
      <c r="DZ69" s="243"/>
      <c r="EA69" s="243"/>
      <c r="EB69" s="243"/>
      <c r="EC69" s="243"/>
      <c r="ED69" s="243"/>
      <c r="EE69" s="243"/>
      <c r="EF69" s="243"/>
      <c r="EG69" s="243"/>
      <c r="EH69" s="243"/>
      <c r="EI69" s="243"/>
      <c r="EJ69" s="243"/>
      <c r="EK69" s="243"/>
      <c r="EL69" s="243"/>
      <c r="EM69" s="243"/>
      <c r="EN69" s="243"/>
      <c r="EO69" s="243"/>
      <c r="EP69" s="243"/>
      <c r="EQ69" s="243"/>
      <c r="ER69" s="243"/>
      <c r="ES69" s="243"/>
      <c r="ET69" s="243"/>
      <c r="EU69" s="243"/>
      <c r="EV69" s="243"/>
      <c r="EW69" s="243"/>
      <c r="EX69" s="243"/>
      <c r="EY69" s="243"/>
      <c r="EZ69" s="243"/>
      <c r="FA69" s="243"/>
      <c r="FB69" s="243"/>
      <c r="FC69" s="243"/>
      <c r="FD69" s="243"/>
      <c r="FE69" s="243"/>
      <c r="FF69" s="243"/>
      <c r="FG69" s="243"/>
      <c r="FH69" s="243"/>
      <c r="FI69" s="243"/>
      <c r="FJ69" s="243"/>
      <c r="FK69" s="243"/>
      <c r="FL69" s="243"/>
      <c r="FM69" s="243"/>
      <c r="FN69" s="243"/>
      <c r="FO69" s="243"/>
      <c r="FP69" s="243"/>
      <c r="FQ69" s="243"/>
      <c r="FR69" s="243"/>
      <c r="FS69" s="243"/>
      <c r="FT69" s="243"/>
      <c r="FU69" s="243"/>
      <c r="FV69" s="243"/>
      <c r="FW69" s="243"/>
      <c r="FX69" s="243"/>
      <c r="FY69" s="243"/>
      <c r="FZ69" s="243"/>
      <c r="GA69" s="243"/>
      <c r="GB69" s="243"/>
      <c r="GC69" s="243"/>
      <c r="GD69" s="243"/>
      <c r="GE69" s="243"/>
      <c r="GF69" s="243"/>
      <c r="GG69" s="243"/>
      <c r="GH69" s="243"/>
      <c r="GI69" s="243"/>
      <c r="GJ69" s="243"/>
      <c r="GK69" s="243"/>
      <c r="GL69" s="243"/>
      <c r="GM69" s="243"/>
      <c r="GN69" s="243"/>
      <c r="GO69" s="243"/>
      <c r="GP69" s="243"/>
      <c r="GQ69" s="243"/>
      <c r="GR69" s="243"/>
      <c r="GS69" s="243"/>
      <c r="GT69" s="243"/>
      <c r="GU69" s="243"/>
      <c r="GV69" s="243"/>
      <c r="GW69" s="243"/>
      <c r="GX69" s="243"/>
      <c r="GY69" s="243"/>
      <c r="GZ69" s="243"/>
      <c r="HA69" s="243"/>
      <c r="HB69" s="243"/>
      <c r="HC69" s="243"/>
      <c r="HD69" s="243"/>
      <c r="HE69" s="243"/>
      <c r="HF69" s="243"/>
      <c r="HG69" s="243"/>
      <c r="HH69" s="243"/>
      <c r="HI69" s="243"/>
      <c r="HJ69" s="243"/>
      <c r="HK69" s="243"/>
      <c r="HL69" s="243"/>
      <c r="HM69" s="243"/>
      <c r="HN69" s="243"/>
      <c r="HO69" s="243"/>
      <c r="HP69" s="243"/>
      <c r="HQ69" s="243"/>
      <c r="HR69" s="243"/>
      <c r="HS69" s="243"/>
      <c r="HT69" s="243"/>
      <c r="HU69" s="243"/>
      <c r="HV69" s="243"/>
      <c r="HW69" s="243"/>
      <c r="HX69" s="243"/>
      <c r="HY69" s="243"/>
      <c r="HZ69" s="243"/>
      <c r="IA69" s="243"/>
      <c r="IB69" s="243"/>
      <c r="IC69" s="243"/>
      <c r="ID69" s="243"/>
      <c r="IE69" s="243"/>
      <c r="IF69" s="243"/>
      <c r="IG69" s="243"/>
      <c r="IH69" s="243"/>
      <c r="II69" s="243"/>
      <c r="IJ69" s="243"/>
      <c r="IK69" s="243"/>
      <c r="IL69" s="243"/>
      <c r="IM69" s="243"/>
      <c r="IN69" s="243"/>
      <c r="IO69" s="243"/>
      <c r="IP69" s="243"/>
      <c r="IQ69" s="243"/>
      <c r="IR69" s="243"/>
      <c r="IS69" s="243"/>
      <c r="IT69" s="243"/>
      <c r="IU69" s="243"/>
      <c r="IV69" s="243"/>
      <c r="IW69" s="243"/>
      <c r="IX69" s="243"/>
      <c r="IY69" s="243"/>
      <c r="IZ69" s="243"/>
      <c r="JA69" s="243"/>
      <c r="JB69" s="243"/>
      <c r="JC69" s="243"/>
      <c r="JD69" s="243"/>
      <c r="JE69" s="243"/>
      <c r="JF69" s="243"/>
      <c r="JG69" s="243"/>
      <c r="JH69" s="243"/>
      <c r="JI69" s="243"/>
      <c r="JJ69" s="243"/>
      <c r="JK69" s="243"/>
      <c r="JL69" s="243"/>
      <c r="JM69" s="243"/>
      <c r="JN69" s="243"/>
      <c r="JO69" s="243"/>
      <c r="JP69" s="243"/>
      <c r="JQ69" s="243"/>
      <c r="JR69" s="243"/>
      <c r="JS69" s="243"/>
      <c r="JT69" s="243"/>
      <c r="JU69" s="243"/>
      <c r="JV69" s="243"/>
      <c r="JW69" s="243"/>
      <c r="JX69" s="243"/>
      <c r="JY69" s="243"/>
      <c r="JZ69" s="243"/>
      <c r="KA69" s="243"/>
      <c r="KB69" s="243"/>
      <c r="KC69" s="243"/>
      <c r="KD69" s="243"/>
      <c r="KE69" s="243"/>
      <c r="KF69" s="243"/>
      <c r="KG69" s="243"/>
      <c r="KH69" s="243"/>
      <c r="KI69" s="243"/>
      <c r="KJ69" s="243"/>
      <c r="KK69" s="243"/>
      <c r="KL69" s="243"/>
      <c r="KM69" s="243"/>
      <c r="KN69" s="243"/>
      <c r="KO69" s="243"/>
      <c r="KP69" s="243"/>
      <c r="KQ69" s="243"/>
      <c r="KR69" s="243"/>
      <c r="KS69" s="243"/>
      <c r="KT69" s="243"/>
      <c r="KU69" s="243"/>
      <c r="KV69" s="243"/>
      <c r="KW69" s="243"/>
      <c r="KX69" s="243"/>
      <c r="KY69" s="243"/>
      <c r="KZ69" s="243"/>
      <c r="LA69" s="243"/>
      <c r="LB69" s="243"/>
      <c r="LC69" s="243"/>
      <c r="LD69" s="243"/>
      <c r="LE69" s="243"/>
      <c r="LF69" s="243"/>
      <c r="LG69" s="243"/>
      <c r="LH69" s="243"/>
      <c r="LI69" s="243"/>
      <c r="LJ69" s="243"/>
      <c r="LK69" s="243"/>
      <c r="LL69" s="243"/>
      <c r="LM69" s="243"/>
      <c r="LN69" s="243"/>
      <c r="LO69" s="243"/>
      <c r="LP69" s="243"/>
      <c r="LQ69" s="243"/>
      <c r="LR69" s="243"/>
      <c r="LS69" s="243"/>
      <c r="LT69" s="243"/>
      <c r="LU69" s="243"/>
      <c r="LV69" s="243"/>
      <c r="LW69" s="243"/>
      <c r="LX69" s="243"/>
      <c r="LY69" s="243"/>
      <c r="LZ69" s="243"/>
      <c r="MA69" s="243"/>
      <c r="MB69" s="243"/>
      <c r="MC69" s="243"/>
      <c r="MD69" s="243"/>
      <c r="ME69" s="243"/>
      <c r="MF69" s="243"/>
      <c r="MG69" s="243"/>
      <c r="MH69" s="243"/>
      <c r="MI69" s="243"/>
      <c r="MJ69" s="243"/>
      <c r="MK69" s="243"/>
      <c r="ML69" s="243"/>
      <c r="MM69" s="243"/>
      <c r="MN69" s="243"/>
      <c r="MO69" s="243"/>
      <c r="MP69" s="243"/>
      <c r="MQ69" s="243"/>
      <c r="MR69" s="243"/>
      <c r="MS69" s="243"/>
      <c r="MT69" s="243"/>
      <c r="MU69" s="243"/>
      <c r="MV69" s="243"/>
      <c r="MW69" s="243"/>
      <c r="MX69" s="243"/>
      <c r="MY69" s="243"/>
      <c r="MZ69" s="243"/>
      <c r="NA69" s="243"/>
      <c r="NB69" s="243"/>
      <c r="NC69" s="243"/>
      <c r="ND69" s="243"/>
      <c r="NE69" s="243"/>
      <c r="NF69" s="243"/>
      <c r="NG69" s="243"/>
      <c r="NH69" s="243"/>
      <c r="NI69" s="243"/>
      <c r="NJ69" s="243"/>
      <c r="NK69" s="243"/>
      <c r="NL69" s="243"/>
      <c r="NM69" s="243"/>
      <c r="NN69" s="243"/>
      <c r="NO69" s="243"/>
      <c r="NP69" s="243"/>
      <c r="NQ69" s="243"/>
      <c r="NR69" s="243"/>
      <c r="NS69" s="243"/>
      <c r="NT69" s="243"/>
      <c r="NU69" s="243"/>
      <c r="NV69" s="243"/>
      <c r="NW69" s="243"/>
      <c r="NX69" s="243"/>
      <c r="NY69" s="243"/>
      <c r="NZ69" s="243"/>
      <c r="OA69" s="243"/>
      <c r="OB69" s="243"/>
      <c r="OC69" s="243"/>
      <c r="OD69" s="243"/>
      <c r="OE69" s="243"/>
      <c r="OF69" s="243"/>
      <c r="OG69" s="243"/>
      <c r="OH69" s="243"/>
      <c r="OI69" s="243"/>
      <c r="OJ69" s="243"/>
      <c r="OK69" s="243"/>
      <c r="OL69" s="243"/>
      <c r="OM69" s="243"/>
      <c r="ON69" s="243"/>
      <c r="OO69" s="243"/>
      <c r="OP69" s="243"/>
      <c r="OQ69" s="243"/>
      <c r="OR69" s="243"/>
      <c r="OS69" s="243"/>
      <c r="OT69" s="243"/>
      <c r="OU69" s="243"/>
      <c r="OV69" s="243"/>
      <c r="OW69" s="243"/>
      <c r="OX69" s="243"/>
      <c r="OY69" s="243"/>
      <c r="OZ69" s="243"/>
      <c r="PA69" s="243"/>
      <c r="PB69" s="243"/>
      <c r="PC69" s="243"/>
      <c r="PD69" s="243"/>
      <c r="PE69" s="243"/>
      <c r="PF69" s="243"/>
      <c r="PG69" s="243"/>
      <c r="PH69" s="243"/>
      <c r="PI69" s="243"/>
      <c r="PJ69" s="243"/>
      <c r="PK69" s="243"/>
      <c r="PL69" s="243"/>
      <c r="PM69" s="243"/>
      <c r="PN69" s="243"/>
      <c r="PO69" s="243"/>
      <c r="PP69" s="243"/>
      <c r="PQ69" s="243"/>
      <c r="PR69" s="243"/>
      <c r="PS69" s="243"/>
      <c r="PT69" s="243"/>
      <c r="PU69" s="243"/>
      <c r="PV69" s="243"/>
      <c r="PW69" s="243"/>
      <c r="PX69" s="243"/>
      <c r="PY69" s="243"/>
      <c r="PZ69" s="243"/>
      <c r="QA69" s="243"/>
      <c r="QB69" s="243"/>
      <c r="QC69" s="243"/>
      <c r="QD69" s="243"/>
      <c r="QE69" s="243"/>
      <c r="QF69" s="243"/>
      <c r="QG69" s="243"/>
      <c r="QH69" s="243"/>
      <c r="QI69" s="243"/>
      <c r="QJ69" s="243"/>
      <c r="QK69" s="243"/>
      <c r="QL69" s="243"/>
      <c r="QM69" s="243"/>
      <c r="QN69" s="243"/>
      <c r="QO69" s="243"/>
      <c r="QP69" s="243"/>
      <c r="QQ69" s="243"/>
      <c r="QR69" s="243"/>
      <c r="QS69" s="243"/>
      <c r="QT69" s="243"/>
      <c r="QU69" s="243"/>
      <c r="QV69" s="243"/>
      <c r="QW69" s="243"/>
      <c r="QX69" s="243"/>
      <c r="QY69" s="243"/>
      <c r="QZ69" s="243"/>
      <c r="RA69" s="243"/>
      <c r="RB69" s="243"/>
      <c r="RC69" s="243"/>
      <c r="RD69" s="243"/>
      <c r="RE69" s="243"/>
      <c r="RF69" s="243"/>
      <c r="RG69" s="243"/>
      <c r="RH69" s="243"/>
      <c r="RI69" s="243"/>
      <c r="RJ69" s="243"/>
      <c r="RK69" s="243"/>
      <c r="RL69" s="243"/>
      <c r="RM69" s="243"/>
      <c r="RN69" s="243"/>
      <c r="RO69" s="243"/>
      <c r="RP69" s="243"/>
      <c r="RQ69" s="243"/>
      <c r="RR69" s="243"/>
      <c r="RS69" s="243"/>
      <c r="RT69" s="243"/>
      <c r="RU69" s="243"/>
      <c r="RV69" s="243"/>
      <c r="RW69" s="243"/>
      <c r="RX69" s="243"/>
      <c r="RY69" s="243"/>
      <c r="RZ69" s="243"/>
      <c r="SA69" s="243"/>
      <c r="SB69" s="243"/>
      <c r="SC69" s="243"/>
      <c r="SD69" s="243"/>
      <c r="SE69" s="243"/>
      <c r="SF69" s="243"/>
      <c r="SG69" s="243"/>
      <c r="SH69" s="243"/>
      <c r="SI69" s="243"/>
      <c r="SJ69" s="243"/>
      <c r="SK69" s="243"/>
      <c r="SL69" s="243"/>
      <c r="SM69" s="243"/>
      <c r="SN69" s="243"/>
      <c r="SO69" s="243"/>
      <c r="SP69" s="243"/>
      <c r="SQ69" s="243"/>
      <c r="SR69" s="243"/>
      <c r="SS69" s="243"/>
      <c r="ST69" s="243"/>
      <c r="SU69" s="243"/>
      <c r="SV69" s="243"/>
      <c r="SW69" s="243"/>
      <c r="SX69" s="243"/>
      <c r="SY69" s="243"/>
      <c r="SZ69" s="243"/>
      <c r="TA69" s="243"/>
      <c r="TB69" s="243"/>
      <c r="TC69" s="243"/>
      <c r="TD69" s="243"/>
      <c r="TE69" s="243"/>
      <c r="TF69" s="243"/>
      <c r="TG69" s="243"/>
      <c r="TH69" s="243"/>
      <c r="TI69" s="243"/>
      <c r="TJ69" s="243"/>
      <c r="TK69" s="243"/>
      <c r="TL69" s="243"/>
      <c r="TM69" s="243"/>
      <c r="TN69" s="243"/>
      <c r="TO69" s="243"/>
      <c r="TP69" s="243"/>
      <c r="TQ69" s="243"/>
      <c r="TR69" s="243"/>
      <c r="TS69" s="243"/>
      <c r="TT69" s="243"/>
      <c r="TU69" s="243"/>
      <c r="TV69" s="243"/>
      <c r="TW69" s="243"/>
      <c r="TX69" s="243"/>
      <c r="TY69" s="243"/>
      <c r="TZ69" s="243"/>
      <c r="UA69" s="243"/>
      <c r="UB69" s="243"/>
      <c r="UC69" s="243"/>
      <c r="UD69" s="243"/>
      <c r="UE69" s="243"/>
      <c r="UF69" s="243"/>
      <c r="UG69" s="243"/>
      <c r="UH69" s="243"/>
      <c r="UI69" s="243"/>
      <c r="UJ69" s="243"/>
      <c r="UK69" s="243"/>
      <c r="UL69" s="243"/>
      <c r="UM69" s="243"/>
      <c r="UN69" s="243"/>
      <c r="UO69" s="243"/>
      <c r="UP69" s="243"/>
      <c r="UQ69" s="243"/>
      <c r="UR69" s="243"/>
      <c r="US69" s="243"/>
      <c r="UT69" s="243"/>
      <c r="UU69" s="243"/>
      <c r="UV69" s="243"/>
      <c r="UW69" s="243"/>
      <c r="UX69" s="243"/>
      <c r="UY69" s="243"/>
      <c r="UZ69" s="243"/>
      <c r="VA69" s="243"/>
      <c r="VB69" s="243"/>
      <c r="VC69" s="243"/>
      <c r="VD69" s="243"/>
      <c r="VE69" s="243"/>
      <c r="VF69" s="243"/>
      <c r="VG69" s="243"/>
      <c r="VH69" s="243"/>
      <c r="VI69" s="243"/>
      <c r="VJ69" s="243"/>
      <c r="VK69" s="243"/>
      <c r="VL69" s="243"/>
      <c r="VM69" s="243"/>
      <c r="VN69" s="243"/>
      <c r="VO69" s="243"/>
      <c r="VP69" s="243"/>
      <c r="VQ69" s="243"/>
      <c r="VR69" s="243"/>
      <c r="VS69" s="243"/>
      <c r="VT69" s="243"/>
      <c r="VU69" s="243"/>
      <c r="VV69" s="243"/>
      <c r="VW69" s="243"/>
      <c r="VX69" s="243"/>
      <c r="VY69" s="243"/>
      <c r="VZ69" s="243"/>
      <c r="WA69" s="243"/>
      <c r="WB69" s="243"/>
      <c r="WC69" s="243"/>
      <c r="WD69" s="243"/>
      <c r="WE69" s="243"/>
      <c r="WF69" s="243"/>
      <c r="WG69" s="243"/>
      <c r="WH69" s="243"/>
      <c r="WI69" s="243"/>
      <c r="WJ69" s="243"/>
      <c r="WK69" s="243"/>
      <c r="WL69" s="243"/>
      <c r="WM69" s="243"/>
      <c r="WN69" s="243"/>
      <c r="WO69" s="243"/>
      <c r="WP69" s="243"/>
      <c r="WQ69" s="243"/>
      <c r="WR69" s="243"/>
      <c r="WS69" s="243"/>
      <c r="WT69" s="243"/>
      <c r="WU69" s="243"/>
      <c r="WV69" s="243"/>
      <c r="WW69" s="243"/>
      <c r="WX69" s="243"/>
      <c r="WY69" s="243"/>
      <c r="WZ69" s="243"/>
      <c r="XA69" s="243"/>
      <c r="XB69" s="243"/>
      <c r="XC69" s="243"/>
      <c r="XD69" s="243"/>
      <c r="XE69" s="243"/>
      <c r="XF69" s="243"/>
      <c r="XG69" s="243"/>
      <c r="XH69" s="243"/>
      <c r="XI69" s="243"/>
      <c r="XJ69" s="243"/>
      <c r="XK69" s="243"/>
      <c r="XL69" s="243"/>
      <c r="XM69" s="243"/>
      <c r="XN69" s="243"/>
      <c r="XO69" s="243"/>
      <c r="XP69" s="243"/>
      <c r="XQ69" s="243"/>
      <c r="XR69" s="243"/>
      <c r="XS69" s="243"/>
      <c r="XT69" s="243"/>
      <c r="XU69" s="243"/>
      <c r="XV69" s="243"/>
      <c r="XW69" s="243"/>
      <c r="XX69" s="243"/>
      <c r="XY69" s="243"/>
      <c r="XZ69" s="243"/>
      <c r="YA69" s="243"/>
      <c r="YB69" s="243"/>
      <c r="YC69" s="243"/>
      <c r="YD69" s="243"/>
      <c r="YE69" s="243"/>
      <c r="YF69" s="243"/>
      <c r="YG69" s="243"/>
      <c r="YH69" s="243"/>
      <c r="YI69" s="243"/>
      <c r="YJ69" s="243"/>
      <c r="YK69" s="243"/>
      <c r="YL69" s="243"/>
      <c r="YM69" s="243"/>
      <c r="YN69" s="243"/>
      <c r="YO69" s="243"/>
      <c r="YP69" s="243"/>
      <c r="YQ69" s="243"/>
      <c r="YR69" s="243"/>
      <c r="YS69" s="243"/>
      <c r="YT69" s="243"/>
      <c r="YU69" s="243"/>
      <c r="YV69" s="243"/>
      <c r="YW69" s="243"/>
      <c r="YX69" s="243"/>
      <c r="YY69" s="243"/>
      <c r="YZ69" s="243"/>
      <c r="ZA69" s="243"/>
      <c r="ZB69" s="243"/>
      <c r="ZC69" s="243"/>
      <c r="ZD69" s="243"/>
      <c r="ZE69" s="243"/>
      <c r="ZF69" s="243"/>
      <c r="ZG69" s="243"/>
      <c r="ZH69" s="243"/>
      <c r="ZI69" s="243"/>
      <c r="ZJ69" s="243"/>
      <c r="ZK69" s="243"/>
      <c r="ZL69" s="243"/>
      <c r="ZM69" s="243"/>
      <c r="ZN69" s="243"/>
      <c r="ZO69" s="243"/>
      <c r="ZP69" s="243"/>
      <c r="ZQ69" s="243"/>
      <c r="ZR69" s="243"/>
      <c r="ZS69" s="243"/>
      <c r="ZT69" s="243"/>
      <c r="ZU69" s="243"/>
      <c r="ZV69" s="243"/>
      <c r="ZW69" s="243"/>
      <c r="ZX69" s="243"/>
      <c r="ZY69" s="243"/>
      <c r="ZZ69" s="243"/>
      <c r="AAA69" s="243"/>
      <c r="AAB69" s="243"/>
      <c r="AAC69" s="243"/>
      <c r="AAD69" s="243"/>
      <c r="AAE69" s="243"/>
      <c r="AAF69" s="243"/>
      <c r="AAG69" s="243"/>
      <c r="AAH69" s="243"/>
      <c r="AAI69" s="243"/>
      <c r="AAJ69" s="243"/>
      <c r="AAK69" s="243"/>
      <c r="AAL69" s="243"/>
      <c r="AAM69" s="243"/>
      <c r="AAN69" s="243"/>
      <c r="AAO69" s="243"/>
      <c r="AAP69" s="243"/>
      <c r="AAQ69" s="243"/>
      <c r="AAR69" s="243"/>
      <c r="AAS69" s="243"/>
      <c r="AAT69" s="243"/>
      <c r="AAU69" s="243"/>
      <c r="AAV69" s="243"/>
      <c r="AAW69" s="243"/>
      <c r="AAX69" s="243"/>
      <c r="AAY69" s="243"/>
      <c r="AAZ69" s="243"/>
      <c r="ABA69" s="243"/>
      <c r="ABB69" s="243"/>
      <c r="ABC69" s="243"/>
      <c r="ABD69" s="243"/>
      <c r="ABE69" s="243"/>
      <c r="ABF69" s="243"/>
      <c r="ABG69" s="243"/>
      <c r="ABH69" s="243"/>
      <c r="ABI69" s="243"/>
      <c r="ABJ69" s="243"/>
      <c r="ABK69" s="243"/>
      <c r="ABL69" s="243"/>
      <c r="ABM69" s="243"/>
      <c r="ABN69" s="243"/>
      <c r="ABO69" s="243"/>
      <c r="ABP69" s="243"/>
      <c r="ABQ69" s="243"/>
      <c r="ABR69" s="243"/>
      <c r="ABS69" s="243"/>
      <c r="ABT69" s="243"/>
      <c r="ABU69" s="243"/>
      <c r="ABV69" s="243"/>
      <c r="ABW69" s="243"/>
      <c r="ABX69" s="243"/>
      <c r="ABY69" s="243"/>
      <c r="ABZ69" s="243"/>
      <c r="ACA69" s="243"/>
      <c r="ACB69" s="243"/>
      <c r="ACC69" s="243"/>
      <c r="ACD69" s="243"/>
      <c r="ACE69" s="243"/>
      <c r="ACF69" s="243"/>
      <c r="ACG69" s="243"/>
      <c r="ACH69" s="243"/>
      <c r="ACI69" s="243"/>
      <c r="ACJ69" s="243"/>
      <c r="ACK69" s="243"/>
      <c r="ACL69" s="243"/>
      <c r="ACM69" s="243"/>
      <c r="ACN69" s="243"/>
      <c r="ACO69" s="243"/>
      <c r="ACP69" s="243"/>
      <c r="ACQ69" s="243"/>
      <c r="ACR69" s="243"/>
      <c r="ACS69" s="243"/>
      <c r="ACT69" s="243"/>
      <c r="ACU69" s="243"/>
      <c r="ACV69" s="243"/>
      <c r="ACW69" s="243"/>
      <c r="ACX69" s="243"/>
      <c r="ACY69" s="243"/>
      <c r="ACZ69" s="243"/>
      <c r="ADA69" s="243"/>
      <c r="ADB69" s="243"/>
      <c r="ADC69" s="243"/>
      <c r="ADD69" s="243"/>
      <c r="ADE69" s="243"/>
      <c r="ADF69" s="243"/>
      <c r="ADG69" s="243"/>
      <c r="ADH69" s="243"/>
      <c r="ADI69" s="243"/>
      <c r="ADJ69" s="243"/>
      <c r="ADK69" s="243"/>
      <c r="ADL69" s="243"/>
      <c r="ADM69" s="243"/>
      <c r="ADN69" s="243"/>
      <c r="ADO69" s="243"/>
      <c r="ADP69" s="243"/>
      <c r="ADQ69" s="243"/>
      <c r="ADR69" s="243"/>
      <c r="ADS69" s="243"/>
      <c r="ADT69" s="243"/>
      <c r="ADU69" s="243"/>
      <c r="ADV69" s="243"/>
      <c r="ADW69" s="243"/>
      <c r="ADX69" s="243"/>
      <c r="ADY69" s="243"/>
      <c r="ADZ69" s="243"/>
      <c r="AEA69" s="243"/>
      <c r="AEB69" s="243"/>
      <c r="AEC69" s="243"/>
      <c r="AED69" s="243"/>
      <c r="AEE69" s="243"/>
      <c r="AEF69" s="243"/>
      <c r="AEG69" s="243"/>
      <c r="AEH69" s="243"/>
      <c r="AEI69" s="243"/>
      <c r="AEJ69" s="243"/>
      <c r="AEK69" s="243"/>
      <c r="AEL69" s="243"/>
      <c r="AEM69" s="243"/>
      <c r="AEN69" s="243"/>
      <c r="AEO69" s="243"/>
      <c r="AEP69" s="243"/>
      <c r="AEQ69" s="243"/>
      <c r="AER69" s="243"/>
      <c r="AES69" s="243"/>
      <c r="AET69" s="243"/>
      <c r="AEU69" s="243"/>
      <c r="AEV69" s="243"/>
      <c r="AEW69" s="243"/>
      <c r="AEX69" s="243"/>
      <c r="AEY69" s="243"/>
      <c r="AEZ69" s="243"/>
      <c r="AFA69" s="243"/>
      <c r="AFB69" s="243"/>
      <c r="AFC69" s="243"/>
      <c r="AFD69" s="243"/>
      <c r="AFE69" s="243"/>
      <c r="AFF69" s="243"/>
      <c r="AFG69" s="243"/>
      <c r="AFH69" s="243"/>
      <c r="AFI69" s="243"/>
      <c r="AFJ69" s="243"/>
      <c r="AFK69" s="243"/>
      <c r="AFL69" s="243"/>
      <c r="AFM69" s="243"/>
      <c r="AFN69" s="243"/>
      <c r="AFO69" s="243"/>
      <c r="AFP69" s="243"/>
      <c r="AFQ69" s="243"/>
      <c r="AFR69" s="243"/>
      <c r="AFS69" s="243"/>
      <c r="AFT69" s="243"/>
      <c r="AFU69" s="243"/>
      <c r="AFV69" s="243"/>
      <c r="AFW69" s="243"/>
      <c r="AFX69" s="243"/>
      <c r="AFY69" s="243"/>
      <c r="AFZ69" s="243"/>
      <c r="AGA69" s="243"/>
      <c r="AGB69" s="243"/>
      <c r="AGC69" s="243"/>
      <c r="AGD69" s="243"/>
      <c r="AGE69" s="243"/>
      <c r="AGF69" s="243"/>
      <c r="AGG69" s="243"/>
      <c r="AGH69" s="243"/>
      <c r="AGI69" s="243"/>
      <c r="AGJ69" s="243"/>
      <c r="AGK69" s="243"/>
      <c r="AGL69" s="243"/>
      <c r="AGM69" s="243"/>
      <c r="AGN69" s="243"/>
      <c r="AGO69" s="243"/>
      <c r="AGP69" s="243"/>
      <c r="AGQ69" s="243"/>
      <c r="AGR69" s="243"/>
      <c r="AGS69" s="243"/>
      <c r="AGT69" s="243"/>
      <c r="AGU69" s="243"/>
      <c r="AGV69" s="243"/>
      <c r="AGW69" s="243"/>
      <c r="AGX69" s="243"/>
      <c r="AGY69" s="243"/>
      <c r="AGZ69" s="243"/>
      <c r="AHA69" s="243"/>
      <c r="AHB69" s="243"/>
      <c r="AHC69" s="243"/>
      <c r="AHD69" s="243"/>
      <c r="AHE69" s="243"/>
      <c r="AHF69" s="243"/>
      <c r="AHG69" s="243"/>
      <c r="AHH69" s="243"/>
      <c r="AHI69" s="243"/>
      <c r="AHJ69" s="243"/>
      <c r="AHK69" s="243"/>
      <c r="AHL69" s="243"/>
      <c r="AHM69" s="243"/>
      <c r="AHN69" s="243"/>
      <c r="AHO69" s="243"/>
      <c r="AHP69" s="243"/>
      <c r="AHQ69" s="243"/>
      <c r="AHR69" s="243"/>
      <c r="AHS69" s="243"/>
      <c r="AHT69" s="243"/>
      <c r="AHU69" s="243"/>
      <c r="AHV69" s="243"/>
      <c r="AHW69" s="243"/>
      <c r="AHX69" s="243"/>
      <c r="AHY69" s="243"/>
      <c r="AHZ69" s="243"/>
      <c r="AIA69" s="243"/>
      <c r="AIB69" s="243"/>
      <c r="AIC69" s="243"/>
      <c r="AID69" s="243"/>
      <c r="AIE69" s="243"/>
      <c r="AIF69" s="243"/>
      <c r="AIG69" s="243"/>
      <c r="AIH69" s="243"/>
      <c r="AII69" s="243"/>
      <c r="AIJ69" s="243"/>
      <c r="AIK69" s="243"/>
      <c r="AIL69" s="243"/>
    </row>
    <row r="70" spans="1:922" ht="15" customHeight="1">
      <c r="A70" s="141"/>
      <c r="B70" s="152"/>
      <c r="C70" s="258"/>
      <c r="D70" s="319"/>
      <c r="E70" s="178"/>
      <c r="F70" s="178"/>
      <c r="G70" s="178"/>
      <c r="H70" s="178"/>
      <c r="I70" s="178"/>
      <c r="J70" s="178"/>
      <c r="K70" s="178"/>
      <c r="L70" s="178"/>
      <c r="M70" s="178"/>
      <c r="N70" s="178"/>
      <c r="O70" s="178"/>
      <c r="P70" s="178"/>
      <c r="AH70" s="434"/>
      <c r="AI70" s="434"/>
      <c r="AJ70" s="243"/>
      <c r="AK70" s="243"/>
      <c r="AL70" s="243"/>
      <c r="AM70" s="243"/>
      <c r="AN70" s="243"/>
      <c r="AO70" s="243"/>
      <c r="AP70" s="243"/>
      <c r="AQ70" s="243"/>
      <c r="AR70" s="243"/>
      <c r="AS70" s="243"/>
      <c r="AT70" s="243"/>
      <c r="AU70" s="243"/>
      <c r="AV70" s="243"/>
      <c r="AW70" s="243"/>
      <c r="AX70" s="243"/>
      <c r="AY70" s="243"/>
      <c r="AZ70" s="243"/>
      <c r="BA70" s="243"/>
      <c r="BB70" s="243"/>
      <c r="BC70" s="243"/>
      <c r="BD70" s="243"/>
      <c r="BE70" s="243"/>
      <c r="BF70" s="243"/>
      <c r="BG70" s="243"/>
      <c r="BH70" s="243"/>
      <c r="BI70" s="243"/>
      <c r="BJ70" s="243"/>
      <c r="BK70" s="243"/>
      <c r="BL70" s="243"/>
      <c r="BM70" s="243"/>
      <c r="BN70" s="243"/>
      <c r="BO70" s="243"/>
      <c r="BP70" s="243"/>
      <c r="BQ70" s="243"/>
      <c r="BR70" s="243"/>
      <c r="BS70" s="243"/>
      <c r="BT70" s="243"/>
      <c r="BU70" s="243"/>
      <c r="BV70" s="243"/>
      <c r="BW70" s="243"/>
      <c r="BX70" s="243"/>
      <c r="BY70" s="243"/>
      <c r="BZ70" s="243"/>
      <c r="CA70" s="243"/>
      <c r="CB70" s="243"/>
      <c r="CC70" s="243"/>
      <c r="CD70" s="243"/>
      <c r="CE70" s="243"/>
      <c r="CF70" s="243"/>
      <c r="CG70" s="243"/>
      <c r="CH70" s="243"/>
      <c r="CI70" s="243"/>
      <c r="CJ70" s="243"/>
      <c r="CK70" s="243"/>
      <c r="CL70" s="243"/>
      <c r="CM70" s="243"/>
      <c r="CN70" s="243"/>
      <c r="CO70" s="243"/>
      <c r="CP70" s="243"/>
      <c r="CQ70" s="243"/>
      <c r="CR70" s="243"/>
      <c r="CS70" s="243"/>
      <c r="CT70" s="243"/>
      <c r="CU70" s="243"/>
      <c r="CV70" s="243"/>
      <c r="CW70" s="243"/>
      <c r="CX70" s="243"/>
      <c r="CY70" s="243"/>
      <c r="CZ70" s="243"/>
      <c r="DA70" s="243"/>
      <c r="DB70" s="243"/>
      <c r="DC70" s="243"/>
      <c r="DD70" s="243"/>
      <c r="DE70" s="243"/>
      <c r="DF70" s="243"/>
      <c r="DG70" s="243"/>
      <c r="DH70" s="243"/>
      <c r="DI70" s="243"/>
      <c r="DJ70" s="243"/>
      <c r="DK70" s="243"/>
      <c r="DL70" s="243"/>
      <c r="DM70" s="243"/>
      <c r="DN70" s="243"/>
      <c r="DO70" s="243"/>
      <c r="DP70" s="243"/>
      <c r="DQ70" s="243"/>
      <c r="DR70" s="243"/>
      <c r="DS70" s="243"/>
      <c r="DT70" s="243"/>
      <c r="DU70" s="243"/>
      <c r="DV70" s="243"/>
      <c r="DW70" s="243"/>
      <c r="DX70" s="243"/>
      <c r="DY70" s="243"/>
      <c r="DZ70" s="243"/>
      <c r="EA70" s="243"/>
      <c r="EB70" s="243"/>
      <c r="EC70" s="243"/>
      <c r="ED70" s="243"/>
      <c r="EE70" s="243"/>
      <c r="EF70" s="243"/>
      <c r="EG70" s="243"/>
      <c r="EH70" s="243"/>
      <c r="EI70" s="243"/>
      <c r="EJ70" s="243"/>
      <c r="EK70" s="243"/>
      <c r="EL70" s="243"/>
      <c r="EM70" s="243"/>
      <c r="EN70" s="243"/>
      <c r="EO70" s="243"/>
      <c r="EP70" s="243"/>
      <c r="EQ70" s="243"/>
      <c r="ER70" s="243"/>
      <c r="ES70" s="243"/>
      <c r="ET70" s="243"/>
      <c r="EU70" s="243"/>
      <c r="EV70" s="243"/>
      <c r="EW70" s="243"/>
      <c r="EX70" s="243"/>
      <c r="EY70" s="243"/>
      <c r="EZ70" s="243"/>
      <c r="FA70" s="243"/>
      <c r="FB70" s="243"/>
      <c r="FC70" s="243"/>
      <c r="FD70" s="243"/>
      <c r="FE70" s="243"/>
      <c r="FF70" s="243"/>
      <c r="FG70" s="243"/>
      <c r="FH70" s="243"/>
      <c r="FI70" s="243"/>
      <c r="FJ70" s="243"/>
      <c r="FK70" s="243"/>
      <c r="FL70" s="243"/>
      <c r="FM70" s="243"/>
      <c r="FN70" s="243"/>
      <c r="FO70" s="243"/>
      <c r="FP70" s="243"/>
      <c r="FQ70" s="243"/>
      <c r="FR70" s="243"/>
      <c r="FS70" s="243"/>
      <c r="FT70" s="243"/>
      <c r="FU70" s="243"/>
      <c r="FV70" s="243"/>
      <c r="FW70" s="243"/>
      <c r="FX70" s="243"/>
      <c r="FY70" s="243"/>
      <c r="FZ70" s="243"/>
      <c r="GA70" s="243"/>
      <c r="GB70" s="243"/>
      <c r="GC70" s="243"/>
      <c r="GD70" s="243"/>
      <c r="GE70" s="243"/>
      <c r="GF70" s="243"/>
      <c r="GG70" s="243"/>
      <c r="GH70" s="243"/>
      <c r="GI70" s="243"/>
      <c r="GJ70" s="243"/>
      <c r="GK70" s="243"/>
      <c r="GL70" s="243"/>
      <c r="GM70" s="243"/>
      <c r="GN70" s="243"/>
      <c r="GO70" s="243"/>
      <c r="GP70" s="243"/>
      <c r="GQ70" s="243"/>
      <c r="GR70" s="243"/>
      <c r="GS70" s="243"/>
      <c r="GT70" s="243"/>
      <c r="GU70" s="243"/>
      <c r="GV70" s="243"/>
      <c r="GW70" s="243"/>
      <c r="GX70" s="243"/>
      <c r="GY70" s="243"/>
      <c r="GZ70" s="243"/>
      <c r="HA70" s="243"/>
      <c r="HB70" s="243"/>
      <c r="HC70" s="243"/>
      <c r="HD70" s="243"/>
      <c r="HE70" s="243"/>
      <c r="HF70" s="243"/>
      <c r="HG70" s="243"/>
      <c r="HH70" s="243"/>
      <c r="HI70" s="243"/>
      <c r="HJ70" s="243"/>
      <c r="HK70" s="243"/>
      <c r="HL70" s="243"/>
      <c r="HM70" s="243"/>
      <c r="HN70" s="243"/>
      <c r="HO70" s="243"/>
      <c r="HP70" s="243"/>
      <c r="HQ70" s="243"/>
      <c r="HR70" s="243"/>
      <c r="HS70" s="243"/>
      <c r="HT70" s="243"/>
      <c r="HU70" s="243"/>
      <c r="HV70" s="243"/>
      <c r="HW70" s="243"/>
      <c r="HX70" s="243"/>
      <c r="HY70" s="243"/>
      <c r="HZ70" s="243"/>
      <c r="IA70" s="243"/>
      <c r="IB70" s="243"/>
      <c r="IC70" s="243"/>
      <c r="ID70" s="243"/>
      <c r="IE70" s="243"/>
      <c r="IF70" s="243"/>
      <c r="IG70" s="243"/>
      <c r="IH70" s="243"/>
      <c r="II70" s="243"/>
      <c r="IJ70" s="243"/>
      <c r="IK70" s="243"/>
      <c r="IL70" s="243"/>
      <c r="IM70" s="243"/>
      <c r="IN70" s="243"/>
      <c r="IO70" s="243"/>
      <c r="IP70" s="243"/>
      <c r="IQ70" s="243"/>
      <c r="IR70" s="243"/>
      <c r="IS70" s="243"/>
      <c r="IT70" s="243"/>
      <c r="IU70" s="243"/>
      <c r="IV70" s="243"/>
      <c r="IW70" s="243"/>
      <c r="IX70" s="243"/>
      <c r="IY70" s="243"/>
      <c r="IZ70" s="243"/>
      <c r="JA70" s="243"/>
      <c r="JB70" s="243"/>
      <c r="JC70" s="243"/>
      <c r="JD70" s="243"/>
      <c r="JE70" s="243"/>
      <c r="JF70" s="243"/>
      <c r="JG70" s="243"/>
      <c r="JH70" s="243"/>
      <c r="JI70" s="243"/>
      <c r="JJ70" s="243"/>
      <c r="JK70" s="243"/>
      <c r="JL70" s="243"/>
      <c r="JM70" s="243"/>
      <c r="JN70" s="243"/>
      <c r="JO70" s="243"/>
      <c r="JP70" s="243"/>
      <c r="JQ70" s="243"/>
      <c r="JR70" s="243"/>
      <c r="JS70" s="243"/>
      <c r="JT70" s="243"/>
      <c r="JU70" s="243"/>
      <c r="JV70" s="243"/>
      <c r="JW70" s="243"/>
      <c r="JX70" s="243"/>
      <c r="JY70" s="243"/>
      <c r="JZ70" s="243"/>
      <c r="KA70" s="243"/>
      <c r="KB70" s="243"/>
      <c r="KC70" s="243"/>
      <c r="KD70" s="243"/>
      <c r="KE70" s="243"/>
      <c r="KF70" s="243"/>
      <c r="KG70" s="243"/>
      <c r="KH70" s="243"/>
      <c r="KI70" s="243"/>
      <c r="KJ70" s="243"/>
      <c r="KK70" s="243"/>
      <c r="KL70" s="243"/>
      <c r="KM70" s="243"/>
      <c r="KN70" s="243"/>
      <c r="KO70" s="243"/>
      <c r="KP70" s="243"/>
      <c r="KQ70" s="243"/>
      <c r="KR70" s="243"/>
      <c r="KS70" s="243"/>
      <c r="KT70" s="243"/>
      <c r="KU70" s="243"/>
      <c r="KV70" s="243"/>
      <c r="KW70" s="243"/>
      <c r="KX70" s="243"/>
      <c r="KY70" s="243"/>
      <c r="KZ70" s="243"/>
      <c r="LA70" s="243"/>
      <c r="LB70" s="243"/>
      <c r="LC70" s="243"/>
      <c r="LD70" s="243"/>
      <c r="LE70" s="243"/>
      <c r="LF70" s="243"/>
      <c r="LG70" s="243"/>
      <c r="LH70" s="243"/>
      <c r="LI70" s="243"/>
      <c r="LJ70" s="243"/>
      <c r="LK70" s="243"/>
      <c r="LL70" s="243"/>
      <c r="LM70" s="243"/>
      <c r="LN70" s="243"/>
      <c r="LO70" s="243"/>
      <c r="LP70" s="243"/>
      <c r="LQ70" s="243"/>
      <c r="LR70" s="243"/>
      <c r="LS70" s="243"/>
      <c r="LT70" s="243"/>
      <c r="LU70" s="243"/>
      <c r="LV70" s="243"/>
      <c r="LW70" s="243"/>
      <c r="LX70" s="243"/>
      <c r="LY70" s="243"/>
      <c r="LZ70" s="243"/>
      <c r="MA70" s="243"/>
      <c r="MB70" s="243"/>
      <c r="MC70" s="243"/>
      <c r="MD70" s="243"/>
      <c r="ME70" s="243"/>
      <c r="MF70" s="243"/>
      <c r="MG70" s="243"/>
      <c r="MH70" s="243"/>
      <c r="MI70" s="243"/>
      <c r="MJ70" s="243"/>
      <c r="MK70" s="243"/>
      <c r="ML70" s="243"/>
      <c r="MM70" s="243"/>
      <c r="MN70" s="243"/>
      <c r="MO70" s="243"/>
      <c r="MP70" s="243"/>
      <c r="MQ70" s="243"/>
      <c r="MR70" s="243"/>
      <c r="MS70" s="243"/>
      <c r="MT70" s="243"/>
      <c r="MU70" s="243"/>
      <c r="MV70" s="243"/>
      <c r="MW70" s="243"/>
      <c r="MX70" s="243"/>
      <c r="MY70" s="243"/>
      <c r="MZ70" s="243"/>
      <c r="NA70" s="243"/>
      <c r="NB70" s="243"/>
      <c r="NC70" s="243"/>
      <c r="ND70" s="243"/>
      <c r="NE70" s="243"/>
      <c r="NF70" s="243"/>
      <c r="NG70" s="243"/>
      <c r="NH70" s="243"/>
      <c r="NI70" s="243"/>
      <c r="NJ70" s="243"/>
      <c r="NK70" s="243"/>
      <c r="NL70" s="243"/>
      <c r="NM70" s="243"/>
      <c r="NN70" s="243"/>
      <c r="NO70" s="243"/>
      <c r="NP70" s="243"/>
      <c r="NQ70" s="243"/>
      <c r="NR70" s="243"/>
      <c r="NS70" s="243"/>
      <c r="NT70" s="243"/>
      <c r="NU70" s="243"/>
      <c r="NV70" s="243"/>
      <c r="NW70" s="243"/>
      <c r="NX70" s="243"/>
      <c r="NY70" s="243"/>
      <c r="NZ70" s="243"/>
      <c r="OA70" s="243"/>
      <c r="OB70" s="243"/>
      <c r="OC70" s="243"/>
      <c r="OD70" s="243"/>
      <c r="OE70" s="243"/>
      <c r="OF70" s="243"/>
      <c r="OG70" s="243"/>
      <c r="OH70" s="243"/>
      <c r="OI70" s="243"/>
      <c r="OJ70" s="243"/>
      <c r="OK70" s="243"/>
      <c r="OL70" s="243"/>
      <c r="OM70" s="243"/>
      <c r="ON70" s="243"/>
      <c r="OO70" s="243"/>
      <c r="OP70" s="243"/>
      <c r="OQ70" s="243"/>
      <c r="OR70" s="243"/>
      <c r="OS70" s="243"/>
      <c r="OT70" s="243"/>
      <c r="OU70" s="243"/>
      <c r="OV70" s="243"/>
      <c r="OW70" s="243"/>
      <c r="OX70" s="243"/>
      <c r="OY70" s="243"/>
      <c r="OZ70" s="243"/>
      <c r="PA70" s="243"/>
      <c r="PB70" s="243"/>
      <c r="PC70" s="243"/>
      <c r="PD70" s="243"/>
      <c r="PE70" s="243"/>
      <c r="PF70" s="243"/>
      <c r="PG70" s="243"/>
      <c r="PH70" s="243"/>
      <c r="PI70" s="243"/>
      <c r="PJ70" s="243"/>
      <c r="PK70" s="243"/>
      <c r="PL70" s="243"/>
      <c r="PM70" s="243"/>
      <c r="PN70" s="243"/>
      <c r="PO70" s="243"/>
      <c r="PP70" s="243"/>
      <c r="PQ70" s="243"/>
      <c r="PR70" s="243"/>
      <c r="PS70" s="243"/>
      <c r="PT70" s="243"/>
      <c r="PU70" s="243"/>
      <c r="PV70" s="243"/>
      <c r="PW70" s="243"/>
      <c r="PX70" s="243"/>
      <c r="PY70" s="243"/>
      <c r="PZ70" s="243"/>
      <c r="QA70" s="243"/>
      <c r="QB70" s="243"/>
      <c r="QC70" s="243"/>
      <c r="QD70" s="243"/>
      <c r="QE70" s="243"/>
      <c r="QF70" s="243"/>
      <c r="QG70" s="243"/>
      <c r="QH70" s="243"/>
      <c r="QI70" s="243"/>
      <c r="QJ70" s="243"/>
      <c r="QK70" s="243"/>
      <c r="QL70" s="243"/>
      <c r="QM70" s="243"/>
      <c r="QN70" s="243"/>
      <c r="QO70" s="243"/>
      <c r="QP70" s="243"/>
      <c r="QQ70" s="243"/>
      <c r="QR70" s="243"/>
      <c r="QS70" s="243"/>
      <c r="QT70" s="243"/>
      <c r="QU70" s="243"/>
      <c r="QV70" s="243"/>
      <c r="QW70" s="243"/>
      <c r="QX70" s="243"/>
      <c r="QY70" s="243"/>
      <c r="QZ70" s="243"/>
      <c r="RA70" s="243"/>
      <c r="RB70" s="243"/>
      <c r="RC70" s="243"/>
      <c r="RD70" s="243"/>
      <c r="RE70" s="243"/>
      <c r="RF70" s="243"/>
      <c r="RG70" s="243"/>
      <c r="RH70" s="243"/>
      <c r="RI70" s="243"/>
      <c r="RJ70" s="243"/>
      <c r="RK70" s="243"/>
      <c r="RL70" s="243"/>
      <c r="RM70" s="243"/>
      <c r="RN70" s="243"/>
      <c r="RO70" s="243"/>
      <c r="RP70" s="243"/>
      <c r="RQ70" s="243"/>
      <c r="RR70" s="243"/>
      <c r="RS70" s="243"/>
      <c r="RT70" s="243"/>
      <c r="RU70" s="243"/>
      <c r="RV70" s="243"/>
      <c r="RW70" s="243"/>
      <c r="RX70" s="243"/>
      <c r="RY70" s="243"/>
      <c r="RZ70" s="243"/>
      <c r="SA70" s="243"/>
      <c r="SB70" s="243"/>
      <c r="SC70" s="243"/>
      <c r="SD70" s="243"/>
      <c r="SE70" s="243"/>
      <c r="SF70" s="243"/>
      <c r="SG70" s="243"/>
      <c r="SH70" s="243"/>
      <c r="SI70" s="243"/>
      <c r="SJ70" s="243"/>
      <c r="SK70" s="243"/>
      <c r="SL70" s="243"/>
      <c r="SM70" s="243"/>
      <c r="SN70" s="243"/>
      <c r="SO70" s="243"/>
      <c r="SP70" s="243"/>
      <c r="SQ70" s="243"/>
      <c r="SR70" s="243"/>
      <c r="SS70" s="243"/>
      <c r="ST70" s="243"/>
      <c r="SU70" s="243"/>
      <c r="SV70" s="243"/>
      <c r="SW70" s="243"/>
      <c r="SX70" s="243"/>
      <c r="SY70" s="243"/>
      <c r="SZ70" s="243"/>
      <c r="TA70" s="243"/>
      <c r="TB70" s="243"/>
      <c r="TC70" s="243"/>
      <c r="TD70" s="243"/>
      <c r="TE70" s="243"/>
      <c r="TF70" s="243"/>
      <c r="TG70" s="243"/>
      <c r="TH70" s="243"/>
      <c r="TI70" s="243"/>
      <c r="TJ70" s="243"/>
      <c r="TK70" s="243"/>
      <c r="TL70" s="243"/>
      <c r="TM70" s="243"/>
      <c r="TN70" s="243"/>
      <c r="TO70" s="243"/>
      <c r="TP70" s="243"/>
      <c r="TQ70" s="243"/>
      <c r="TR70" s="243"/>
      <c r="TS70" s="243"/>
      <c r="TT70" s="243"/>
      <c r="TU70" s="243"/>
      <c r="TV70" s="243"/>
      <c r="TW70" s="243"/>
      <c r="TX70" s="243"/>
      <c r="TY70" s="243"/>
      <c r="TZ70" s="243"/>
      <c r="UA70" s="243"/>
      <c r="UB70" s="243"/>
      <c r="UC70" s="243"/>
      <c r="UD70" s="243"/>
      <c r="UE70" s="243"/>
      <c r="UF70" s="243"/>
      <c r="UG70" s="243"/>
      <c r="UH70" s="243"/>
      <c r="UI70" s="243"/>
      <c r="UJ70" s="243"/>
      <c r="UK70" s="243"/>
      <c r="UL70" s="243"/>
      <c r="UM70" s="243"/>
      <c r="UN70" s="243"/>
      <c r="UO70" s="243"/>
      <c r="UP70" s="243"/>
      <c r="UQ70" s="243"/>
      <c r="UR70" s="243"/>
      <c r="US70" s="243"/>
      <c r="UT70" s="243"/>
      <c r="UU70" s="243"/>
      <c r="UV70" s="243"/>
      <c r="UW70" s="243"/>
      <c r="UX70" s="243"/>
      <c r="UY70" s="243"/>
      <c r="UZ70" s="243"/>
      <c r="VA70" s="243"/>
      <c r="VB70" s="243"/>
      <c r="VC70" s="243"/>
      <c r="VD70" s="243"/>
      <c r="VE70" s="243"/>
      <c r="VF70" s="243"/>
      <c r="VG70" s="243"/>
      <c r="VH70" s="243"/>
      <c r="VI70" s="243"/>
      <c r="VJ70" s="243"/>
      <c r="VK70" s="243"/>
      <c r="VL70" s="243"/>
      <c r="VM70" s="243"/>
      <c r="VN70" s="243"/>
      <c r="VO70" s="243"/>
      <c r="VP70" s="243"/>
      <c r="VQ70" s="243"/>
      <c r="VR70" s="243"/>
      <c r="VS70" s="243"/>
      <c r="VT70" s="243"/>
      <c r="VU70" s="243"/>
      <c r="VV70" s="243"/>
      <c r="VW70" s="243"/>
      <c r="VX70" s="243"/>
      <c r="VY70" s="243"/>
      <c r="VZ70" s="243"/>
      <c r="WA70" s="243"/>
      <c r="WB70" s="243"/>
      <c r="WC70" s="243"/>
      <c r="WD70" s="243"/>
      <c r="WE70" s="243"/>
      <c r="WF70" s="243"/>
      <c r="WG70" s="243"/>
      <c r="WH70" s="243"/>
      <c r="WI70" s="243"/>
      <c r="WJ70" s="243"/>
      <c r="WK70" s="243"/>
      <c r="WL70" s="243"/>
      <c r="WM70" s="243"/>
      <c r="WN70" s="243"/>
      <c r="WO70" s="243"/>
      <c r="WP70" s="243"/>
      <c r="WQ70" s="243"/>
      <c r="WR70" s="243"/>
      <c r="WS70" s="243"/>
      <c r="WT70" s="243"/>
      <c r="WU70" s="243"/>
      <c r="WV70" s="243"/>
      <c r="WW70" s="243"/>
      <c r="WX70" s="243"/>
      <c r="WY70" s="243"/>
      <c r="WZ70" s="243"/>
      <c r="XA70" s="243"/>
      <c r="XB70" s="243"/>
      <c r="XC70" s="243"/>
      <c r="XD70" s="243"/>
      <c r="XE70" s="243"/>
      <c r="XF70" s="243"/>
      <c r="XG70" s="243"/>
      <c r="XH70" s="243"/>
      <c r="XI70" s="243"/>
      <c r="XJ70" s="243"/>
      <c r="XK70" s="243"/>
      <c r="XL70" s="243"/>
      <c r="XM70" s="243"/>
      <c r="XN70" s="243"/>
      <c r="XO70" s="243"/>
      <c r="XP70" s="243"/>
      <c r="XQ70" s="243"/>
      <c r="XR70" s="243"/>
      <c r="XS70" s="243"/>
      <c r="XT70" s="243"/>
      <c r="XU70" s="243"/>
      <c r="XV70" s="243"/>
      <c r="XW70" s="243"/>
      <c r="XX70" s="243"/>
      <c r="XY70" s="243"/>
      <c r="XZ70" s="243"/>
      <c r="YA70" s="243"/>
      <c r="YB70" s="243"/>
      <c r="YC70" s="243"/>
      <c r="YD70" s="243"/>
      <c r="YE70" s="243"/>
      <c r="YF70" s="243"/>
      <c r="YG70" s="243"/>
      <c r="YH70" s="243"/>
      <c r="YI70" s="243"/>
      <c r="YJ70" s="243"/>
      <c r="YK70" s="243"/>
      <c r="YL70" s="243"/>
      <c r="YM70" s="243"/>
      <c r="YN70" s="243"/>
      <c r="YO70" s="243"/>
      <c r="YP70" s="243"/>
      <c r="YQ70" s="243"/>
      <c r="YR70" s="243"/>
      <c r="YS70" s="243"/>
      <c r="YT70" s="243"/>
      <c r="YU70" s="243"/>
      <c r="YV70" s="243"/>
      <c r="YW70" s="243"/>
      <c r="YX70" s="243"/>
      <c r="YY70" s="243"/>
      <c r="YZ70" s="243"/>
      <c r="ZA70" s="243"/>
      <c r="ZB70" s="243"/>
      <c r="ZC70" s="243"/>
      <c r="ZD70" s="243"/>
      <c r="ZE70" s="243"/>
      <c r="ZF70" s="243"/>
      <c r="ZG70" s="243"/>
      <c r="ZH70" s="243"/>
      <c r="ZI70" s="243"/>
      <c r="ZJ70" s="243"/>
      <c r="ZK70" s="243"/>
      <c r="ZL70" s="243"/>
      <c r="ZM70" s="243"/>
      <c r="ZN70" s="243"/>
      <c r="ZO70" s="243"/>
      <c r="ZP70" s="243"/>
      <c r="ZQ70" s="243"/>
      <c r="ZR70" s="243"/>
      <c r="ZS70" s="243"/>
      <c r="ZT70" s="243"/>
      <c r="ZU70" s="243"/>
      <c r="ZV70" s="243"/>
      <c r="ZW70" s="243"/>
      <c r="ZX70" s="243"/>
      <c r="ZY70" s="243"/>
      <c r="ZZ70" s="243"/>
      <c r="AAA70" s="243"/>
      <c r="AAB70" s="243"/>
      <c r="AAC70" s="243"/>
      <c r="AAD70" s="243"/>
      <c r="AAE70" s="243"/>
      <c r="AAF70" s="243"/>
      <c r="AAG70" s="243"/>
      <c r="AAH70" s="243"/>
      <c r="AAI70" s="243"/>
      <c r="AAJ70" s="243"/>
      <c r="AAK70" s="243"/>
      <c r="AAL70" s="243"/>
      <c r="AAM70" s="243"/>
      <c r="AAN70" s="243"/>
      <c r="AAO70" s="243"/>
      <c r="AAP70" s="243"/>
      <c r="AAQ70" s="243"/>
      <c r="AAR70" s="243"/>
      <c r="AAS70" s="243"/>
      <c r="AAT70" s="243"/>
      <c r="AAU70" s="243"/>
      <c r="AAV70" s="243"/>
      <c r="AAW70" s="243"/>
      <c r="AAX70" s="243"/>
      <c r="AAY70" s="243"/>
      <c r="AAZ70" s="243"/>
      <c r="ABA70" s="243"/>
      <c r="ABB70" s="243"/>
      <c r="ABC70" s="243"/>
      <c r="ABD70" s="243"/>
      <c r="ABE70" s="243"/>
      <c r="ABF70" s="243"/>
      <c r="ABG70" s="243"/>
      <c r="ABH70" s="243"/>
      <c r="ABI70" s="243"/>
      <c r="ABJ70" s="243"/>
      <c r="ABK70" s="243"/>
      <c r="ABL70" s="243"/>
      <c r="ABM70" s="243"/>
      <c r="ABN70" s="243"/>
      <c r="ABO70" s="243"/>
      <c r="ABP70" s="243"/>
      <c r="ABQ70" s="243"/>
      <c r="ABR70" s="243"/>
      <c r="ABS70" s="243"/>
      <c r="ABT70" s="243"/>
      <c r="ABU70" s="243"/>
      <c r="ABV70" s="243"/>
      <c r="ABW70" s="243"/>
      <c r="ABX70" s="243"/>
      <c r="ABY70" s="243"/>
      <c r="ABZ70" s="243"/>
      <c r="ACA70" s="243"/>
      <c r="ACB70" s="243"/>
      <c r="ACC70" s="243"/>
      <c r="ACD70" s="243"/>
      <c r="ACE70" s="243"/>
      <c r="ACF70" s="243"/>
      <c r="ACG70" s="243"/>
      <c r="ACH70" s="243"/>
      <c r="ACI70" s="243"/>
      <c r="ACJ70" s="243"/>
      <c r="ACK70" s="243"/>
      <c r="ACL70" s="243"/>
      <c r="ACM70" s="243"/>
      <c r="ACN70" s="243"/>
      <c r="ACO70" s="243"/>
      <c r="ACP70" s="243"/>
      <c r="ACQ70" s="243"/>
      <c r="ACR70" s="243"/>
      <c r="ACS70" s="243"/>
      <c r="ACT70" s="243"/>
      <c r="ACU70" s="243"/>
      <c r="ACV70" s="243"/>
      <c r="ACW70" s="243"/>
      <c r="ACX70" s="243"/>
      <c r="ACY70" s="243"/>
      <c r="ACZ70" s="243"/>
      <c r="ADA70" s="243"/>
      <c r="ADB70" s="243"/>
      <c r="ADC70" s="243"/>
      <c r="ADD70" s="243"/>
      <c r="ADE70" s="243"/>
      <c r="ADF70" s="243"/>
      <c r="ADG70" s="243"/>
      <c r="ADH70" s="243"/>
      <c r="ADI70" s="243"/>
      <c r="ADJ70" s="243"/>
      <c r="ADK70" s="243"/>
      <c r="ADL70" s="243"/>
      <c r="ADM70" s="243"/>
      <c r="ADN70" s="243"/>
      <c r="ADO70" s="243"/>
      <c r="ADP70" s="243"/>
      <c r="ADQ70" s="243"/>
      <c r="ADR70" s="243"/>
      <c r="ADS70" s="243"/>
      <c r="ADT70" s="243"/>
      <c r="ADU70" s="243"/>
      <c r="ADV70" s="243"/>
      <c r="ADW70" s="243"/>
      <c r="ADX70" s="243"/>
      <c r="ADY70" s="243"/>
      <c r="ADZ70" s="243"/>
      <c r="AEA70" s="243"/>
      <c r="AEB70" s="243"/>
      <c r="AEC70" s="243"/>
      <c r="AED70" s="243"/>
      <c r="AEE70" s="243"/>
      <c r="AEF70" s="243"/>
      <c r="AEG70" s="243"/>
      <c r="AEH70" s="243"/>
      <c r="AEI70" s="243"/>
      <c r="AEJ70" s="243"/>
      <c r="AEK70" s="243"/>
      <c r="AEL70" s="243"/>
      <c r="AEM70" s="243"/>
      <c r="AEN70" s="243"/>
      <c r="AEO70" s="243"/>
      <c r="AEP70" s="243"/>
      <c r="AEQ70" s="243"/>
      <c r="AER70" s="243"/>
      <c r="AES70" s="243"/>
      <c r="AET70" s="243"/>
      <c r="AEU70" s="243"/>
      <c r="AEV70" s="243"/>
      <c r="AEW70" s="243"/>
      <c r="AEX70" s="243"/>
      <c r="AEY70" s="243"/>
      <c r="AEZ70" s="243"/>
      <c r="AFA70" s="243"/>
      <c r="AFB70" s="243"/>
      <c r="AFC70" s="243"/>
      <c r="AFD70" s="243"/>
      <c r="AFE70" s="243"/>
      <c r="AFF70" s="243"/>
      <c r="AFG70" s="243"/>
      <c r="AFH70" s="243"/>
      <c r="AFI70" s="243"/>
      <c r="AFJ70" s="243"/>
      <c r="AFK70" s="243"/>
      <c r="AFL70" s="243"/>
      <c r="AFM70" s="243"/>
      <c r="AFN70" s="243"/>
      <c r="AFO70" s="243"/>
      <c r="AFP70" s="243"/>
      <c r="AFQ70" s="243"/>
      <c r="AFR70" s="243"/>
      <c r="AFS70" s="243"/>
      <c r="AFT70" s="243"/>
      <c r="AFU70" s="243"/>
      <c r="AFV70" s="243"/>
      <c r="AFW70" s="243"/>
      <c r="AFX70" s="243"/>
      <c r="AFY70" s="243"/>
      <c r="AFZ70" s="243"/>
      <c r="AGA70" s="243"/>
      <c r="AGB70" s="243"/>
      <c r="AGC70" s="243"/>
      <c r="AGD70" s="243"/>
      <c r="AGE70" s="243"/>
      <c r="AGF70" s="243"/>
      <c r="AGG70" s="243"/>
      <c r="AGH70" s="243"/>
      <c r="AGI70" s="243"/>
      <c r="AGJ70" s="243"/>
      <c r="AGK70" s="243"/>
      <c r="AGL70" s="243"/>
      <c r="AGM70" s="243"/>
      <c r="AGN70" s="243"/>
      <c r="AGO70" s="243"/>
      <c r="AGP70" s="243"/>
      <c r="AGQ70" s="243"/>
      <c r="AGR70" s="243"/>
      <c r="AGS70" s="243"/>
      <c r="AGT70" s="243"/>
      <c r="AGU70" s="243"/>
      <c r="AGV70" s="243"/>
      <c r="AGW70" s="243"/>
      <c r="AGX70" s="243"/>
      <c r="AGY70" s="243"/>
      <c r="AGZ70" s="243"/>
      <c r="AHA70" s="243"/>
      <c r="AHB70" s="243"/>
      <c r="AHC70" s="243"/>
      <c r="AHD70" s="243"/>
      <c r="AHE70" s="243"/>
      <c r="AHF70" s="243"/>
      <c r="AHG70" s="243"/>
      <c r="AHH70" s="243"/>
      <c r="AHI70" s="243"/>
      <c r="AHJ70" s="243"/>
      <c r="AHK70" s="243"/>
      <c r="AHL70" s="243"/>
      <c r="AHM70" s="243"/>
      <c r="AHN70" s="243"/>
      <c r="AHO70" s="243"/>
      <c r="AHP70" s="243"/>
      <c r="AHQ70" s="243"/>
      <c r="AHR70" s="243"/>
      <c r="AHS70" s="243"/>
      <c r="AHT70" s="243"/>
      <c r="AHU70" s="243"/>
      <c r="AHV70" s="243"/>
      <c r="AHW70" s="243"/>
      <c r="AHX70" s="243"/>
      <c r="AHY70" s="243"/>
      <c r="AHZ70" s="243"/>
      <c r="AIA70" s="243"/>
      <c r="AIB70" s="243"/>
      <c r="AIC70" s="243"/>
      <c r="AID70" s="243"/>
      <c r="AIE70" s="243"/>
      <c r="AIF70" s="243"/>
      <c r="AIG70" s="243"/>
      <c r="AIH70" s="243"/>
      <c r="AII70" s="243"/>
      <c r="AIJ70" s="243"/>
      <c r="AIK70" s="243"/>
      <c r="AIL70" s="243"/>
    </row>
    <row r="71" spans="1:922" ht="15" customHeight="1">
      <c r="A71" s="141"/>
      <c r="B71" s="152"/>
      <c r="D71" s="515"/>
      <c r="E71" s="178"/>
      <c r="F71" s="178"/>
      <c r="G71" s="178"/>
      <c r="H71" s="178"/>
      <c r="I71" s="178"/>
      <c r="J71" s="178"/>
      <c r="K71" s="178"/>
      <c r="L71" s="178"/>
      <c r="M71" s="178"/>
      <c r="N71" s="178"/>
      <c r="O71" s="178"/>
      <c r="P71" s="178"/>
      <c r="AH71" s="668"/>
      <c r="AI71" s="408"/>
      <c r="AJ71" s="243"/>
      <c r="AK71" s="243"/>
      <c r="AL71" s="243"/>
      <c r="AM71" s="243"/>
      <c r="AN71" s="243"/>
      <c r="AO71" s="243"/>
      <c r="AP71" s="243"/>
      <c r="AQ71" s="243"/>
      <c r="AR71" s="243"/>
      <c r="AS71" s="243"/>
      <c r="AT71" s="243"/>
      <c r="AU71" s="243"/>
      <c r="AV71" s="243"/>
      <c r="AW71" s="243"/>
      <c r="AX71" s="243"/>
      <c r="AY71" s="243"/>
      <c r="AZ71" s="243"/>
      <c r="BA71" s="243"/>
      <c r="BB71" s="243"/>
      <c r="BC71" s="243"/>
      <c r="BD71" s="243"/>
      <c r="BE71" s="243"/>
      <c r="BF71" s="243"/>
      <c r="BG71" s="243"/>
      <c r="BH71" s="243"/>
      <c r="BI71" s="243"/>
      <c r="BJ71" s="243"/>
      <c r="BK71" s="243"/>
      <c r="BL71" s="243"/>
      <c r="BM71" s="243"/>
      <c r="BN71" s="243"/>
      <c r="BO71" s="243"/>
      <c r="BP71" s="243"/>
      <c r="BQ71" s="243"/>
      <c r="BR71" s="243"/>
      <c r="BS71" s="243"/>
      <c r="BT71" s="243"/>
      <c r="BU71" s="243"/>
      <c r="BV71" s="243"/>
      <c r="BW71" s="243"/>
      <c r="BX71" s="243"/>
      <c r="BY71" s="243"/>
      <c r="BZ71" s="243"/>
      <c r="CA71" s="243"/>
      <c r="CB71" s="243"/>
      <c r="CC71" s="243"/>
      <c r="CD71" s="243"/>
      <c r="CE71" s="243"/>
      <c r="CF71" s="243"/>
      <c r="CG71" s="243"/>
      <c r="CH71" s="243"/>
      <c r="CI71" s="243"/>
      <c r="CJ71" s="243"/>
      <c r="CK71" s="243"/>
      <c r="CL71" s="243"/>
      <c r="CM71" s="243"/>
      <c r="CN71" s="243"/>
      <c r="CO71" s="243"/>
      <c r="CP71" s="243"/>
      <c r="CQ71" s="243"/>
      <c r="CR71" s="243"/>
      <c r="CS71" s="243"/>
      <c r="CT71" s="243"/>
      <c r="CU71" s="243"/>
      <c r="CV71" s="243"/>
      <c r="CW71" s="243"/>
      <c r="CX71" s="243"/>
      <c r="CY71" s="243"/>
      <c r="CZ71" s="243"/>
      <c r="DA71" s="243"/>
      <c r="DB71" s="243"/>
      <c r="DC71" s="243"/>
      <c r="DD71" s="243"/>
      <c r="DE71" s="243"/>
      <c r="DF71" s="243"/>
      <c r="DG71" s="243"/>
      <c r="DH71" s="243"/>
      <c r="DI71" s="243"/>
      <c r="DJ71" s="243"/>
      <c r="DK71" s="243"/>
      <c r="DL71" s="243"/>
      <c r="DM71" s="243"/>
      <c r="DN71" s="243"/>
      <c r="DO71" s="243"/>
      <c r="DP71" s="243"/>
      <c r="DQ71" s="243"/>
      <c r="DR71" s="243"/>
      <c r="DS71" s="243"/>
      <c r="DT71" s="243"/>
      <c r="DU71" s="243"/>
      <c r="DV71" s="243"/>
      <c r="DW71" s="243"/>
      <c r="DX71" s="243"/>
      <c r="DY71" s="243"/>
      <c r="DZ71" s="243"/>
      <c r="EA71" s="243"/>
      <c r="EB71" s="243"/>
      <c r="EC71" s="243"/>
      <c r="ED71" s="243"/>
      <c r="EE71" s="243"/>
      <c r="EF71" s="243"/>
      <c r="EG71" s="243"/>
      <c r="EH71" s="243"/>
      <c r="EI71" s="243"/>
      <c r="EJ71" s="243"/>
      <c r="EK71" s="243"/>
      <c r="EL71" s="243"/>
      <c r="EM71" s="243"/>
      <c r="EN71" s="243"/>
      <c r="EO71" s="243"/>
      <c r="EP71" s="243"/>
      <c r="EQ71" s="243"/>
      <c r="ER71" s="243"/>
      <c r="ES71" s="243"/>
      <c r="ET71" s="243"/>
      <c r="EU71" s="243"/>
      <c r="EV71" s="243"/>
      <c r="EW71" s="243"/>
      <c r="EX71" s="243"/>
      <c r="EY71" s="243"/>
      <c r="EZ71" s="243"/>
      <c r="FA71" s="243"/>
      <c r="FB71" s="243"/>
      <c r="FC71" s="243"/>
      <c r="FD71" s="243"/>
      <c r="FE71" s="243"/>
      <c r="FF71" s="243"/>
      <c r="FG71" s="243"/>
      <c r="FH71" s="243"/>
      <c r="FI71" s="243"/>
      <c r="FJ71" s="243"/>
      <c r="FK71" s="243"/>
      <c r="FL71" s="243"/>
      <c r="FM71" s="243"/>
      <c r="FN71" s="243"/>
      <c r="FO71" s="243"/>
      <c r="FP71" s="243"/>
      <c r="FQ71" s="243"/>
      <c r="FR71" s="243"/>
      <c r="FS71" s="243"/>
      <c r="FT71" s="243"/>
      <c r="FU71" s="243"/>
      <c r="FV71" s="243"/>
      <c r="FW71" s="243"/>
      <c r="FX71" s="243"/>
      <c r="FY71" s="243"/>
      <c r="FZ71" s="243"/>
      <c r="GA71" s="243"/>
      <c r="GB71" s="243"/>
      <c r="GC71" s="243"/>
      <c r="GD71" s="243"/>
      <c r="GE71" s="243"/>
      <c r="GF71" s="243"/>
      <c r="GG71" s="243"/>
      <c r="GH71" s="243"/>
      <c r="GI71" s="243"/>
      <c r="GJ71" s="243"/>
      <c r="GK71" s="243"/>
      <c r="GL71" s="243"/>
      <c r="GM71" s="243"/>
      <c r="GN71" s="243"/>
      <c r="GO71" s="243"/>
      <c r="GP71" s="243"/>
      <c r="GQ71" s="243"/>
      <c r="GR71" s="243"/>
      <c r="GS71" s="243"/>
      <c r="GT71" s="243"/>
      <c r="GU71" s="243"/>
      <c r="GV71" s="243"/>
      <c r="GW71" s="243"/>
      <c r="GX71" s="243"/>
      <c r="GY71" s="243"/>
      <c r="GZ71" s="243"/>
      <c r="HA71" s="243"/>
      <c r="HB71" s="243"/>
      <c r="HC71" s="243"/>
      <c r="HD71" s="243"/>
      <c r="HE71" s="243"/>
      <c r="HF71" s="243"/>
      <c r="HG71" s="243"/>
      <c r="HH71" s="243"/>
      <c r="HI71" s="243"/>
      <c r="HJ71" s="243"/>
      <c r="HK71" s="243"/>
      <c r="HL71" s="243"/>
      <c r="HM71" s="243"/>
      <c r="HN71" s="243"/>
      <c r="HO71" s="243"/>
      <c r="HP71" s="243"/>
      <c r="HQ71" s="243"/>
      <c r="HR71" s="243"/>
      <c r="HS71" s="243"/>
      <c r="HT71" s="243"/>
      <c r="HU71" s="243"/>
      <c r="HV71" s="243"/>
      <c r="HW71" s="243"/>
      <c r="HX71" s="243"/>
      <c r="HY71" s="243"/>
      <c r="HZ71" s="243"/>
      <c r="IA71" s="243"/>
      <c r="IB71" s="243"/>
      <c r="IC71" s="243"/>
      <c r="ID71" s="243"/>
      <c r="IE71" s="243"/>
      <c r="IF71" s="243"/>
      <c r="IG71" s="243"/>
      <c r="IH71" s="243"/>
      <c r="II71" s="243"/>
      <c r="IJ71" s="243"/>
      <c r="IK71" s="243"/>
      <c r="IL71" s="243"/>
      <c r="IM71" s="243"/>
      <c r="IN71" s="243"/>
      <c r="IO71" s="243"/>
      <c r="IP71" s="243"/>
      <c r="IQ71" s="243"/>
      <c r="IR71" s="243"/>
      <c r="IS71" s="243"/>
      <c r="IT71" s="243"/>
      <c r="IU71" s="243"/>
      <c r="IV71" s="243"/>
      <c r="IW71" s="243"/>
      <c r="IX71" s="243"/>
      <c r="IY71" s="243"/>
      <c r="IZ71" s="243"/>
      <c r="JA71" s="243"/>
      <c r="JB71" s="243"/>
      <c r="JC71" s="243"/>
      <c r="JD71" s="243"/>
      <c r="JE71" s="243"/>
      <c r="JF71" s="243"/>
      <c r="JG71" s="243"/>
      <c r="JH71" s="243"/>
      <c r="JI71" s="243"/>
      <c r="JJ71" s="243"/>
      <c r="JK71" s="243"/>
      <c r="JL71" s="243"/>
      <c r="JM71" s="243"/>
      <c r="JN71" s="243"/>
      <c r="JO71" s="243"/>
      <c r="JP71" s="243"/>
      <c r="JQ71" s="243"/>
      <c r="JR71" s="243"/>
      <c r="JS71" s="243"/>
      <c r="JT71" s="243"/>
      <c r="JU71" s="243"/>
      <c r="JV71" s="243"/>
      <c r="JW71" s="243"/>
      <c r="JX71" s="243"/>
      <c r="JY71" s="243"/>
      <c r="JZ71" s="243"/>
      <c r="KA71" s="243"/>
      <c r="KB71" s="243"/>
      <c r="KC71" s="243"/>
      <c r="KD71" s="243"/>
      <c r="KE71" s="243"/>
      <c r="KF71" s="243"/>
      <c r="KG71" s="243"/>
      <c r="KH71" s="243"/>
      <c r="KI71" s="243"/>
      <c r="KJ71" s="243"/>
      <c r="KK71" s="243"/>
      <c r="KL71" s="243"/>
      <c r="KM71" s="243"/>
      <c r="KN71" s="243"/>
      <c r="KO71" s="243"/>
      <c r="KP71" s="243"/>
      <c r="KQ71" s="243"/>
      <c r="KR71" s="243"/>
      <c r="KS71" s="243"/>
      <c r="KT71" s="243"/>
      <c r="KU71" s="243"/>
      <c r="KV71" s="243"/>
      <c r="KW71" s="243"/>
      <c r="KX71" s="243"/>
      <c r="KY71" s="243"/>
      <c r="KZ71" s="243"/>
      <c r="LA71" s="243"/>
      <c r="LB71" s="243"/>
      <c r="LC71" s="243"/>
      <c r="LD71" s="243"/>
      <c r="LE71" s="243"/>
      <c r="LF71" s="243"/>
      <c r="LG71" s="243"/>
      <c r="LH71" s="243"/>
      <c r="LI71" s="243"/>
      <c r="LJ71" s="243"/>
      <c r="LK71" s="243"/>
      <c r="LL71" s="243"/>
      <c r="LM71" s="243"/>
      <c r="LN71" s="243"/>
      <c r="LO71" s="243"/>
      <c r="LP71" s="243"/>
      <c r="LQ71" s="243"/>
      <c r="LR71" s="243"/>
      <c r="LS71" s="243"/>
      <c r="LT71" s="243"/>
      <c r="LU71" s="243"/>
      <c r="LV71" s="243"/>
      <c r="LW71" s="243"/>
      <c r="LX71" s="243"/>
      <c r="LY71" s="243"/>
      <c r="LZ71" s="243"/>
      <c r="MA71" s="243"/>
      <c r="MB71" s="243"/>
      <c r="MC71" s="243"/>
      <c r="MD71" s="243"/>
      <c r="ME71" s="243"/>
      <c r="MF71" s="243"/>
      <c r="MG71" s="243"/>
      <c r="MH71" s="243"/>
      <c r="MI71" s="243"/>
      <c r="MJ71" s="243"/>
      <c r="MK71" s="243"/>
      <c r="ML71" s="243"/>
      <c r="MM71" s="243"/>
      <c r="MN71" s="243"/>
      <c r="MO71" s="243"/>
      <c r="MP71" s="243"/>
      <c r="MQ71" s="243"/>
      <c r="MR71" s="243"/>
      <c r="MS71" s="243"/>
      <c r="MT71" s="243"/>
      <c r="MU71" s="243"/>
      <c r="MV71" s="243"/>
      <c r="MW71" s="243"/>
      <c r="MX71" s="243"/>
      <c r="MY71" s="243"/>
      <c r="MZ71" s="243"/>
      <c r="NA71" s="243"/>
      <c r="NB71" s="243"/>
      <c r="NC71" s="243"/>
      <c r="ND71" s="243"/>
      <c r="NE71" s="243"/>
      <c r="NF71" s="243"/>
      <c r="NG71" s="243"/>
      <c r="NH71" s="243"/>
      <c r="NI71" s="243"/>
      <c r="NJ71" s="243"/>
      <c r="NK71" s="243"/>
      <c r="NL71" s="243"/>
      <c r="NM71" s="243"/>
      <c r="NN71" s="243"/>
      <c r="NO71" s="243"/>
      <c r="NP71" s="243"/>
      <c r="NQ71" s="243"/>
      <c r="NR71" s="243"/>
      <c r="NS71" s="243"/>
      <c r="NT71" s="243"/>
      <c r="NU71" s="243"/>
      <c r="NV71" s="243"/>
      <c r="NW71" s="243"/>
      <c r="NX71" s="243"/>
      <c r="NY71" s="243"/>
      <c r="NZ71" s="243"/>
      <c r="OA71" s="243"/>
      <c r="OB71" s="243"/>
      <c r="OC71" s="243"/>
      <c r="OD71" s="243"/>
      <c r="OE71" s="243"/>
      <c r="OF71" s="243"/>
      <c r="OG71" s="243"/>
      <c r="OH71" s="243"/>
      <c r="OI71" s="243"/>
      <c r="OJ71" s="243"/>
      <c r="OK71" s="243"/>
      <c r="OL71" s="243"/>
      <c r="OM71" s="243"/>
      <c r="ON71" s="243"/>
      <c r="OO71" s="243"/>
      <c r="OP71" s="243"/>
      <c r="OQ71" s="243"/>
      <c r="OR71" s="243"/>
      <c r="OS71" s="243"/>
      <c r="OT71" s="243"/>
      <c r="OU71" s="243"/>
      <c r="OV71" s="243"/>
      <c r="OW71" s="243"/>
      <c r="OX71" s="243"/>
      <c r="OY71" s="243"/>
      <c r="OZ71" s="243"/>
      <c r="PA71" s="243"/>
      <c r="PB71" s="243"/>
      <c r="PC71" s="243"/>
      <c r="PD71" s="243"/>
      <c r="PE71" s="243"/>
      <c r="PF71" s="243"/>
      <c r="PG71" s="243"/>
      <c r="PH71" s="243"/>
      <c r="PI71" s="243"/>
      <c r="PJ71" s="243"/>
      <c r="PK71" s="243"/>
      <c r="PL71" s="243"/>
      <c r="PM71" s="243"/>
      <c r="PN71" s="243"/>
      <c r="PO71" s="243"/>
      <c r="PP71" s="243"/>
      <c r="PQ71" s="243"/>
      <c r="PR71" s="243"/>
      <c r="PS71" s="243"/>
      <c r="PT71" s="243"/>
      <c r="PU71" s="243"/>
      <c r="PV71" s="243"/>
      <c r="PW71" s="243"/>
      <c r="PX71" s="243"/>
      <c r="PY71" s="243"/>
      <c r="PZ71" s="243"/>
      <c r="QA71" s="243"/>
      <c r="QB71" s="243"/>
      <c r="QC71" s="243"/>
      <c r="QD71" s="243"/>
      <c r="QE71" s="243"/>
      <c r="QF71" s="243"/>
      <c r="QG71" s="243"/>
      <c r="QH71" s="243"/>
      <c r="QI71" s="243"/>
      <c r="QJ71" s="243"/>
      <c r="QK71" s="243"/>
      <c r="QL71" s="243"/>
      <c r="QM71" s="243"/>
      <c r="QN71" s="243"/>
      <c r="QO71" s="243"/>
      <c r="QP71" s="243"/>
      <c r="QQ71" s="243"/>
      <c r="QR71" s="243"/>
      <c r="QS71" s="243"/>
      <c r="QT71" s="243"/>
      <c r="QU71" s="243"/>
      <c r="QV71" s="243"/>
      <c r="QW71" s="243"/>
      <c r="QX71" s="243"/>
      <c r="QY71" s="243"/>
      <c r="QZ71" s="243"/>
      <c r="RA71" s="243"/>
      <c r="RB71" s="243"/>
      <c r="RC71" s="243"/>
      <c r="RD71" s="243"/>
      <c r="RE71" s="243"/>
      <c r="RF71" s="243"/>
      <c r="RG71" s="243"/>
      <c r="RH71" s="243"/>
      <c r="RI71" s="243"/>
      <c r="RJ71" s="243"/>
      <c r="RK71" s="243"/>
      <c r="RL71" s="243"/>
      <c r="RM71" s="243"/>
      <c r="RN71" s="243"/>
      <c r="RO71" s="243"/>
      <c r="RP71" s="243"/>
      <c r="RQ71" s="243"/>
      <c r="RR71" s="243"/>
      <c r="RS71" s="243"/>
      <c r="RT71" s="243"/>
      <c r="RU71" s="243"/>
      <c r="RV71" s="243"/>
      <c r="RW71" s="243"/>
      <c r="RX71" s="243"/>
      <c r="RY71" s="243"/>
      <c r="RZ71" s="243"/>
      <c r="SA71" s="243"/>
      <c r="SB71" s="243"/>
      <c r="SC71" s="243"/>
      <c r="SD71" s="243"/>
      <c r="SE71" s="243"/>
      <c r="SF71" s="243"/>
      <c r="SG71" s="243"/>
      <c r="SH71" s="243"/>
      <c r="SI71" s="243"/>
      <c r="SJ71" s="243"/>
      <c r="SK71" s="243"/>
      <c r="SL71" s="243"/>
      <c r="SM71" s="243"/>
      <c r="SN71" s="243"/>
      <c r="SO71" s="243"/>
      <c r="SP71" s="243"/>
      <c r="SQ71" s="243"/>
      <c r="SR71" s="243"/>
      <c r="SS71" s="243"/>
      <c r="ST71" s="243"/>
      <c r="SU71" s="243"/>
      <c r="SV71" s="243"/>
      <c r="SW71" s="243"/>
      <c r="SX71" s="243"/>
      <c r="SY71" s="243"/>
      <c r="SZ71" s="243"/>
      <c r="TA71" s="243"/>
      <c r="TB71" s="243"/>
      <c r="TC71" s="243"/>
      <c r="TD71" s="243"/>
      <c r="TE71" s="243"/>
      <c r="TF71" s="243"/>
      <c r="TG71" s="243"/>
      <c r="TH71" s="243"/>
      <c r="TI71" s="243"/>
      <c r="TJ71" s="243"/>
      <c r="TK71" s="243"/>
      <c r="TL71" s="243"/>
      <c r="TM71" s="243"/>
      <c r="TN71" s="243"/>
      <c r="TO71" s="243"/>
      <c r="TP71" s="243"/>
      <c r="TQ71" s="243"/>
      <c r="TR71" s="243"/>
      <c r="TS71" s="243"/>
      <c r="TT71" s="243"/>
      <c r="TU71" s="243"/>
      <c r="TV71" s="243"/>
      <c r="TW71" s="243"/>
      <c r="TX71" s="243"/>
      <c r="TY71" s="243"/>
      <c r="TZ71" s="243"/>
      <c r="UA71" s="243"/>
      <c r="UB71" s="243"/>
      <c r="UC71" s="243"/>
      <c r="UD71" s="243"/>
      <c r="UE71" s="243"/>
      <c r="UF71" s="243"/>
      <c r="UG71" s="243"/>
      <c r="UH71" s="243"/>
      <c r="UI71" s="243"/>
      <c r="UJ71" s="243"/>
      <c r="UK71" s="243"/>
      <c r="UL71" s="243"/>
      <c r="UM71" s="243"/>
      <c r="UN71" s="243"/>
      <c r="UO71" s="243"/>
      <c r="UP71" s="243"/>
      <c r="UQ71" s="243"/>
      <c r="UR71" s="243"/>
      <c r="US71" s="243"/>
      <c r="UT71" s="243"/>
      <c r="UU71" s="243"/>
      <c r="UV71" s="243"/>
      <c r="UW71" s="243"/>
      <c r="UX71" s="243"/>
      <c r="UY71" s="243"/>
      <c r="UZ71" s="243"/>
      <c r="VA71" s="243"/>
      <c r="VB71" s="243"/>
      <c r="VC71" s="243"/>
      <c r="VD71" s="243"/>
      <c r="VE71" s="243"/>
      <c r="VF71" s="243"/>
      <c r="VG71" s="243"/>
      <c r="VH71" s="243"/>
      <c r="VI71" s="243"/>
      <c r="VJ71" s="243"/>
      <c r="VK71" s="243"/>
      <c r="VL71" s="243"/>
      <c r="VM71" s="243"/>
      <c r="VN71" s="243"/>
      <c r="VO71" s="243"/>
      <c r="VP71" s="243"/>
      <c r="VQ71" s="243"/>
      <c r="VR71" s="243"/>
      <c r="VS71" s="243"/>
      <c r="VT71" s="243"/>
      <c r="VU71" s="243"/>
      <c r="VV71" s="243"/>
      <c r="VW71" s="243"/>
      <c r="VX71" s="243"/>
      <c r="VY71" s="243"/>
      <c r="VZ71" s="243"/>
      <c r="WA71" s="243"/>
      <c r="WB71" s="243"/>
      <c r="WC71" s="243"/>
      <c r="WD71" s="243"/>
      <c r="WE71" s="243"/>
      <c r="WF71" s="243"/>
      <c r="WG71" s="243"/>
      <c r="WH71" s="243"/>
      <c r="WI71" s="243"/>
      <c r="WJ71" s="243"/>
      <c r="WK71" s="243"/>
      <c r="WL71" s="243"/>
      <c r="WM71" s="243"/>
      <c r="WN71" s="243"/>
      <c r="WO71" s="243"/>
      <c r="WP71" s="243"/>
      <c r="WQ71" s="243"/>
      <c r="WR71" s="243"/>
      <c r="WS71" s="243"/>
      <c r="WT71" s="243"/>
      <c r="WU71" s="243"/>
      <c r="WV71" s="243"/>
      <c r="WW71" s="243"/>
      <c r="WX71" s="243"/>
      <c r="WY71" s="243"/>
      <c r="WZ71" s="243"/>
      <c r="XA71" s="243"/>
      <c r="XB71" s="243"/>
      <c r="XC71" s="243"/>
      <c r="XD71" s="243"/>
      <c r="XE71" s="243"/>
      <c r="XF71" s="243"/>
      <c r="XG71" s="243"/>
      <c r="XH71" s="243"/>
      <c r="XI71" s="243"/>
      <c r="XJ71" s="243"/>
      <c r="XK71" s="243"/>
      <c r="XL71" s="243"/>
      <c r="XM71" s="243"/>
      <c r="XN71" s="243"/>
      <c r="XO71" s="243"/>
      <c r="XP71" s="243"/>
      <c r="XQ71" s="243"/>
      <c r="XR71" s="243"/>
      <c r="XS71" s="243"/>
      <c r="XT71" s="243"/>
      <c r="XU71" s="243"/>
      <c r="XV71" s="243"/>
      <c r="XW71" s="243"/>
      <c r="XX71" s="243"/>
      <c r="XY71" s="243"/>
      <c r="XZ71" s="243"/>
      <c r="YA71" s="243"/>
      <c r="YB71" s="243"/>
      <c r="YC71" s="243"/>
      <c r="YD71" s="243"/>
      <c r="YE71" s="243"/>
      <c r="YF71" s="243"/>
      <c r="YG71" s="243"/>
      <c r="YH71" s="243"/>
      <c r="YI71" s="243"/>
      <c r="YJ71" s="243"/>
      <c r="YK71" s="243"/>
      <c r="YL71" s="243"/>
      <c r="YM71" s="243"/>
      <c r="YN71" s="243"/>
      <c r="YO71" s="243"/>
      <c r="YP71" s="243"/>
      <c r="YQ71" s="243"/>
      <c r="YR71" s="243"/>
      <c r="YS71" s="243"/>
      <c r="YT71" s="243"/>
      <c r="YU71" s="243"/>
      <c r="YV71" s="243"/>
      <c r="YW71" s="243"/>
      <c r="YX71" s="243"/>
      <c r="YY71" s="243"/>
      <c r="YZ71" s="243"/>
      <c r="ZA71" s="243"/>
      <c r="ZB71" s="243"/>
      <c r="ZC71" s="243"/>
      <c r="ZD71" s="243"/>
      <c r="ZE71" s="243"/>
      <c r="ZF71" s="243"/>
      <c r="ZG71" s="243"/>
      <c r="ZH71" s="243"/>
      <c r="ZI71" s="243"/>
      <c r="ZJ71" s="243"/>
      <c r="ZK71" s="243"/>
      <c r="ZL71" s="243"/>
      <c r="ZM71" s="243"/>
      <c r="ZN71" s="243"/>
      <c r="ZO71" s="243"/>
      <c r="ZP71" s="243"/>
      <c r="ZQ71" s="243"/>
      <c r="ZR71" s="243"/>
      <c r="ZS71" s="243"/>
      <c r="ZT71" s="243"/>
      <c r="ZU71" s="243"/>
      <c r="ZV71" s="243"/>
      <c r="ZW71" s="243"/>
      <c r="ZX71" s="243"/>
      <c r="ZY71" s="243"/>
      <c r="ZZ71" s="243"/>
      <c r="AAA71" s="243"/>
      <c r="AAB71" s="243"/>
      <c r="AAC71" s="243"/>
      <c r="AAD71" s="243"/>
      <c r="AAE71" s="243"/>
      <c r="AAF71" s="243"/>
      <c r="AAG71" s="243"/>
      <c r="AAH71" s="243"/>
      <c r="AAI71" s="243"/>
      <c r="AAJ71" s="243"/>
      <c r="AAK71" s="243"/>
      <c r="AAL71" s="243"/>
      <c r="AAM71" s="243"/>
      <c r="AAN71" s="243"/>
      <c r="AAO71" s="243"/>
      <c r="AAP71" s="243"/>
      <c r="AAQ71" s="243"/>
      <c r="AAR71" s="243"/>
      <c r="AAS71" s="243"/>
      <c r="AAT71" s="243"/>
      <c r="AAU71" s="243"/>
      <c r="AAV71" s="243"/>
      <c r="AAW71" s="243"/>
      <c r="AAX71" s="243"/>
      <c r="AAY71" s="243"/>
      <c r="AAZ71" s="243"/>
      <c r="ABA71" s="243"/>
      <c r="ABB71" s="243"/>
      <c r="ABC71" s="243"/>
      <c r="ABD71" s="243"/>
      <c r="ABE71" s="243"/>
      <c r="ABF71" s="243"/>
      <c r="ABG71" s="243"/>
      <c r="ABH71" s="243"/>
      <c r="ABI71" s="243"/>
      <c r="ABJ71" s="243"/>
      <c r="ABK71" s="243"/>
      <c r="ABL71" s="243"/>
      <c r="ABM71" s="243"/>
      <c r="ABN71" s="243"/>
      <c r="ABO71" s="243"/>
      <c r="ABP71" s="243"/>
      <c r="ABQ71" s="243"/>
      <c r="ABR71" s="243"/>
      <c r="ABS71" s="243"/>
      <c r="ABT71" s="243"/>
      <c r="ABU71" s="243"/>
      <c r="ABV71" s="243"/>
      <c r="ABW71" s="243"/>
      <c r="ABX71" s="243"/>
      <c r="ABY71" s="243"/>
      <c r="ABZ71" s="243"/>
      <c r="ACA71" s="243"/>
      <c r="ACB71" s="243"/>
      <c r="ACC71" s="243"/>
      <c r="ACD71" s="243"/>
      <c r="ACE71" s="243"/>
      <c r="ACF71" s="243"/>
      <c r="ACG71" s="243"/>
      <c r="ACH71" s="243"/>
      <c r="ACI71" s="243"/>
      <c r="ACJ71" s="243"/>
      <c r="ACK71" s="243"/>
      <c r="ACL71" s="243"/>
      <c r="ACM71" s="243"/>
      <c r="ACN71" s="243"/>
      <c r="ACO71" s="243"/>
      <c r="ACP71" s="243"/>
      <c r="ACQ71" s="243"/>
      <c r="ACR71" s="243"/>
      <c r="ACS71" s="243"/>
      <c r="ACT71" s="243"/>
      <c r="ACU71" s="243"/>
      <c r="ACV71" s="243"/>
      <c r="ACW71" s="243"/>
      <c r="ACX71" s="243"/>
      <c r="ACY71" s="243"/>
      <c r="ACZ71" s="243"/>
      <c r="ADA71" s="243"/>
      <c r="ADB71" s="243"/>
      <c r="ADC71" s="243"/>
      <c r="ADD71" s="243"/>
      <c r="ADE71" s="243"/>
      <c r="ADF71" s="243"/>
      <c r="ADG71" s="243"/>
      <c r="ADH71" s="243"/>
      <c r="ADI71" s="243"/>
      <c r="ADJ71" s="243"/>
      <c r="ADK71" s="243"/>
      <c r="ADL71" s="243"/>
      <c r="ADM71" s="243"/>
      <c r="ADN71" s="243"/>
      <c r="ADO71" s="243"/>
      <c r="ADP71" s="243"/>
      <c r="ADQ71" s="243"/>
      <c r="ADR71" s="243"/>
      <c r="ADS71" s="243"/>
      <c r="ADT71" s="243"/>
      <c r="ADU71" s="243"/>
      <c r="ADV71" s="243"/>
      <c r="ADW71" s="243"/>
      <c r="ADX71" s="243"/>
      <c r="ADY71" s="243"/>
      <c r="ADZ71" s="243"/>
      <c r="AEA71" s="243"/>
      <c r="AEB71" s="243"/>
      <c r="AEC71" s="243"/>
      <c r="AED71" s="243"/>
      <c r="AEE71" s="243"/>
      <c r="AEF71" s="243"/>
      <c r="AEG71" s="243"/>
      <c r="AEH71" s="243"/>
      <c r="AEI71" s="243"/>
      <c r="AEJ71" s="243"/>
      <c r="AEK71" s="243"/>
      <c r="AEL71" s="243"/>
      <c r="AEM71" s="243"/>
      <c r="AEN71" s="243"/>
      <c r="AEO71" s="243"/>
      <c r="AEP71" s="243"/>
      <c r="AEQ71" s="243"/>
      <c r="AER71" s="243"/>
      <c r="AES71" s="243"/>
      <c r="AET71" s="243"/>
      <c r="AEU71" s="243"/>
      <c r="AEV71" s="243"/>
      <c r="AEW71" s="243"/>
      <c r="AEX71" s="243"/>
      <c r="AEY71" s="243"/>
      <c r="AEZ71" s="243"/>
      <c r="AFA71" s="243"/>
      <c r="AFB71" s="243"/>
      <c r="AFC71" s="243"/>
      <c r="AFD71" s="243"/>
      <c r="AFE71" s="243"/>
      <c r="AFF71" s="243"/>
      <c r="AFG71" s="243"/>
      <c r="AFH71" s="243"/>
      <c r="AFI71" s="243"/>
      <c r="AFJ71" s="243"/>
      <c r="AFK71" s="243"/>
      <c r="AFL71" s="243"/>
      <c r="AFM71" s="243"/>
      <c r="AFN71" s="243"/>
      <c r="AFO71" s="243"/>
      <c r="AFP71" s="243"/>
      <c r="AFQ71" s="243"/>
      <c r="AFR71" s="243"/>
      <c r="AFS71" s="243"/>
      <c r="AFT71" s="243"/>
      <c r="AFU71" s="243"/>
      <c r="AFV71" s="243"/>
      <c r="AFW71" s="243"/>
      <c r="AFX71" s="243"/>
      <c r="AFY71" s="243"/>
      <c r="AFZ71" s="243"/>
      <c r="AGA71" s="243"/>
      <c r="AGB71" s="243"/>
      <c r="AGC71" s="243"/>
      <c r="AGD71" s="243"/>
      <c r="AGE71" s="243"/>
      <c r="AGF71" s="243"/>
      <c r="AGG71" s="243"/>
      <c r="AGH71" s="243"/>
      <c r="AGI71" s="243"/>
      <c r="AGJ71" s="243"/>
      <c r="AGK71" s="243"/>
      <c r="AGL71" s="243"/>
      <c r="AGM71" s="243"/>
      <c r="AGN71" s="243"/>
      <c r="AGO71" s="243"/>
      <c r="AGP71" s="243"/>
      <c r="AGQ71" s="243"/>
      <c r="AGR71" s="243"/>
      <c r="AGS71" s="243"/>
      <c r="AGT71" s="243"/>
      <c r="AGU71" s="243"/>
      <c r="AGV71" s="243"/>
      <c r="AGW71" s="243"/>
      <c r="AGX71" s="243"/>
      <c r="AGY71" s="243"/>
      <c r="AGZ71" s="243"/>
      <c r="AHA71" s="243"/>
      <c r="AHB71" s="243"/>
      <c r="AHC71" s="243"/>
      <c r="AHD71" s="243"/>
      <c r="AHE71" s="243"/>
      <c r="AHF71" s="243"/>
      <c r="AHG71" s="243"/>
      <c r="AHH71" s="243"/>
      <c r="AHI71" s="243"/>
      <c r="AHJ71" s="243"/>
      <c r="AHK71" s="243"/>
      <c r="AHL71" s="243"/>
      <c r="AHM71" s="243"/>
      <c r="AHN71" s="243"/>
      <c r="AHO71" s="243"/>
      <c r="AHP71" s="243"/>
      <c r="AHQ71" s="243"/>
      <c r="AHR71" s="243"/>
      <c r="AHS71" s="243"/>
      <c r="AHT71" s="243"/>
      <c r="AHU71" s="243"/>
      <c r="AHV71" s="243"/>
      <c r="AHW71" s="243"/>
      <c r="AHX71" s="243"/>
      <c r="AHY71" s="243"/>
      <c r="AHZ71" s="243"/>
      <c r="AIA71" s="243"/>
      <c r="AIB71" s="243"/>
      <c r="AIC71" s="243"/>
      <c r="AID71" s="243"/>
      <c r="AIE71" s="243"/>
      <c r="AIF71" s="243"/>
      <c r="AIG71" s="243"/>
      <c r="AIH71" s="243"/>
      <c r="AII71" s="243"/>
      <c r="AIJ71" s="243"/>
      <c r="AIK71" s="243"/>
      <c r="AIL71" s="243"/>
    </row>
    <row r="72" spans="1:922" ht="15" customHeight="1">
      <c r="A72" s="141"/>
      <c r="B72" s="152"/>
      <c r="C72" s="256"/>
      <c r="D72" s="319"/>
      <c r="E72" s="178"/>
      <c r="F72" s="178"/>
      <c r="G72" s="178"/>
      <c r="H72" s="178"/>
      <c r="I72" s="178"/>
      <c r="J72" s="178"/>
      <c r="K72" s="178"/>
      <c r="L72" s="178"/>
      <c r="M72" s="178"/>
      <c r="N72" s="178"/>
      <c r="O72" s="178"/>
      <c r="P72" s="178"/>
      <c r="AH72" s="916"/>
      <c r="AI72" s="916"/>
      <c r="AJ72" s="243"/>
      <c r="AK72" s="243"/>
      <c r="AL72" s="243"/>
      <c r="AM72" s="243"/>
      <c r="AN72" s="243"/>
      <c r="AO72" s="243"/>
      <c r="AP72" s="243"/>
      <c r="AQ72" s="243"/>
      <c r="AR72" s="243"/>
      <c r="AS72" s="243"/>
      <c r="AT72" s="243"/>
      <c r="AU72" s="243"/>
      <c r="AV72" s="243"/>
      <c r="AW72" s="243"/>
      <c r="AX72" s="243"/>
      <c r="AY72" s="243"/>
      <c r="AZ72" s="243"/>
      <c r="BA72" s="243"/>
      <c r="BB72" s="243"/>
      <c r="BC72" s="243"/>
      <c r="BD72" s="243"/>
      <c r="BE72" s="243"/>
      <c r="BF72" s="243"/>
      <c r="BG72" s="243"/>
      <c r="BH72" s="243"/>
      <c r="BI72" s="243"/>
      <c r="BJ72" s="243"/>
      <c r="BK72" s="243"/>
      <c r="BL72" s="243"/>
      <c r="BM72" s="243"/>
    </row>
    <row r="73" spans="1:922" ht="15" customHeight="1">
      <c r="A73" s="152"/>
      <c r="B73" s="152"/>
      <c r="C73" s="244"/>
      <c r="D73" s="319"/>
      <c r="E73" s="178"/>
      <c r="F73" s="178"/>
      <c r="G73" s="178"/>
      <c r="H73" s="178"/>
      <c r="I73" s="178"/>
      <c r="J73" s="178"/>
      <c r="K73" s="178"/>
      <c r="L73" s="178"/>
      <c r="M73" s="178"/>
      <c r="N73" s="178"/>
      <c r="O73" s="178"/>
      <c r="P73" s="178"/>
      <c r="AH73" s="668"/>
      <c r="AI73" s="433">
        <v>29</v>
      </c>
      <c r="AJ73" s="243"/>
      <c r="AK73" s="243"/>
      <c r="AL73" s="243"/>
      <c r="AM73" s="243"/>
      <c r="AN73" s="243"/>
      <c r="AO73" s="243"/>
      <c r="AP73" s="243"/>
      <c r="AQ73" s="243"/>
      <c r="AR73" s="243"/>
      <c r="AS73" s="243"/>
      <c r="AT73" s="243"/>
      <c r="AU73" s="243"/>
      <c r="AV73" s="243"/>
      <c r="AW73" s="243"/>
      <c r="AX73" s="243"/>
      <c r="AY73" s="243"/>
      <c r="AZ73" s="243"/>
      <c r="BA73" s="243"/>
      <c r="BB73" s="243"/>
      <c r="BC73" s="243"/>
      <c r="BD73" s="243"/>
      <c r="BE73" s="243"/>
      <c r="BF73" s="243"/>
      <c r="BG73" s="243"/>
      <c r="BH73" s="243"/>
      <c r="BI73" s="243"/>
      <c r="BJ73" s="243"/>
      <c r="BK73" s="243"/>
      <c r="BL73" s="243"/>
      <c r="BM73" s="243"/>
    </row>
    <row r="74" spans="1:922" s="445" customFormat="1" ht="4.5" customHeight="1">
      <c r="A74" s="449"/>
      <c r="B74" s="444"/>
      <c r="D74" s="450"/>
      <c r="H74" s="487"/>
      <c r="I74" s="487"/>
      <c r="J74" s="487"/>
      <c r="K74" s="487"/>
      <c r="L74" s="487"/>
      <c r="M74" s="487"/>
      <c r="N74" s="487"/>
      <c r="O74" s="487"/>
      <c r="P74" s="487"/>
      <c r="Q74" s="487"/>
      <c r="R74" s="1127"/>
      <c r="S74" s="1127"/>
      <c r="T74" s="1127"/>
      <c r="U74" s="1127"/>
      <c r="V74" s="1127"/>
      <c r="W74" s="1127"/>
      <c r="X74" s="1127"/>
      <c r="Y74" s="1127"/>
      <c r="Z74" s="1127"/>
      <c r="AA74" s="1127"/>
      <c r="AB74" s="1127"/>
      <c r="AC74" s="1127"/>
      <c r="AD74" s="1127"/>
      <c r="AE74" s="1127"/>
      <c r="AF74" s="1127"/>
      <c r="AG74" s="1127"/>
      <c r="AH74" s="487"/>
    </row>
    <row r="75" spans="1:922" s="439" customFormat="1" ht="15" customHeight="1">
      <c r="A75" s="488"/>
      <c r="B75" s="489"/>
      <c r="C75" s="490"/>
      <c r="D75" s="489"/>
      <c r="E75" s="490"/>
      <c r="F75" s="494"/>
      <c r="G75" s="494"/>
      <c r="H75" s="447" t="s">
        <v>59</v>
      </c>
      <c r="I75" s="447" t="s">
        <v>63</v>
      </c>
      <c r="J75" s="447" t="s">
        <v>65</v>
      </c>
      <c r="K75" s="447" t="s">
        <v>77</v>
      </c>
      <c r="L75" s="447" t="s">
        <v>83</v>
      </c>
      <c r="M75" s="447" t="s">
        <v>97</v>
      </c>
      <c r="N75" s="447" t="s">
        <v>103</v>
      </c>
      <c r="O75" s="447" t="s">
        <v>117</v>
      </c>
      <c r="P75" s="447" t="s">
        <v>370</v>
      </c>
      <c r="Q75" s="447" t="s">
        <v>448</v>
      </c>
      <c r="R75" s="1122" t="s">
        <v>543</v>
      </c>
      <c r="S75" s="1122" t="s">
        <v>603</v>
      </c>
      <c r="T75" s="1122" t="s">
        <v>917</v>
      </c>
      <c r="U75" s="1122" t="s">
        <v>918</v>
      </c>
      <c r="V75" s="1122" t="s">
        <v>919</v>
      </c>
      <c r="W75" s="1122" t="s">
        <v>659</v>
      </c>
      <c r="X75" s="1122" t="s">
        <v>705</v>
      </c>
      <c r="Y75" s="1122" t="s">
        <v>774</v>
      </c>
      <c r="Z75" s="1122" t="s">
        <v>778</v>
      </c>
      <c r="AA75" s="1122" t="s">
        <v>784</v>
      </c>
      <c r="AB75" s="1122" t="s">
        <v>793</v>
      </c>
      <c r="AC75" s="1122" t="s">
        <v>809</v>
      </c>
      <c r="AD75" s="1122" t="s">
        <v>879</v>
      </c>
      <c r="AE75" s="1122" t="s">
        <v>880</v>
      </c>
      <c r="AF75" s="1122" t="s">
        <v>873</v>
      </c>
      <c r="AG75" s="1122" t="s">
        <v>874</v>
      </c>
      <c r="AH75" s="492"/>
      <c r="AI75" s="492"/>
    </row>
    <row r="76" spans="1:922" s="243" customFormat="1" ht="5.0999999999999996" customHeight="1">
      <c r="A76" s="421"/>
      <c r="B76" s="422"/>
      <c r="C76" s="221"/>
      <c r="D76" s="418"/>
      <c r="E76" s="221"/>
      <c r="F76" s="419"/>
      <c r="G76" s="419"/>
      <c r="H76" s="377"/>
      <c r="I76" s="377"/>
      <c r="J76" s="377"/>
      <c r="K76" s="377"/>
      <c r="L76" s="377"/>
      <c r="M76" s="377"/>
      <c r="N76" s="377"/>
      <c r="O76" s="377"/>
      <c r="P76" s="377"/>
      <c r="Q76" s="377"/>
      <c r="R76" s="1119"/>
      <c r="S76" s="1119"/>
      <c r="T76" s="1119"/>
      <c r="U76" s="1119"/>
      <c r="V76" s="1119"/>
      <c r="W76" s="1119"/>
      <c r="X76" s="1119"/>
      <c r="Y76" s="1119"/>
      <c r="Z76" s="1119"/>
      <c r="AA76" s="1119"/>
      <c r="AB76" s="1119"/>
      <c r="AC76" s="1119"/>
      <c r="AD76" s="1119"/>
      <c r="AE76" s="1119"/>
      <c r="AF76" s="1119"/>
      <c r="AG76" s="1119"/>
      <c r="AH76" s="420"/>
      <c r="AI76" s="420"/>
    </row>
    <row r="77" spans="1:922" s="178" customFormat="1" ht="12.4" customHeight="1">
      <c r="A77" s="76" t="s">
        <v>36</v>
      </c>
      <c r="B77" s="152"/>
      <c r="D77" s="515" t="s">
        <v>321</v>
      </c>
      <c r="E77" s="348"/>
      <c r="F77" s="349"/>
      <c r="G77" s="232"/>
      <c r="H77" s="286"/>
      <c r="I77" s="286"/>
      <c r="J77" s="286"/>
      <c r="K77" s="286"/>
      <c r="L77" s="286"/>
      <c r="M77" s="286"/>
      <c r="N77" s="286"/>
      <c r="O77" s="286"/>
      <c r="P77" s="454"/>
      <c r="Q77" s="454"/>
      <c r="R77" s="1124"/>
      <c r="S77" s="1124"/>
      <c r="T77" s="1124"/>
      <c r="U77" s="1124"/>
      <c r="V77" s="1124"/>
      <c r="W77" s="1124"/>
      <c r="X77" s="1124"/>
      <c r="Y77" s="1124"/>
      <c r="Z77" s="1124"/>
      <c r="AA77" s="1124"/>
      <c r="AB77" s="1124"/>
      <c r="AC77" s="1124"/>
      <c r="AD77" s="1124"/>
      <c r="AE77" s="1124"/>
      <c r="AF77" s="1124"/>
      <c r="AG77" s="1124" t="s">
        <v>279</v>
      </c>
      <c r="AH77" s="286"/>
    </row>
    <row r="78" spans="1:922" s="178" customFormat="1" ht="12" customHeight="1">
      <c r="A78" s="141"/>
      <c r="B78" s="152"/>
      <c r="C78" s="232"/>
      <c r="D78" s="348"/>
      <c r="E78" s="375" t="s">
        <v>837</v>
      </c>
      <c r="F78" s="355"/>
      <c r="G78" s="260"/>
      <c r="H78" s="426"/>
      <c r="I78" s="426"/>
      <c r="J78" s="426"/>
      <c r="K78" s="426"/>
      <c r="L78" s="676">
        <v>39.317329000000001</v>
      </c>
      <c r="M78" s="676">
        <v>28.298291681000002</v>
      </c>
      <c r="N78" s="676">
        <v>21.009326422999901</v>
      </c>
      <c r="O78" s="1400">
        <v>37.911560924</v>
      </c>
      <c r="P78" s="676">
        <v>23.977631451999901</v>
      </c>
      <c r="Q78" s="676">
        <v>42.463404226000002</v>
      </c>
      <c r="R78" s="676">
        <v>28.340486711</v>
      </c>
      <c r="S78" s="1400">
        <v>19.391930932000001</v>
      </c>
      <c r="T78" s="676">
        <v>50.9723021840001</v>
      </c>
      <c r="U78" s="676">
        <v>28.685805733999999</v>
      </c>
      <c r="V78" s="676">
        <v>27.754737877</v>
      </c>
      <c r="W78" s="1400">
        <v>12.812485639</v>
      </c>
      <c r="X78" s="676">
        <v>72</v>
      </c>
      <c r="Y78" s="676">
        <v>49.463663596000004</v>
      </c>
      <c r="Z78" s="676">
        <v>53.182265044000104</v>
      </c>
      <c r="AA78" s="1400">
        <v>26.109092851000014</v>
      </c>
      <c r="AB78" s="676">
        <v>85.535911685999906</v>
      </c>
      <c r="AC78" s="676">
        <v>48.797328601000089</v>
      </c>
      <c r="AD78" s="676">
        <v>44.9</v>
      </c>
      <c r="AE78" s="1400">
        <v>25.519093262000002</v>
      </c>
      <c r="AF78" s="1897">
        <v>45.940301715000011</v>
      </c>
      <c r="AG78" s="1619">
        <v>36.406763747999953</v>
      </c>
      <c r="AH78" s="915"/>
      <c r="AI78" s="915"/>
    </row>
    <row r="79" spans="1:922" s="243" customFormat="1" ht="12" customHeight="1">
      <c r="A79" s="519" t="s">
        <v>345</v>
      </c>
      <c r="B79" s="521"/>
      <c r="C79" s="232"/>
      <c r="D79" s="878"/>
      <c r="E79" s="879" t="s">
        <v>267</v>
      </c>
      <c r="F79" s="880"/>
      <c r="G79" s="232"/>
      <c r="H79" s="657"/>
      <c r="I79" s="657"/>
      <c r="J79" s="657"/>
      <c r="K79" s="657"/>
      <c r="L79" s="677">
        <v>1.7899999999999999E-2</v>
      </c>
      <c r="M79" s="677">
        <v>1.4800000000000001E-2</v>
      </c>
      <c r="N79" s="677">
        <v>1.26E-2</v>
      </c>
      <c r="O79" s="1386">
        <v>1.3299999999999999E-2</v>
      </c>
      <c r="P79" s="677">
        <v>1.03E-2</v>
      </c>
      <c r="Q79" s="1100">
        <v>1.4E-2</v>
      </c>
      <c r="R79" s="1100">
        <v>1.2999999999999999E-2</v>
      </c>
      <c r="S79" s="1386">
        <v>1.17E-2</v>
      </c>
      <c r="T79" s="1100">
        <v>2.01E-2</v>
      </c>
      <c r="U79" s="1100">
        <v>1.55E-2</v>
      </c>
      <c r="V79" s="1100">
        <v>1.37E-2</v>
      </c>
      <c r="W79" s="1386">
        <v>1.1599999999999999E-2</v>
      </c>
      <c r="X79" s="1100">
        <v>2.53E-2</v>
      </c>
      <c r="Y79" s="1100">
        <v>2.06E-2</v>
      </c>
      <c r="Z79" s="1100">
        <v>1.89E-2</v>
      </c>
      <c r="AA79" s="1386">
        <v>1.5800000000000002E-2</v>
      </c>
      <c r="AB79" s="1100">
        <v>2.41E-2</v>
      </c>
      <c r="AC79" s="1100">
        <v>1.8200000000000001E-2</v>
      </c>
      <c r="AD79" s="1100">
        <v>1.5699999999999999E-2</v>
      </c>
      <c r="AE79" s="1386">
        <v>1.34E-2</v>
      </c>
      <c r="AF79" s="1100">
        <v>1.1599999999999999E-2</v>
      </c>
      <c r="AG79" s="1592">
        <v>1.0200000000000001E-2</v>
      </c>
      <c r="AH79" s="914"/>
      <c r="AI79" s="914"/>
    </row>
    <row r="80" spans="1:922" s="221" customFormat="1" ht="12" customHeight="1">
      <c r="A80" s="521"/>
      <c r="B80" s="522" t="s">
        <v>346</v>
      </c>
      <c r="C80" s="232"/>
      <c r="D80" s="878"/>
      <c r="E80" s="879" t="s">
        <v>409</v>
      </c>
      <c r="F80" s="880"/>
      <c r="G80" s="232"/>
      <c r="H80" s="657"/>
      <c r="I80" s="657"/>
      <c r="J80" s="657"/>
      <c r="K80" s="657"/>
      <c r="L80" s="677">
        <v>0.16899</v>
      </c>
      <c r="M80" s="677">
        <v>0.16397</v>
      </c>
      <c r="N80" s="677">
        <v>0.16059999999999999</v>
      </c>
      <c r="O80" s="1386">
        <v>0.1605</v>
      </c>
      <c r="P80" s="677">
        <v>9.3799999999999994E-2</v>
      </c>
      <c r="Q80" s="1100">
        <v>9.0571968473201786E-2</v>
      </c>
      <c r="R80" s="1100">
        <v>9.7100000000000006E-2</v>
      </c>
      <c r="S80" s="1386">
        <v>9.6563328356128159E-2</v>
      </c>
      <c r="T80" s="1100">
        <v>9.0066292092222416E-2</v>
      </c>
      <c r="U80" s="1100">
        <v>9.3918256654676374E-2</v>
      </c>
      <c r="V80" s="1100">
        <v>8.8572449269238407E-2</v>
      </c>
      <c r="W80" s="1386">
        <v>8.5369622761750502E-2</v>
      </c>
      <c r="X80" s="1100">
        <v>8.7420830994411711E-2</v>
      </c>
      <c r="Y80" s="1100">
        <v>8.4533944756452553E-2</v>
      </c>
      <c r="Z80" s="1100">
        <v>8.3140869315284374E-2</v>
      </c>
      <c r="AA80" s="1386">
        <v>8.3147223551026161E-2</v>
      </c>
      <c r="AB80" s="1100">
        <v>8.1753391014870613E-2</v>
      </c>
      <c r="AC80" s="1100">
        <v>8.0015103478032493E-2</v>
      </c>
      <c r="AD80" s="1100">
        <v>7.6007261106692564E-2</v>
      </c>
      <c r="AE80" s="1386">
        <v>7.8240805464171184E-2</v>
      </c>
      <c r="AF80" s="1100">
        <v>8.1522250302099475E-2</v>
      </c>
      <c r="AG80" s="1592">
        <v>7.9854215042367602E-2</v>
      </c>
      <c r="AH80" s="914"/>
      <c r="AI80" s="914"/>
    </row>
    <row r="81" spans="1:35" s="243" customFormat="1" ht="12" customHeight="1">
      <c r="A81" s="521"/>
      <c r="B81" s="522" t="s">
        <v>347</v>
      </c>
      <c r="C81" s="232"/>
      <c r="D81" s="878"/>
      <c r="E81" s="879" t="s">
        <v>384</v>
      </c>
      <c r="F81" s="880"/>
      <c r="G81" s="232"/>
      <c r="H81" s="657"/>
      <c r="I81" s="657"/>
      <c r="J81" s="657"/>
      <c r="K81" s="657"/>
      <c r="L81" s="677">
        <v>9.622684954609783E-3</v>
      </c>
      <c r="M81" s="677">
        <v>9.5247180827496628E-3</v>
      </c>
      <c r="N81" s="677">
        <v>9.8897572037493619E-3</v>
      </c>
      <c r="O81" s="1386">
        <v>8.2034453946442151E-3</v>
      </c>
      <c r="P81" s="677">
        <v>1.0069786291652926E-2</v>
      </c>
      <c r="Q81" s="1100">
        <v>9.3737515368247839E-3</v>
      </c>
      <c r="R81" s="1100">
        <v>9.7559413162362652E-3</v>
      </c>
      <c r="S81" s="1386">
        <v>8.1708537295556438E-3</v>
      </c>
      <c r="T81" s="1100">
        <v>9.1255772806070317E-3</v>
      </c>
      <c r="U81" s="1100">
        <v>7.4773909532649153E-3</v>
      </c>
      <c r="V81" s="1100">
        <v>7.1991502472576654E-3</v>
      </c>
      <c r="W81" s="1386">
        <v>6.4640108448341437E-3</v>
      </c>
      <c r="X81" s="1100">
        <v>6.0345658641716383E-3</v>
      </c>
      <c r="Y81" s="1100">
        <v>6.1280349010511964E-3</v>
      </c>
      <c r="Z81" s="1100">
        <v>5.3658762716441702E-3</v>
      </c>
      <c r="AA81" s="1386">
        <v>4.1750082111648998E-3</v>
      </c>
      <c r="AB81" s="1100">
        <v>5.1613536064428148E-3</v>
      </c>
      <c r="AC81" s="1100">
        <v>5.5735339119111025E-3</v>
      </c>
      <c r="AD81" s="1100">
        <v>6.4309721299024665E-3</v>
      </c>
      <c r="AE81" s="1386">
        <v>8.1218950026255895E-3</v>
      </c>
      <c r="AF81" s="1100">
        <v>9.7974081226287306E-3</v>
      </c>
      <c r="AG81" s="1592">
        <v>8.9995836439288861E-3</v>
      </c>
      <c r="AH81" s="914"/>
      <c r="AI81" s="527"/>
    </row>
    <row r="82" spans="1:35" s="243" customFormat="1" ht="12" customHeight="1" thickBot="1">
      <c r="A82" s="520"/>
      <c r="B82" s="522" t="s">
        <v>348</v>
      </c>
      <c r="C82" s="232"/>
      <c r="D82" s="878"/>
      <c r="E82" s="881" t="s">
        <v>407</v>
      </c>
      <c r="F82" s="882"/>
      <c r="G82" s="290"/>
      <c r="H82" s="683"/>
      <c r="I82" s="683"/>
      <c r="J82" s="683"/>
      <c r="K82" s="683"/>
      <c r="L82" s="678">
        <v>1.3959859450501043E-2</v>
      </c>
      <c r="M82" s="678">
        <v>1.3948048421455901E-2</v>
      </c>
      <c r="N82" s="678">
        <v>1.4321704219618836E-2</v>
      </c>
      <c r="O82" s="1401">
        <v>1.2500000000000001E-2</v>
      </c>
      <c r="P82" s="678">
        <v>1.5452381931911693E-2</v>
      </c>
      <c r="Q82" s="1112">
        <v>1.411931400581447E-2</v>
      </c>
      <c r="R82" s="1112">
        <v>1.3978502123739718E-2</v>
      </c>
      <c r="S82" s="1401">
        <v>1.2096311512645624E-2</v>
      </c>
      <c r="T82" s="1112">
        <v>1.337366839539008E-2</v>
      </c>
      <c r="U82" s="1112">
        <v>1.0794039045587818E-2</v>
      </c>
      <c r="V82" s="1112">
        <v>9.879444402744228E-3</v>
      </c>
      <c r="W82" s="1401">
        <v>9.0570033269907254E-3</v>
      </c>
      <c r="X82" s="1112">
        <v>8.4845044420517792E-3</v>
      </c>
      <c r="Y82" s="1112">
        <v>8.4635888682393166E-3</v>
      </c>
      <c r="Z82" s="1112">
        <v>7.9439871945626416E-3</v>
      </c>
      <c r="AA82" s="1401">
        <v>6.6200635071516668E-3</v>
      </c>
      <c r="AB82" s="1112">
        <v>7.9425789305501808E-3</v>
      </c>
      <c r="AC82" s="1112">
        <v>8.0098846144238695E-3</v>
      </c>
      <c r="AD82" s="1112">
        <v>9.1539310659424205E-3</v>
      </c>
      <c r="AE82" s="1401">
        <v>1.2111467916258447E-2</v>
      </c>
      <c r="AF82" s="1112">
        <v>1.349941605028083E-2</v>
      </c>
      <c r="AG82" s="1593">
        <v>1.1588828051019164E-2</v>
      </c>
      <c r="AH82" s="527"/>
      <c r="AI82" s="527"/>
    </row>
    <row r="83" spans="1:35" s="243" customFormat="1" ht="12" customHeight="1">
      <c r="A83" s="520"/>
      <c r="B83" s="1870" t="s">
        <v>846</v>
      </c>
      <c r="C83" s="232"/>
      <c r="D83" s="878"/>
      <c r="E83" s="878" t="s">
        <v>597</v>
      </c>
      <c r="F83" s="878"/>
      <c r="G83" s="232"/>
      <c r="H83" s="657"/>
      <c r="I83" s="657"/>
      <c r="J83" s="657"/>
      <c r="K83" s="657"/>
      <c r="L83" s="657"/>
      <c r="M83" s="657"/>
      <c r="N83" s="657"/>
      <c r="O83" s="657"/>
      <c r="P83" s="657"/>
      <c r="Q83" s="1108"/>
      <c r="R83" s="1108"/>
      <c r="S83" s="1108"/>
      <c r="T83" s="1108"/>
      <c r="U83" s="1108"/>
      <c r="V83" s="1108"/>
      <c r="W83" s="1108"/>
      <c r="X83" s="1108"/>
      <c r="Y83" s="1108"/>
      <c r="Z83" s="1108"/>
      <c r="AA83" s="1108"/>
      <c r="AB83" s="1108"/>
      <c r="AC83" s="1108"/>
      <c r="AD83" s="1108"/>
      <c r="AE83" s="1108"/>
      <c r="AF83" s="1108"/>
      <c r="AG83" s="1108"/>
      <c r="AH83" s="668"/>
      <c r="AI83" s="668"/>
    </row>
    <row r="84" spans="1:35" s="243" customFormat="1" ht="9.9499999999999993" customHeight="1">
      <c r="A84" s="520"/>
      <c r="B84" s="522" t="s">
        <v>350</v>
      </c>
      <c r="C84" s="232"/>
      <c r="D84" s="878"/>
      <c r="E84" s="878"/>
      <c r="F84" s="878"/>
      <c r="G84" s="232"/>
      <c r="H84" s="657"/>
      <c r="I84" s="657"/>
      <c r="J84" s="657"/>
      <c r="K84" s="657"/>
      <c r="L84" s="657"/>
      <c r="M84" s="657"/>
      <c r="N84" s="657"/>
      <c r="O84" s="657"/>
      <c r="P84" s="851"/>
      <c r="Q84" s="1132"/>
      <c r="R84" s="1132"/>
      <c r="S84" s="1132"/>
      <c r="T84" s="1132"/>
      <c r="U84" s="1132"/>
      <c r="V84" s="1132"/>
      <c r="W84" s="1132"/>
      <c r="X84" s="1132"/>
      <c r="Y84" s="1132"/>
      <c r="Z84" s="1132"/>
      <c r="AA84" s="1132"/>
      <c r="AB84" s="1132"/>
      <c r="AC84" s="1132"/>
      <c r="AD84" s="1132"/>
      <c r="AE84" s="1132"/>
      <c r="AF84" s="1132"/>
      <c r="AG84" s="1132" t="s">
        <v>374</v>
      </c>
      <c r="AH84" s="668"/>
      <c r="AI84" s="668"/>
    </row>
    <row r="85" spans="1:35" s="243" customFormat="1" ht="12" customHeight="1">
      <c r="A85" s="520"/>
      <c r="B85" s="522" t="s">
        <v>351</v>
      </c>
      <c r="C85" s="232"/>
      <c r="D85" s="515" t="s">
        <v>322</v>
      </c>
      <c r="E85" s="878"/>
      <c r="F85" s="878"/>
      <c r="G85" s="232"/>
      <c r="H85" s="657"/>
      <c r="I85" s="657"/>
      <c r="J85" s="657"/>
      <c r="K85" s="657"/>
      <c r="L85" s="684">
        <v>7277.0652825650004</v>
      </c>
      <c r="M85" s="684">
        <v>7574.4469507699996</v>
      </c>
      <c r="N85" s="684">
        <v>7515.5383423849999</v>
      </c>
      <c r="O85" s="1402">
        <v>8057.5238639609997</v>
      </c>
      <c r="P85" s="659">
        <v>7956.252723224</v>
      </c>
      <c r="Q85" s="1110">
        <v>8025.2044482069996</v>
      </c>
      <c r="R85" s="1110">
        <v>8236.2739644510002</v>
      </c>
      <c r="S85" s="1282">
        <v>8409.3661771110001</v>
      </c>
      <c r="T85" s="1110">
        <v>7944.4245300309994</v>
      </c>
      <c r="U85" s="1110">
        <v>7884.7972798380006</v>
      </c>
      <c r="V85" s="1110">
        <v>8328.819329214999</v>
      </c>
      <c r="W85" s="1282">
        <v>8554.8300211740006</v>
      </c>
      <c r="X85" s="1110">
        <v>8924.1503080779985</v>
      </c>
      <c r="Y85" s="1110">
        <v>9393.2882670649997</v>
      </c>
      <c r="Z85" s="1110">
        <v>9437.9946375100008</v>
      </c>
      <c r="AA85" s="1282">
        <v>9772.341410441999</v>
      </c>
      <c r="AB85" s="1110">
        <v>9715.028836853</v>
      </c>
      <c r="AC85" s="1110">
        <v>10033.483609314</v>
      </c>
      <c r="AD85" s="1110">
        <v>10344.089477481</v>
      </c>
      <c r="AE85" s="1282">
        <v>10389.457212509</v>
      </c>
      <c r="AF85" s="1110">
        <v>10277.658769331001</v>
      </c>
      <c r="AG85" s="1135">
        <v>11072.241997061001</v>
      </c>
      <c r="AH85" s="684"/>
      <c r="AI85" s="684"/>
    </row>
    <row r="86" spans="1:35" s="243" customFormat="1" ht="12" customHeight="1">
      <c r="A86" s="520"/>
      <c r="B86" s="522" t="s">
        <v>352</v>
      </c>
      <c r="C86" s="232"/>
      <c r="D86" s="878"/>
      <c r="E86" s="883" t="s">
        <v>34</v>
      </c>
      <c r="F86" s="883"/>
      <c r="G86" s="298"/>
      <c r="H86" s="427"/>
      <c r="I86" s="427"/>
      <c r="J86" s="427"/>
      <c r="K86" s="427"/>
      <c r="L86" s="682">
        <v>4349.4736707550001</v>
      </c>
      <c r="M86" s="682">
        <v>4496.2283444309996</v>
      </c>
      <c r="N86" s="682">
        <v>4492.0442703989993</v>
      </c>
      <c r="O86" s="1289">
        <v>5142.1363904950003</v>
      </c>
      <c r="P86" s="682">
        <v>4814.2625609520001</v>
      </c>
      <c r="Q86" s="682">
        <v>4834.0389931689997</v>
      </c>
      <c r="R86" s="682">
        <v>5033.2890504150009</v>
      </c>
      <c r="S86" s="1289">
        <v>5207.7631776959997</v>
      </c>
      <c r="T86" s="682">
        <v>4568.1488476359991</v>
      </c>
      <c r="U86" s="682">
        <v>4534.7477563559996</v>
      </c>
      <c r="V86" s="682">
        <v>4931.4938940460006</v>
      </c>
      <c r="W86" s="1289">
        <v>5081.2098897399992</v>
      </c>
      <c r="X86" s="682">
        <v>5222.50056116</v>
      </c>
      <c r="Y86" s="682">
        <v>5434.8221027600002</v>
      </c>
      <c r="Z86" s="682">
        <v>5531.7266862290007</v>
      </c>
      <c r="AA86" s="1289">
        <v>6138.4436216019994</v>
      </c>
      <c r="AB86" s="682">
        <v>6154.1338310719993</v>
      </c>
      <c r="AC86" s="682">
        <v>6398.0734031669999</v>
      </c>
      <c r="AD86" s="682">
        <v>6698.698389917</v>
      </c>
      <c r="AE86" s="1289">
        <v>7098.1271837869999</v>
      </c>
      <c r="AF86" s="1476">
        <v>6662.6509214760008</v>
      </c>
      <c r="AG86" s="1620">
        <v>7517.5381967629992</v>
      </c>
      <c r="AH86" s="657"/>
      <c r="AI86" s="657"/>
    </row>
    <row r="87" spans="1:35" s="246" customFormat="1" ht="12" customHeight="1">
      <c r="A87" s="520"/>
      <c r="B87" s="522" t="s">
        <v>353</v>
      </c>
      <c r="C87" s="232"/>
      <c r="D87" s="878"/>
      <c r="E87" s="880" t="s">
        <v>31</v>
      </c>
      <c r="F87" s="880"/>
      <c r="G87" s="232"/>
      <c r="H87" s="657"/>
      <c r="I87" s="657"/>
      <c r="J87" s="657"/>
      <c r="K87" s="657"/>
      <c r="L87" s="657">
        <v>578.515182052</v>
      </c>
      <c r="M87" s="657">
        <v>581.81712548999997</v>
      </c>
      <c r="N87" s="657">
        <v>576.68031418400005</v>
      </c>
      <c r="O87" s="1280">
        <v>607.02532462500005</v>
      </c>
      <c r="P87" s="657">
        <v>576.40304986199988</v>
      </c>
      <c r="Q87" s="1108">
        <v>567.33637528899999</v>
      </c>
      <c r="R87" s="1108">
        <v>582.27414189600006</v>
      </c>
      <c r="S87" s="1280">
        <v>585.32228503500005</v>
      </c>
      <c r="T87" s="1108">
        <v>557.05248998399998</v>
      </c>
      <c r="U87" s="1108">
        <v>509.172956371</v>
      </c>
      <c r="V87" s="1108">
        <v>489.22350615000005</v>
      </c>
      <c r="W87" s="1280">
        <v>483.21546878600003</v>
      </c>
      <c r="X87" s="1108">
        <v>490.533575192</v>
      </c>
      <c r="Y87" s="1108">
        <v>544.03619169000001</v>
      </c>
      <c r="Z87" s="1108">
        <v>594.28930055900003</v>
      </c>
      <c r="AA87" s="1280">
        <v>673.54030857999999</v>
      </c>
      <c r="AB87" s="1108">
        <v>679.17055669500007</v>
      </c>
      <c r="AC87" s="1108">
        <v>703.77434665600003</v>
      </c>
      <c r="AD87" s="1108">
        <v>718.92562714900009</v>
      </c>
      <c r="AE87" s="1280">
        <v>636.24742170400009</v>
      </c>
      <c r="AF87" s="1108">
        <v>627.44960292899998</v>
      </c>
      <c r="AG87" s="1136">
        <v>666.66765808800005</v>
      </c>
      <c r="AH87" s="657"/>
      <c r="AI87" s="657"/>
    </row>
    <row r="88" spans="1:35" s="246" customFormat="1" ht="9.9499999999999993" customHeight="1" thickBot="1">
      <c r="A88" s="520"/>
      <c r="B88" s="522" t="s">
        <v>354</v>
      </c>
      <c r="C88" s="232"/>
      <c r="D88" s="878"/>
      <c r="E88" s="882" t="s">
        <v>32</v>
      </c>
      <c r="F88" s="881"/>
      <c r="G88" s="290"/>
      <c r="H88" s="678"/>
      <c r="I88" s="678"/>
      <c r="J88" s="678"/>
      <c r="K88" s="678"/>
      <c r="L88" s="683">
        <v>2346.8002472449998</v>
      </c>
      <c r="M88" s="683">
        <v>2494.6013583360004</v>
      </c>
      <c r="N88" s="683">
        <v>2442.2722996410002</v>
      </c>
      <c r="O88" s="1377">
        <v>2304.604593213</v>
      </c>
      <c r="P88" s="683">
        <v>2563.1432767820002</v>
      </c>
      <c r="Q88" s="1109">
        <v>2621.7577541209998</v>
      </c>
      <c r="R88" s="1109">
        <v>2616.3821215120001</v>
      </c>
      <c r="S88" s="1377">
        <v>2611.390318752</v>
      </c>
      <c r="T88" s="1109">
        <v>2818.534266783</v>
      </c>
      <c r="U88" s="1109">
        <v>2840.2554914829998</v>
      </c>
      <c r="V88" s="1109">
        <v>2907.1405260389997</v>
      </c>
      <c r="W88" s="1377">
        <v>2989.6327696680005</v>
      </c>
      <c r="X88" s="1109">
        <v>3209.9811087459998</v>
      </c>
      <c r="Y88" s="1109">
        <v>3413.7989296350001</v>
      </c>
      <c r="Z88" s="1109">
        <v>3311.165707742</v>
      </c>
      <c r="AA88" s="1377">
        <v>2959.65880728</v>
      </c>
      <c r="AB88" s="1109">
        <v>2880.918066106</v>
      </c>
      <c r="AC88" s="1109">
        <v>2930.7252265109996</v>
      </c>
      <c r="AD88" s="1109">
        <v>2924.6526674350002</v>
      </c>
      <c r="AE88" s="1377">
        <v>2652.7726740380003</v>
      </c>
      <c r="AF88" s="1109">
        <v>2985.4485119460001</v>
      </c>
      <c r="AG88" s="1594">
        <v>2886.0148242299997</v>
      </c>
      <c r="AH88" s="657"/>
      <c r="AI88" s="657"/>
    </row>
    <row r="89" spans="1:35" s="246" customFormat="1" ht="12" customHeight="1">
      <c r="A89" s="520"/>
      <c r="B89" s="522" t="s">
        <v>355</v>
      </c>
      <c r="C89" s="232"/>
      <c r="D89" s="878"/>
      <c r="E89" s="878"/>
      <c r="F89" s="884"/>
      <c r="G89" s="434"/>
      <c r="H89" s="659"/>
      <c r="I89" s="659"/>
      <c r="J89" s="659"/>
      <c r="K89" s="659"/>
      <c r="L89" s="657"/>
      <c r="M89" s="657"/>
      <c r="N89" s="657"/>
      <c r="O89" s="657"/>
      <c r="P89" s="657"/>
      <c r="Q89" s="1108"/>
      <c r="R89" s="1108"/>
      <c r="S89" s="1108"/>
      <c r="T89" s="1108"/>
      <c r="U89" s="1108"/>
      <c r="V89" s="1108"/>
      <c r="W89" s="1108"/>
      <c r="X89" s="1108"/>
      <c r="Y89" s="1108"/>
      <c r="Z89" s="1108"/>
      <c r="AA89" s="1108"/>
      <c r="AB89" s="1108"/>
      <c r="AC89" s="1108"/>
      <c r="AD89" s="1108"/>
      <c r="AE89" s="1108"/>
      <c r="AF89" s="1108"/>
      <c r="AG89" s="1108"/>
      <c r="AH89" s="668"/>
      <c r="AI89" s="668"/>
    </row>
    <row r="90" spans="1:35" s="246" customFormat="1" ht="12" customHeight="1">
      <c r="A90" s="521"/>
      <c r="B90" s="522" t="s">
        <v>356</v>
      </c>
      <c r="C90" s="232"/>
      <c r="D90" s="515" t="s">
        <v>323</v>
      </c>
      <c r="E90" s="878"/>
      <c r="F90" s="884"/>
      <c r="G90" s="434"/>
      <c r="H90" s="657"/>
      <c r="I90" s="657"/>
      <c r="J90" s="657"/>
      <c r="K90" s="657"/>
      <c r="L90" s="657"/>
      <c r="M90" s="657"/>
      <c r="N90" s="657"/>
      <c r="O90" s="657"/>
      <c r="P90" s="851"/>
      <c r="Q90" s="1132"/>
      <c r="R90" s="1132"/>
      <c r="S90" s="1132"/>
      <c r="T90" s="1132"/>
      <c r="U90" s="1132"/>
      <c r="V90" s="1132"/>
      <c r="W90" s="1132"/>
      <c r="X90" s="1132"/>
      <c r="Y90" s="1132"/>
      <c r="Z90" s="1132"/>
      <c r="AA90" s="1132"/>
      <c r="AB90" s="1132"/>
      <c r="AC90" s="1132"/>
      <c r="AD90" s="1132"/>
      <c r="AE90" s="1132"/>
      <c r="AF90" s="1132"/>
      <c r="AG90" s="1132" t="s">
        <v>374</v>
      </c>
      <c r="AH90" s="668"/>
      <c r="AI90" s="454"/>
    </row>
    <row r="91" spans="1:35" s="246" customFormat="1" ht="12" customHeight="1" thickBot="1">
      <c r="A91" s="520"/>
      <c r="B91" s="522" t="s">
        <v>357</v>
      </c>
      <c r="C91" s="232"/>
      <c r="D91" s="878"/>
      <c r="E91" s="885" t="s">
        <v>195</v>
      </c>
      <c r="F91" s="885"/>
      <c r="G91" s="364"/>
      <c r="H91" s="428"/>
      <c r="I91" s="428"/>
      <c r="J91" s="428"/>
      <c r="K91" s="428"/>
      <c r="L91" s="656">
        <v>7277.07</v>
      </c>
      <c r="M91" s="656">
        <v>7574.45</v>
      </c>
      <c r="N91" s="656">
        <v>7515.53</v>
      </c>
      <c r="O91" s="1287">
        <v>8057.5240000000003</v>
      </c>
      <c r="P91" s="946">
        <v>7956.2527232239991</v>
      </c>
      <c r="Q91" s="1162">
        <v>8025.2044482070005</v>
      </c>
      <c r="R91" s="1162">
        <v>8236.2741344509996</v>
      </c>
      <c r="S91" s="1427">
        <v>8409.3661771110001</v>
      </c>
      <c r="T91" s="1162">
        <v>7944.4245300310004</v>
      </c>
      <c r="U91" s="1162">
        <v>7884.7972798379988</v>
      </c>
      <c r="V91" s="1162">
        <v>8328.819329214999</v>
      </c>
      <c r="W91" s="1427">
        <v>8554.8300211740006</v>
      </c>
      <c r="X91" s="1162">
        <v>8924.1503080779985</v>
      </c>
      <c r="Y91" s="1162">
        <v>9393.2882670650015</v>
      </c>
      <c r="Z91" s="1162">
        <v>9437.9946375099989</v>
      </c>
      <c r="AA91" s="1427">
        <v>9772.3414104420008</v>
      </c>
      <c r="AB91" s="1162">
        <v>9715.0288368529982</v>
      </c>
      <c r="AC91" s="1162">
        <v>10033.483609314</v>
      </c>
      <c r="AD91" s="1162">
        <v>10344.089477481</v>
      </c>
      <c r="AE91" s="1427">
        <v>10389.457212508996</v>
      </c>
      <c r="AF91" s="1162">
        <v>10277.658769330999</v>
      </c>
      <c r="AG91" s="1621">
        <v>11072.241997061001</v>
      </c>
      <c r="AH91" s="659"/>
      <c r="AI91" s="659"/>
    </row>
    <row r="92" spans="1:35" s="246" customFormat="1" ht="12" customHeight="1" thickTop="1">
      <c r="A92" s="520"/>
      <c r="B92" s="522" t="s">
        <v>358</v>
      </c>
      <c r="C92" s="232"/>
      <c r="D92" s="878"/>
      <c r="E92" s="878"/>
      <c r="F92" s="878" t="s">
        <v>9</v>
      </c>
      <c r="G92" s="232"/>
      <c r="H92" s="657"/>
      <c r="I92" s="657"/>
      <c r="J92" s="657"/>
      <c r="K92" s="657"/>
      <c r="L92" s="657">
        <v>6852.76</v>
      </c>
      <c r="M92" s="657">
        <v>7139.32</v>
      </c>
      <c r="N92" s="657">
        <v>7065.98</v>
      </c>
      <c r="O92" s="1280">
        <v>7594.0540000000001</v>
      </c>
      <c r="P92" s="668">
        <v>7480.4769522369998</v>
      </c>
      <c r="Q92" s="1111">
        <v>7544.633022039</v>
      </c>
      <c r="R92" s="1111">
        <v>7731.1476729379992</v>
      </c>
      <c r="S92" s="1344">
        <v>7909.5546765550007</v>
      </c>
      <c r="T92" s="1111">
        <v>7503.9197470489999</v>
      </c>
      <c r="U92" s="1111">
        <v>7466.2485669910002</v>
      </c>
      <c r="V92" s="1111">
        <v>7906.1051677610003</v>
      </c>
      <c r="W92" s="1344">
        <v>8140.1178362189994</v>
      </c>
      <c r="X92" s="1111">
        <v>8514.8422600979993</v>
      </c>
      <c r="Y92" s="1111">
        <v>8967.8183307449999</v>
      </c>
      <c r="Z92" s="1111">
        <v>9073.1974921550009</v>
      </c>
      <c r="AA92" s="1344">
        <v>9395.6231902179989</v>
      </c>
      <c r="AB92" s="1111">
        <v>9328.2811188999985</v>
      </c>
      <c r="AC92" s="1111">
        <v>9605.1778146970009</v>
      </c>
      <c r="AD92" s="1111">
        <v>9877.0964013520006</v>
      </c>
      <c r="AE92" s="1344">
        <v>9870.6445343099986</v>
      </c>
      <c r="AF92" s="1111">
        <v>9854.6892257290001</v>
      </c>
      <c r="AG92" s="1617">
        <v>10643.583197353</v>
      </c>
      <c r="AH92" s="657"/>
      <c r="AI92" s="657"/>
    </row>
    <row r="93" spans="1:35" s="246" customFormat="1" ht="12" customHeight="1">
      <c r="A93" s="520"/>
      <c r="B93" s="522" t="s">
        <v>359</v>
      </c>
      <c r="C93" s="232"/>
      <c r="D93" s="878"/>
      <c r="E93" s="878"/>
      <c r="F93" s="878" t="s">
        <v>10</v>
      </c>
      <c r="G93" s="232"/>
      <c r="H93" s="657"/>
      <c r="I93" s="657"/>
      <c r="J93" s="657"/>
      <c r="K93" s="657"/>
      <c r="L93" s="657">
        <v>352.41</v>
      </c>
      <c r="M93" s="657">
        <v>362.56</v>
      </c>
      <c r="N93" s="657">
        <v>374.44</v>
      </c>
      <c r="O93" s="1280">
        <v>393.63299999999998</v>
      </c>
      <c r="P93" s="668">
        <v>391.22418987999998</v>
      </c>
      <c r="Q93" s="1111">
        <v>403.70332025800002</v>
      </c>
      <c r="R93" s="1111">
        <v>421.479780393</v>
      </c>
      <c r="S93" s="1344">
        <v>426.35407552599997</v>
      </c>
      <c r="T93" s="1111">
        <v>363.64058281900003</v>
      </c>
      <c r="U93" s="1111">
        <v>356.70485168199997</v>
      </c>
      <c r="V93" s="1111">
        <v>357.56452994199998</v>
      </c>
      <c r="W93" s="1344">
        <v>353.96082191099998</v>
      </c>
      <c r="X93" s="1111">
        <v>349.398457259</v>
      </c>
      <c r="Y93" s="1111">
        <v>358.605046824</v>
      </c>
      <c r="Z93" s="1111">
        <v>305.45997188299998</v>
      </c>
      <c r="AA93" s="1344">
        <v>328.48874075499998</v>
      </c>
      <c r="AB93" s="1111">
        <v>323.81754144299998</v>
      </c>
      <c r="AC93" s="1111">
        <v>358.69650042499995</v>
      </c>
      <c r="AD93" s="1111">
        <v>391.63310151199994</v>
      </c>
      <c r="AE93" s="1344">
        <v>431.155811476</v>
      </c>
      <c r="AF93" s="1111">
        <v>315.13720661799999</v>
      </c>
      <c r="AG93" s="1617">
        <v>332.66708479800002</v>
      </c>
      <c r="AH93" s="657"/>
      <c r="AI93" s="657"/>
    </row>
    <row r="94" spans="1:35" s="246" customFormat="1" ht="12" customHeight="1">
      <c r="A94" s="520"/>
      <c r="B94" s="522" t="s">
        <v>360</v>
      </c>
      <c r="C94" s="232"/>
      <c r="D94" s="878"/>
      <c r="E94" s="878"/>
      <c r="F94" s="878" t="s">
        <v>11</v>
      </c>
      <c r="G94" s="232"/>
      <c r="H94" s="657"/>
      <c r="I94" s="657"/>
      <c r="J94" s="657"/>
      <c r="K94" s="657"/>
      <c r="L94" s="657">
        <v>0</v>
      </c>
      <c r="M94" s="657">
        <v>0</v>
      </c>
      <c r="N94" s="657">
        <v>0</v>
      </c>
      <c r="O94" s="1280">
        <v>0</v>
      </c>
      <c r="P94" s="657">
        <v>0</v>
      </c>
      <c r="Q94" s="1108">
        <v>0</v>
      </c>
      <c r="R94" s="1108">
        <v>0</v>
      </c>
      <c r="S94" s="1280">
        <v>0</v>
      </c>
      <c r="T94" s="1108">
        <v>0</v>
      </c>
      <c r="U94" s="1108">
        <v>0</v>
      </c>
      <c r="V94" s="1108">
        <v>0</v>
      </c>
      <c r="W94" s="1280">
        <v>0</v>
      </c>
      <c r="X94" s="1108">
        <v>0</v>
      </c>
      <c r="Y94" s="1108">
        <v>0</v>
      </c>
      <c r="Z94" s="1108">
        <v>0</v>
      </c>
      <c r="AA94" s="1280">
        <v>0</v>
      </c>
      <c r="AB94" s="1108">
        <v>0</v>
      </c>
      <c r="AC94" s="1108">
        <v>0</v>
      </c>
      <c r="AD94" s="1108">
        <v>0</v>
      </c>
      <c r="AE94" s="1280">
        <v>0</v>
      </c>
      <c r="AF94" s="1108">
        <v>0</v>
      </c>
      <c r="AG94" s="1136">
        <v>0</v>
      </c>
      <c r="AH94" s="657"/>
      <c r="AI94" s="657"/>
    </row>
    <row r="95" spans="1:35" s="246" customFormat="1" ht="12" customHeight="1">
      <c r="A95" s="520"/>
      <c r="B95" s="717" t="s">
        <v>361</v>
      </c>
      <c r="C95" s="232"/>
      <c r="D95" s="878"/>
      <c r="E95" s="878"/>
      <c r="F95" s="878" t="s">
        <v>12</v>
      </c>
      <c r="G95" s="232"/>
      <c r="H95" s="657"/>
      <c r="I95" s="657"/>
      <c r="J95" s="657"/>
      <c r="K95" s="657"/>
      <c r="L95" s="657">
        <v>48.86</v>
      </c>
      <c r="M95" s="657">
        <v>48.65</v>
      </c>
      <c r="N95" s="657">
        <v>49.6</v>
      </c>
      <c r="O95" s="1280">
        <v>46.091999999999999</v>
      </c>
      <c r="P95" s="668">
        <v>58.636753541000004</v>
      </c>
      <c r="Q95" s="1111">
        <v>53.241863665000004</v>
      </c>
      <c r="R95" s="1111">
        <v>57.224621835999997</v>
      </c>
      <c r="S95" s="1344">
        <v>50.563238280999997</v>
      </c>
      <c r="T95" s="1111">
        <v>52.284961949999996</v>
      </c>
      <c r="U95" s="1111">
        <v>38.644883956000001</v>
      </c>
      <c r="V95" s="1111">
        <v>42.338962914000007</v>
      </c>
      <c r="W95" s="1344">
        <v>38.760464049999996</v>
      </c>
      <c r="X95" s="1111">
        <v>38.085010169</v>
      </c>
      <c r="Y95" s="1111">
        <v>35.560365688000005</v>
      </c>
      <c r="Z95" s="1111">
        <v>37.144764506999998</v>
      </c>
      <c r="AA95" s="1344">
        <v>26.299782056000002</v>
      </c>
      <c r="AB95" s="1111">
        <v>39.966818123000003</v>
      </c>
      <c r="AC95" s="1111">
        <v>43.309054650999997</v>
      </c>
      <c r="AD95" s="1111">
        <v>44.174588698999997</v>
      </c>
      <c r="AE95" s="1344">
        <v>52.603313756999995</v>
      </c>
      <c r="AF95" s="1111">
        <v>69.37975375500001</v>
      </c>
      <c r="AG95" s="1617">
        <v>11.733909859999999</v>
      </c>
      <c r="AH95" s="657"/>
      <c r="AI95" s="657"/>
    </row>
    <row r="96" spans="1:35" s="246" customFormat="1" ht="12" customHeight="1">
      <c r="A96" s="520"/>
      <c r="B96" s="1586" t="s">
        <v>701</v>
      </c>
      <c r="C96" s="232"/>
      <c r="D96" s="878"/>
      <c r="E96" s="878"/>
      <c r="F96" s="878" t="s">
        <v>13</v>
      </c>
      <c r="G96" s="232"/>
      <c r="H96" s="657"/>
      <c r="I96" s="657"/>
      <c r="J96" s="657"/>
      <c r="K96" s="657"/>
      <c r="L96" s="657">
        <v>23.04</v>
      </c>
      <c r="M96" s="657">
        <v>23.92</v>
      </c>
      <c r="N96" s="657">
        <v>25.51</v>
      </c>
      <c r="O96" s="1280">
        <v>23.744</v>
      </c>
      <c r="P96" s="668">
        <v>25.914827566</v>
      </c>
      <c r="Q96" s="1111">
        <v>23.626242245</v>
      </c>
      <c r="R96" s="1111">
        <v>26.422059283999999</v>
      </c>
      <c r="S96" s="1344">
        <v>22.894186748999999</v>
      </c>
      <c r="T96" s="1111">
        <v>24.579238213</v>
      </c>
      <c r="U96" s="1111">
        <v>23.198977208999999</v>
      </c>
      <c r="V96" s="1111">
        <v>22.810668597999999</v>
      </c>
      <c r="W96" s="1344">
        <v>21.990898993999998</v>
      </c>
      <c r="X96" s="1111">
        <v>21.824580552000004</v>
      </c>
      <c r="Y96" s="1111">
        <v>31.304523807999999</v>
      </c>
      <c r="Z96" s="1111">
        <v>22.192408964999998</v>
      </c>
      <c r="AA96" s="1344">
        <v>21.929697413</v>
      </c>
      <c r="AB96" s="1111">
        <v>22.963358387</v>
      </c>
      <c r="AC96" s="1111">
        <v>26.300239541000003</v>
      </c>
      <c r="AD96" s="1111">
        <v>31.185385918000001</v>
      </c>
      <c r="AE96" s="1344">
        <v>35.053552966000005</v>
      </c>
      <c r="AF96" s="1111">
        <v>38.452583229000005</v>
      </c>
      <c r="AG96" s="1617">
        <v>84.257805050000002</v>
      </c>
      <c r="AH96" s="657"/>
      <c r="AI96" s="657"/>
    </row>
    <row r="97" spans="1:922" s="246" customFormat="1" ht="12" customHeight="1">
      <c r="A97" s="520"/>
      <c r="B97" s="1586" t="s">
        <v>702</v>
      </c>
      <c r="C97" s="232"/>
      <c r="D97" s="878"/>
      <c r="E97" s="886" t="s">
        <v>14</v>
      </c>
      <c r="F97" s="883"/>
      <c r="G97" s="429"/>
      <c r="H97" s="429"/>
      <c r="I97" s="429"/>
      <c r="J97" s="429"/>
      <c r="K97" s="429"/>
      <c r="L97" s="675">
        <v>71.900000000000006</v>
      </c>
      <c r="M97" s="675">
        <v>72.569999999999993</v>
      </c>
      <c r="N97" s="675">
        <v>75.11</v>
      </c>
      <c r="O97" s="1403">
        <v>69.835999999999999</v>
      </c>
      <c r="P97" s="947">
        <v>84.551581107000004</v>
      </c>
      <c r="Q97" s="947">
        <v>76.868105909999997</v>
      </c>
      <c r="R97" s="947">
        <v>83.646681119999997</v>
      </c>
      <c r="S97" s="1428">
        <v>73.457425029999996</v>
      </c>
      <c r="T97" s="947">
        <v>76.864200162999992</v>
      </c>
      <c r="U97" s="947">
        <v>61.843861165</v>
      </c>
      <c r="V97" s="947">
        <v>65.149631512000013</v>
      </c>
      <c r="W97" s="1428">
        <v>60.751363043999994</v>
      </c>
      <c r="X97" s="947">
        <v>59.909590721000001</v>
      </c>
      <c r="Y97" s="947">
        <v>66.864889496000004</v>
      </c>
      <c r="Z97" s="947">
        <v>59.337173471999996</v>
      </c>
      <c r="AA97" s="1428">
        <v>48.229479468999997</v>
      </c>
      <c r="AB97" s="947">
        <v>62.930176510000003</v>
      </c>
      <c r="AC97" s="947">
        <v>69.609294191999993</v>
      </c>
      <c r="AD97" s="947">
        <v>75.359974617000006</v>
      </c>
      <c r="AE97" s="1428">
        <v>87.656866723000007</v>
      </c>
      <c r="AF97" s="1898">
        <v>107.83233698400002</v>
      </c>
      <c r="AG97" s="1622">
        <v>95.991714909999999</v>
      </c>
      <c r="AH97" s="668"/>
      <c r="AI97" s="668"/>
    </row>
    <row r="98" spans="1:922" s="246" customFormat="1" ht="12" customHeight="1">
      <c r="A98" s="141"/>
      <c r="B98" s="522" t="s">
        <v>507</v>
      </c>
      <c r="C98" s="258"/>
      <c r="D98" s="878"/>
      <c r="E98" s="887" t="s">
        <v>3</v>
      </c>
      <c r="F98" s="888"/>
      <c r="G98" s="430"/>
      <c r="H98" s="431"/>
      <c r="I98" s="431"/>
      <c r="J98" s="431"/>
      <c r="K98" s="431"/>
      <c r="L98" s="797">
        <v>9.88035019588928E-3</v>
      </c>
      <c r="M98" s="797">
        <v>9.5808936622461035E-3</v>
      </c>
      <c r="N98" s="797">
        <v>9.9939724809827123E-3</v>
      </c>
      <c r="O98" s="1381">
        <v>8.6671786519034871E-3</v>
      </c>
      <c r="P98" s="797">
        <v>1.0627060759419715E-2</v>
      </c>
      <c r="Q98" s="1142">
        <v>9.5783361540619626E-3</v>
      </c>
      <c r="R98" s="1142">
        <v>1.0155888421697802E-2</v>
      </c>
      <c r="S98" s="1381">
        <v>8.7351916283464736E-3</v>
      </c>
      <c r="T98" s="1142">
        <v>9.6752382595420103E-3</v>
      </c>
      <c r="U98" s="1142">
        <v>7.8434307148440279E-3</v>
      </c>
      <c r="V98" s="1142">
        <v>7.8221929107616314E-3</v>
      </c>
      <c r="W98" s="1381">
        <v>7.1014108864389724E-3</v>
      </c>
      <c r="X98" s="1142">
        <v>6.7131983049154602E-3</v>
      </c>
      <c r="Y98" s="1142">
        <v>7.1183687325388984E-3</v>
      </c>
      <c r="Z98" s="1142">
        <v>6.2870531030154051E-3</v>
      </c>
      <c r="AA98" s="1375">
        <v>4.9353043905594153E-3</v>
      </c>
      <c r="AB98" s="1014">
        <v>6.4776108817382631E-3</v>
      </c>
      <c r="AC98" s="1014">
        <v>6.937699497249615E-3</v>
      </c>
      <c r="AD98" s="1014">
        <v>7.2853173574202023E-3</v>
      </c>
      <c r="AE98" s="1375">
        <v>8.437097812719261E-3</v>
      </c>
      <c r="AF98" s="1014">
        <v>1.0491916437795797E-2</v>
      </c>
      <c r="AG98" s="1598">
        <v>8.6695824509146289E-3</v>
      </c>
      <c r="AH98" s="852"/>
      <c r="AI98" s="852"/>
    </row>
    <row r="99" spans="1:922" s="246" customFormat="1" ht="12" customHeight="1" thickBot="1">
      <c r="A99" s="141"/>
      <c r="B99" s="522" t="s">
        <v>362</v>
      </c>
      <c r="C99" s="258"/>
      <c r="D99" s="878"/>
      <c r="E99" s="885" t="s">
        <v>204</v>
      </c>
      <c r="F99" s="889"/>
      <c r="G99" s="364"/>
      <c r="H99" s="363"/>
      <c r="I99" s="363"/>
      <c r="J99" s="363"/>
      <c r="K99" s="363"/>
      <c r="L99" s="363">
        <v>248.74986108299996</v>
      </c>
      <c r="M99" s="363">
        <v>258.19799168599997</v>
      </c>
      <c r="N99" s="363">
        <v>264.58367054199999</v>
      </c>
      <c r="O99" s="1404">
        <v>259.61347075200001</v>
      </c>
      <c r="P99" s="363">
        <v>272.65833587100002</v>
      </c>
      <c r="Q99" s="1114">
        <v>267.39149075999995</v>
      </c>
      <c r="R99" s="1114">
        <v>275.63727681299997</v>
      </c>
      <c r="S99" s="1404">
        <v>274.12269886199994</v>
      </c>
      <c r="T99" s="1114">
        <v>252.943710216</v>
      </c>
      <c r="U99" s="1114">
        <v>243.847836226</v>
      </c>
      <c r="V99" s="1114">
        <v>245.455303109</v>
      </c>
      <c r="W99" s="1404">
        <v>258.70818756400001</v>
      </c>
      <c r="X99" s="1114">
        <v>261.42441543799998</v>
      </c>
      <c r="Y99" s="1114">
        <v>275.22442971200002</v>
      </c>
      <c r="Z99" s="1114">
        <v>250.56915522599996</v>
      </c>
      <c r="AA99" s="1404">
        <v>255.09655545700002</v>
      </c>
      <c r="AB99" s="1114">
        <v>263.13405568400003</v>
      </c>
      <c r="AC99" s="1114">
        <v>281.38232437900001</v>
      </c>
      <c r="AD99" s="1114">
        <v>292.281922495</v>
      </c>
      <c r="AE99" s="1404">
        <v>302.673468383</v>
      </c>
      <c r="AF99" s="1114">
        <v>300.00951637899999</v>
      </c>
      <c r="AG99" s="1623">
        <v>298.65373195799998</v>
      </c>
      <c r="AH99" s="1482"/>
      <c r="AI99" s="668"/>
    </row>
    <row r="100" spans="1:922" s="246" customFormat="1" ht="12" customHeight="1" thickTop="1">
      <c r="A100" s="141"/>
      <c r="B100" s="152"/>
      <c r="C100" s="243"/>
      <c r="D100" s="878"/>
      <c r="E100" s="878"/>
      <c r="F100" s="878" t="s">
        <v>9</v>
      </c>
      <c r="G100" s="232"/>
      <c r="H100" s="793"/>
      <c r="I100" s="793"/>
      <c r="J100" s="793"/>
      <c r="K100" s="793"/>
      <c r="L100" s="668">
        <v>106.960928004</v>
      </c>
      <c r="M100" s="668">
        <v>112.03811958300001</v>
      </c>
      <c r="N100" s="668">
        <v>111.08340478</v>
      </c>
      <c r="O100" s="1344">
        <v>114.426910963</v>
      </c>
      <c r="P100" s="668">
        <v>112.282384705</v>
      </c>
      <c r="Q100" s="1111">
        <v>111.81032867499999</v>
      </c>
      <c r="R100" s="1111">
        <v>112.041156024</v>
      </c>
      <c r="S100" s="1344">
        <v>117.18448837099999</v>
      </c>
      <c r="T100" s="1111">
        <v>115.05415638800001</v>
      </c>
      <c r="U100" s="1111">
        <v>115.519409369</v>
      </c>
      <c r="V100" s="1111">
        <v>114.72931841699999</v>
      </c>
      <c r="W100" s="1344">
        <v>127.43339729299998</v>
      </c>
      <c r="X100" s="1111">
        <v>130.73906233300002</v>
      </c>
      <c r="Y100" s="1111">
        <v>136.52545299899998</v>
      </c>
      <c r="Z100" s="1111">
        <v>142.18638845999999</v>
      </c>
      <c r="AA100" s="1344">
        <v>149.80450258400001</v>
      </c>
      <c r="AB100" s="1111">
        <v>149.26318905699998</v>
      </c>
      <c r="AC100" s="1111">
        <v>158.107768526</v>
      </c>
      <c r="AD100" s="1111">
        <v>157.424195661</v>
      </c>
      <c r="AE100" s="1344">
        <v>140.97744872000001</v>
      </c>
      <c r="AF100" s="1111">
        <v>141.185423394</v>
      </c>
      <c r="AG100" s="1617">
        <v>144.91177486799998</v>
      </c>
      <c r="AH100" s="668"/>
      <c r="AI100" s="668"/>
    </row>
    <row r="101" spans="1:922" s="246" customFormat="1" ht="12" customHeight="1">
      <c r="A101" s="141"/>
      <c r="B101" s="152"/>
      <c r="C101" s="232"/>
      <c r="D101" s="878"/>
      <c r="E101" s="878"/>
      <c r="F101" s="878" t="s">
        <v>10</v>
      </c>
      <c r="G101" s="232"/>
      <c r="H101" s="793"/>
      <c r="I101" s="793"/>
      <c r="J101" s="793"/>
      <c r="K101" s="793"/>
      <c r="L101" s="668">
        <v>87.757005590000006</v>
      </c>
      <c r="M101" s="668">
        <v>91.148915357999996</v>
      </c>
      <c r="N101" s="668">
        <v>96.304918653000001</v>
      </c>
      <c r="O101" s="1344">
        <v>91.940469349000011</v>
      </c>
      <c r="P101" s="668">
        <v>95.438802774999999</v>
      </c>
      <c r="Q101" s="1111">
        <v>96.719511150999992</v>
      </c>
      <c r="R101" s="1111">
        <v>99.45330114299999</v>
      </c>
      <c r="S101" s="1344">
        <v>100.111015126</v>
      </c>
      <c r="T101" s="1111">
        <v>78.106607995000005</v>
      </c>
      <c r="U101" s="1111">
        <v>80.609850494999989</v>
      </c>
      <c r="V101" s="1111">
        <v>79.788661145000006</v>
      </c>
      <c r="W101" s="1344">
        <v>85.714313420000011</v>
      </c>
      <c r="X101" s="1111">
        <v>85.912565227000002</v>
      </c>
      <c r="Y101" s="1111">
        <v>86.843637076000007</v>
      </c>
      <c r="Z101" s="1111">
        <v>63.762866349000006</v>
      </c>
      <c r="AA101" s="1344">
        <v>70.050024844999996</v>
      </c>
      <c r="AB101" s="1111">
        <v>67.902318125999997</v>
      </c>
      <c r="AC101" s="1111">
        <v>72.238183390000003</v>
      </c>
      <c r="AD101" s="1111">
        <v>79.523317499000001</v>
      </c>
      <c r="AE101" s="1344">
        <v>98.914479866999997</v>
      </c>
      <c r="AF101" s="1111">
        <v>83.453991295999998</v>
      </c>
      <c r="AG101" s="1617">
        <v>88.344749071999999</v>
      </c>
      <c r="AH101" s="668"/>
      <c r="AI101" s="668"/>
    </row>
    <row r="102" spans="1:922" s="246" customFormat="1" ht="12" customHeight="1">
      <c r="A102" s="141"/>
      <c r="B102" s="152"/>
      <c r="C102" s="232"/>
      <c r="D102" s="878"/>
      <c r="E102" s="878"/>
      <c r="F102" s="878" t="s">
        <v>11</v>
      </c>
      <c r="G102" s="424"/>
      <c r="H102" s="424"/>
      <c r="I102" s="424"/>
      <c r="J102" s="424"/>
      <c r="K102" s="424"/>
      <c r="L102" s="668">
        <v>0</v>
      </c>
      <c r="M102" s="668">
        <v>0</v>
      </c>
      <c r="N102" s="668">
        <v>0</v>
      </c>
      <c r="O102" s="1344">
        <v>0</v>
      </c>
      <c r="P102" s="668">
        <v>0</v>
      </c>
      <c r="Q102" s="1111">
        <v>0</v>
      </c>
      <c r="R102" s="1111">
        <v>0</v>
      </c>
      <c r="S102" s="1344">
        <v>0</v>
      </c>
      <c r="T102" s="1111">
        <v>0</v>
      </c>
      <c r="U102" s="1111">
        <v>0</v>
      </c>
      <c r="V102" s="1111">
        <v>0</v>
      </c>
      <c r="W102" s="1344">
        <v>0</v>
      </c>
      <c r="X102" s="1111">
        <v>0</v>
      </c>
      <c r="Y102" s="1111">
        <v>0</v>
      </c>
      <c r="Z102" s="1111">
        <v>0</v>
      </c>
      <c r="AA102" s="1344">
        <v>0</v>
      </c>
      <c r="AB102" s="1111">
        <v>0</v>
      </c>
      <c r="AC102" s="1111">
        <v>0</v>
      </c>
      <c r="AD102" s="1111">
        <v>0</v>
      </c>
      <c r="AE102" s="1344">
        <v>0</v>
      </c>
      <c r="AF102" s="1111">
        <v>0</v>
      </c>
      <c r="AG102" s="1617">
        <v>0</v>
      </c>
      <c r="AH102" s="668"/>
      <c r="AI102" s="668"/>
    </row>
    <row r="103" spans="1:922" s="178" customFormat="1" ht="12" customHeight="1">
      <c r="A103" s="141"/>
      <c r="B103" s="152"/>
      <c r="C103" s="232"/>
      <c r="D103" s="349"/>
      <c r="E103" s="349"/>
      <c r="F103" s="349" t="s">
        <v>12</v>
      </c>
      <c r="G103" s="424"/>
      <c r="H103" s="424"/>
      <c r="I103" s="424"/>
      <c r="J103" s="424"/>
      <c r="K103" s="424"/>
      <c r="L103" s="668">
        <v>35.995418982999993</v>
      </c>
      <c r="M103" s="668">
        <v>36.171472246</v>
      </c>
      <c r="N103" s="668">
        <v>37.150080607999996</v>
      </c>
      <c r="O103" s="1344">
        <v>34.447610631000003</v>
      </c>
      <c r="P103" s="948">
        <v>44.365566995000002</v>
      </c>
      <c r="Q103" s="1163">
        <v>40.316807611999998</v>
      </c>
      <c r="R103" s="1163">
        <v>43.222727266</v>
      </c>
      <c r="S103" s="1429">
        <v>38.628345933000006</v>
      </c>
      <c r="T103" s="1163">
        <v>40.216535508</v>
      </c>
      <c r="U103" s="1163">
        <v>29.117699876</v>
      </c>
      <c r="V103" s="1163">
        <v>32.675263585000003</v>
      </c>
      <c r="W103" s="1429">
        <v>28.707638669000001</v>
      </c>
      <c r="X103" s="1163">
        <v>28.220586751999999</v>
      </c>
      <c r="Y103" s="1163">
        <v>26.395815159000001</v>
      </c>
      <c r="Z103" s="1163">
        <v>27.606020967999999</v>
      </c>
      <c r="AA103" s="1429">
        <v>19.030728059000001</v>
      </c>
      <c r="AB103" s="1163">
        <v>28.987162068</v>
      </c>
      <c r="AC103" s="1163">
        <v>31.472000000000001</v>
      </c>
      <c r="AD103" s="1163">
        <v>32.158772917999997</v>
      </c>
      <c r="AE103" s="1429">
        <v>37.465473333999995</v>
      </c>
      <c r="AF103" s="1163">
        <v>47.829430449999997</v>
      </c>
      <c r="AG103" s="1618">
        <v>5.3047592090000002</v>
      </c>
      <c r="AH103" s="1483"/>
      <c r="AI103" s="668"/>
      <c r="AJ103" s="243"/>
      <c r="AK103" s="243"/>
      <c r="AL103" s="243"/>
      <c r="AM103" s="243"/>
      <c r="AN103" s="243"/>
      <c r="AO103" s="243"/>
      <c r="AP103" s="243"/>
      <c r="AQ103" s="243"/>
      <c r="AR103" s="243"/>
      <c r="AS103" s="243"/>
      <c r="AT103" s="243"/>
      <c r="AU103" s="243"/>
      <c r="AV103" s="243"/>
      <c r="AW103" s="243"/>
      <c r="AX103" s="243"/>
      <c r="AY103" s="243"/>
      <c r="AZ103" s="243"/>
      <c r="BA103" s="243"/>
      <c r="BB103" s="243"/>
      <c r="BC103" s="243"/>
      <c r="BD103" s="243"/>
      <c r="BE103" s="243"/>
      <c r="BF103" s="243"/>
      <c r="BG103" s="243"/>
      <c r="BH103" s="243"/>
      <c r="BI103" s="243"/>
      <c r="BJ103" s="243"/>
      <c r="BK103" s="243"/>
      <c r="BL103" s="243"/>
      <c r="BM103" s="243"/>
      <c r="BN103" s="243"/>
      <c r="BO103" s="243"/>
      <c r="BP103" s="243"/>
      <c r="BQ103" s="243"/>
      <c r="BR103" s="243"/>
      <c r="BS103" s="243"/>
      <c r="BT103" s="243"/>
      <c r="BU103" s="243"/>
      <c r="BV103" s="243"/>
      <c r="BW103" s="243"/>
      <c r="BX103" s="243"/>
      <c r="BY103" s="243"/>
      <c r="BZ103" s="243"/>
      <c r="CA103" s="243"/>
      <c r="CB103" s="243"/>
      <c r="CC103" s="243"/>
      <c r="CD103" s="243"/>
      <c r="CE103" s="243"/>
      <c r="CF103" s="243"/>
      <c r="CG103" s="243"/>
      <c r="CH103" s="243"/>
      <c r="CI103" s="243"/>
      <c r="CJ103" s="243"/>
      <c r="CK103" s="243"/>
      <c r="CL103" s="243"/>
      <c r="CM103" s="243"/>
      <c r="CN103" s="243"/>
      <c r="CO103" s="243"/>
      <c r="CP103" s="243"/>
      <c r="CQ103" s="243"/>
      <c r="CR103" s="243"/>
      <c r="CS103" s="243"/>
      <c r="CT103" s="243"/>
      <c r="CU103" s="243"/>
      <c r="CV103" s="243"/>
      <c r="CW103" s="243"/>
      <c r="CX103" s="243"/>
      <c r="CY103" s="243"/>
      <c r="CZ103" s="243"/>
      <c r="DA103" s="243"/>
      <c r="DB103" s="243"/>
      <c r="DC103" s="243"/>
      <c r="DD103" s="243"/>
      <c r="DE103" s="243"/>
      <c r="DF103" s="243"/>
      <c r="DG103" s="243"/>
      <c r="DH103" s="243"/>
      <c r="DI103" s="243"/>
      <c r="DJ103" s="243"/>
      <c r="DK103" s="243"/>
      <c r="DL103" s="243"/>
      <c r="DM103" s="243"/>
      <c r="DN103" s="243"/>
      <c r="DO103" s="243"/>
      <c r="DP103" s="243"/>
      <c r="DQ103" s="243"/>
      <c r="DR103" s="243"/>
      <c r="DS103" s="243"/>
      <c r="DT103" s="243"/>
      <c r="DU103" s="243"/>
      <c r="DV103" s="243"/>
      <c r="DW103" s="243"/>
      <c r="DX103" s="243"/>
      <c r="DY103" s="243"/>
      <c r="DZ103" s="243"/>
      <c r="EA103" s="243"/>
      <c r="EB103" s="243"/>
      <c r="EC103" s="243"/>
      <c r="ED103" s="243"/>
      <c r="EE103" s="243"/>
      <c r="EF103" s="243"/>
      <c r="EG103" s="243"/>
      <c r="EH103" s="243"/>
      <c r="EI103" s="243"/>
      <c r="EJ103" s="243"/>
      <c r="EK103" s="243"/>
      <c r="EL103" s="243"/>
      <c r="EM103" s="243"/>
      <c r="EN103" s="243"/>
      <c r="EO103" s="243"/>
      <c r="EP103" s="243"/>
      <c r="EQ103" s="243"/>
      <c r="ER103" s="243"/>
      <c r="ES103" s="243"/>
      <c r="ET103" s="243"/>
      <c r="EU103" s="243"/>
      <c r="EV103" s="243"/>
      <c r="EW103" s="243"/>
      <c r="EX103" s="243"/>
      <c r="EY103" s="243"/>
      <c r="EZ103" s="243"/>
      <c r="FA103" s="243"/>
      <c r="FB103" s="243"/>
      <c r="FC103" s="243"/>
      <c r="FD103" s="243"/>
      <c r="FE103" s="243"/>
      <c r="FF103" s="243"/>
      <c r="FG103" s="243"/>
      <c r="FH103" s="243"/>
      <c r="FI103" s="243"/>
      <c r="FJ103" s="243"/>
      <c r="FK103" s="243"/>
      <c r="FL103" s="243"/>
      <c r="FM103" s="243"/>
      <c r="FN103" s="243"/>
      <c r="FO103" s="243"/>
      <c r="FP103" s="243"/>
      <c r="FQ103" s="243"/>
      <c r="FR103" s="243"/>
      <c r="FS103" s="243"/>
      <c r="FT103" s="243"/>
      <c r="FU103" s="243"/>
      <c r="FV103" s="243"/>
      <c r="FW103" s="243"/>
      <c r="FX103" s="243"/>
      <c r="FY103" s="243"/>
      <c r="FZ103" s="243"/>
      <c r="GA103" s="243"/>
      <c r="GB103" s="243"/>
      <c r="GC103" s="243"/>
      <c r="GD103" s="243"/>
      <c r="GE103" s="243"/>
      <c r="GF103" s="243"/>
      <c r="GG103" s="243"/>
      <c r="GH103" s="243"/>
      <c r="GI103" s="243"/>
      <c r="GJ103" s="243"/>
      <c r="GK103" s="243"/>
      <c r="GL103" s="243"/>
      <c r="GM103" s="243"/>
      <c r="GN103" s="243"/>
      <c r="GO103" s="243"/>
      <c r="GP103" s="243"/>
      <c r="GQ103" s="243"/>
      <c r="GR103" s="243"/>
      <c r="GS103" s="243"/>
      <c r="GT103" s="243"/>
      <c r="GU103" s="243"/>
      <c r="GV103" s="243"/>
      <c r="GW103" s="243"/>
      <c r="GX103" s="243"/>
      <c r="GY103" s="243"/>
      <c r="GZ103" s="243"/>
      <c r="HA103" s="243"/>
      <c r="HB103" s="243"/>
      <c r="HC103" s="243"/>
      <c r="HD103" s="243"/>
      <c r="HE103" s="243"/>
      <c r="HF103" s="243"/>
      <c r="HG103" s="243"/>
      <c r="HH103" s="243"/>
      <c r="HI103" s="243"/>
      <c r="HJ103" s="243"/>
      <c r="HK103" s="243"/>
      <c r="HL103" s="243"/>
      <c r="HM103" s="243"/>
      <c r="HN103" s="243"/>
      <c r="HO103" s="243"/>
      <c r="HP103" s="243"/>
      <c r="HQ103" s="243"/>
      <c r="HR103" s="243"/>
      <c r="HS103" s="243"/>
      <c r="HT103" s="243"/>
      <c r="HU103" s="243"/>
      <c r="HV103" s="243"/>
      <c r="HW103" s="243"/>
      <c r="HX103" s="243"/>
      <c r="HY103" s="243"/>
      <c r="HZ103" s="243"/>
      <c r="IA103" s="243"/>
      <c r="IB103" s="243"/>
      <c r="IC103" s="243"/>
      <c r="ID103" s="243"/>
      <c r="IE103" s="243"/>
      <c r="IF103" s="243"/>
      <c r="IG103" s="243"/>
      <c r="IH103" s="243"/>
      <c r="II103" s="243"/>
      <c r="IJ103" s="243"/>
      <c r="IK103" s="243"/>
      <c r="IL103" s="243"/>
      <c r="IM103" s="243"/>
      <c r="IN103" s="243"/>
      <c r="IO103" s="243"/>
      <c r="IP103" s="243"/>
      <c r="IQ103" s="243"/>
      <c r="IR103" s="243"/>
      <c r="IS103" s="243"/>
      <c r="IT103" s="243"/>
      <c r="IU103" s="243"/>
      <c r="IV103" s="243"/>
      <c r="IW103" s="243"/>
      <c r="IX103" s="243"/>
      <c r="IY103" s="243"/>
      <c r="IZ103" s="243"/>
      <c r="JA103" s="243"/>
      <c r="JB103" s="243"/>
      <c r="JC103" s="243"/>
      <c r="JD103" s="243"/>
      <c r="JE103" s="243"/>
      <c r="JF103" s="243"/>
      <c r="JG103" s="243"/>
      <c r="JH103" s="243"/>
      <c r="JI103" s="243"/>
      <c r="JJ103" s="243"/>
      <c r="JK103" s="243"/>
      <c r="JL103" s="243"/>
      <c r="JM103" s="243"/>
      <c r="JN103" s="243"/>
      <c r="JO103" s="243"/>
      <c r="JP103" s="243"/>
      <c r="JQ103" s="243"/>
      <c r="JR103" s="243"/>
      <c r="JS103" s="243"/>
      <c r="JT103" s="243"/>
      <c r="JU103" s="243"/>
      <c r="JV103" s="243"/>
      <c r="JW103" s="243"/>
      <c r="JX103" s="243"/>
      <c r="JY103" s="243"/>
      <c r="JZ103" s="243"/>
      <c r="KA103" s="243"/>
      <c r="KB103" s="243"/>
      <c r="KC103" s="243"/>
      <c r="KD103" s="243"/>
      <c r="KE103" s="243"/>
      <c r="KF103" s="243"/>
      <c r="KG103" s="243"/>
      <c r="KH103" s="243"/>
      <c r="KI103" s="243"/>
      <c r="KJ103" s="243"/>
      <c r="KK103" s="243"/>
      <c r="KL103" s="243"/>
      <c r="KM103" s="243"/>
      <c r="KN103" s="243"/>
      <c r="KO103" s="243"/>
      <c r="KP103" s="243"/>
      <c r="KQ103" s="243"/>
      <c r="KR103" s="243"/>
      <c r="KS103" s="243"/>
      <c r="KT103" s="243"/>
      <c r="KU103" s="243"/>
      <c r="KV103" s="243"/>
      <c r="KW103" s="243"/>
      <c r="KX103" s="243"/>
      <c r="KY103" s="243"/>
      <c r="KZ103" s="243"/>
      <c r="LA103" s="243"/>
      <c r="LB103" s="243"/>
      <c r="LC103" s="243"/>
      <c r="LD103" s="243"/>
      <c r="LE103" s="243"/>
      <c r="LF103" s="243"/>
      <c r="LG103" s="243"/>
      <c r="LH103" s="243"/>
      <c r="LI103" s="243"/>
      <c r="LJ103" s="243"/>
      <c r="LK103" s="243"/>
      <c r="LL103" s="243"/>
      <c r="LM103" s="243"/>
      <c r="LN103" s="243"/>
      <c r="LO103" s="243"/>
      <c r="LP103" s="243"/>
      <c r="LQ103" s="243"/>
      <c r="LR103" s="243"/>
      <c r="LS103" s="243"/>
      <c r="LT103" s="243"/>
      <c r="LU103" s="243"/>
      <c r="LV103" s="243"/>
      <c r="LW103" s="243"/>
      <c r="LX103" s="243"/>
      <c r="LY103" s="243"/>
      <c r="LZ103" s="243"/>
      <c r="MA103" s="243"/>
      <c r="MB103" s="243"/>
      <c r="MC103" s="243"/>
      <c r="MD103" s="243"/>
      <c r="ME103" s="243"/>
      <c r="MF103" s="243"/>
      <c r="MG103" s="243"/>
      <c r="MH103" s="243"/>
      <c r="MI103" s="243"/>
      <c r="MJ103" s="243"/>
      <c r="MK103" s="243"/>
      <c r="ML103" s="243"/>
      <c r="MM103" s="243"/>
      <c r="MN103" s="243"/>
      <c r="MO103" s="243"/>
      <c r="MP103" s="243"/>
      <c r="MQ103" s="243"/>
      <c r="MR103" s="243"/>
      <c r="MS103" s="243"/>
      <c r="MT103" s="243"/>
      <c r="MU103" s="243"/>
      <c r="MV103" s="243"/>
      <c r="MW103" s="243"/>
      <c r="MX103" s="243"/>
      <c r="MY103" s="243"/>
      <c r="MZ103" s="243"/>
      <c r="NA103" s="243"/>
      <c r="NB103" s="243"/>
      <c r="NC103" s="243"/>
      <c r="ND103" s="243"/>
      <c r="NE103" s="243"/>
      <c r="NF103" s="243"/>
      <c r="NG103" s="243"/>
      <c r="NH103" s="243"/>
      <c r="NI103" s="243"/>
      <c r="NJ103" s="243"/>
      <c r="NK103" s="243"/>
      <c r="NL103" s="243"/>
      <c r="NM103" s="243"/>
      <c r="NN103" s="243"/>
      <c r="NO103" s="243"/>
      <c r="NP103" s="243"/>
      <c r="NQ103" s="243"/>
      <c r="NR103" s="243"/>
      <c r="NS103" s="243"/>
      <c r="NT103" s="243"/>
      <c r="NU103" s="243"/>
      <c r="NV103" s="243"/>
      <c r="NW103" s="243"/>
      <c r="NX103" s="243"/>
      <c r="NY103" s="243"/>
      <c r="NZ103" s="243"/>
      <c r="OA103" s="243"/>
      <c r="OB103" s="243"/>
      <c r="OC103" s="243"/>
      <c r="OD103" s="243"/>
      <c r="OE103" s="243"/>
      <c r="OF103" s="243"/>
      <c r="OG103" s="243"/>
      <c r="OH103" s="243"/>
      <c r="OI103" s="243"/>
      <c r="OJ103" s="243"/>
      <c r="OK103" s="243"/>
      <c r="OL103" s="243"/>
      <c r="OM103" s="243"/>
      <c r="ON103" s="243"/>
      <c r="OO103" s="243"/>
      <c r="OP103" s="243"/>
      <c r="OQ103" s="243"/>
      <c r="OR103" s="243"/>
      <c r="OS103" s="243"/>
      <c r="OT103" s="243"/>
      <c r="OU103" s="243"/>
      <c r="OV103" s="243"/>
      <c r="OW103" s="243"/>
      <c r="OX103" s="243"/>
      <c r="OY103" s="243"/>
      <c r="OZ103" s="243"/>
      <c r="PA103" s="243"/>
      <c r="PB103" s="243"/>
      <c r="PC103" s="243"/>
      <c r="PD103" s="243"/>
      <c r="PE103" s="243"/>
      <c r="PF103" s="243"/>
      <c r="PG103" s="243"/>
      <c r="PH103" s="243"/>
      <c r="PI103" s="243"/>
      <c r="PJ103" s="243"/>
      <c r="PK103" s="243"/>
      <c r="PL103" s="243"/>
      <c r="PM103" s="243"/>
      <c r="PN103" s="243"/>
      <c r="PO103" s="243"/>
      <c r="PP103" s="243"/>
      <c r="PQ103" s="243"/>
      <c r="PR103" s="243"/>
      <c r="PS103" s="243"/>
      <c r="PT103" s="243"/>
      <c r="PU103" s="243"/>
      <c r="PV103" s="243"/>
      <c r="PW103" s="243"/>
      <c r="PX103" s="243"/>
      <c r="PY103" s="243"/>
      <c r="PZ103" s="243"/>
      <c r="QA103" s="243"/>
      <c r="QB103" s="243"/>
      <c r="QC103" s="243"/>
      <c r="QD103" s="243"/>
      <c r="QE103" s="243"/>
      <c r="QF103" s="243"/>
      <c r="QG103" s="243"/>
      <c r="QH103" s="243"/>
      <c r="QI103" s="243"/>
      <c r="QJ103" s="243"/>
      <c r="QK103" s="243"/>
      <c r="QL103" s="243"/>
      <c r="QM103" s="243"/>
      <c r="QN103" s="243"/>
      <c r="QO103" s="243"/>
      <c r="QP103" s="243"/>
      <c r="QQ103" s="243"/>
      <c r="QR103" s="243"/>
      <c r="QS103" s="243"/>
      <c r="QT103" s="243"/>
      <c r="QU103" s="243"/>
      <c r="QV103" s="243"/>
      <c r="QW103" s="243"/>
      <c r="QX103" s="243"/>
      <c r="QY103" s="243"/>
      <c r="QZ103" s="243"/>
      <c r="RA103" s="243"/>
      <c r="RB103" s="243"/>
      <c r="RC103" s="243"/>
      <c r="RD103" s="243"/>
      <c r="RE103" s="243"/>
      <c r="RF103" s="243"/>
      <c r="RG103" s="243"/>
      <c r="RH103" s="243"/>
      <c r="RI103" s="243"/>
      <c r="RJ103" s="243"/>
      <c r="RK103" s="243"/>
      <c r="RL103" s="243"/>
      <c r="RM103" s="243"/>
      <c r="RN103" s="243"/>
      <c r="RO103" s="243"/>
      <c r="RP103" s="243"/>
      <c r="RQ103" s="243"/>
      <c r="RR103" s="243"/>
      <c r="RS103" s="243"/>
      <c r="RT103" s="243"/>
      <c r="RU103" s="243"/>
      <c r="RV103" s="243"/>
      <c r="RW103" s="243"/>
      <c r="RX103" s="243"/>
      <c r="RY103" s="243"/>
      <c r="RZ103" s="243"/>
      <c r="SA103" s="243"/>
      <c r="SB103" s="243"/>
      <c r="SC103" s="243"/>
      <c r="SD103" s="243"/>
      <c r="SE103" s="243"/>
      <c r="SF103" s="243"/>
      <c r="SG103" s="243"/>
      <c r="SH103" s="243"/>
      <c r="SI103" s="243"/>
      <c r="SJ103" s="243"/>
      <c r="SK103" s="243"/>
      <c r="SL103" s="243"/>
      <c r="SM103" s="243"/>
      <c r="SN103" s="243"/>
      <c r="SO103" s="243"/>
      <c r="SP103" s="243"/>
      <c r="SQ103" s="243"/>
      <c r="SR103" s="243"/>
      <c r="SS103" s="243"/>
      <c r="ST103" s="243"/>
      <c r="SU103" s="243"/>
      <c r="SV103" s="243"/>
      <c r="SW103" s="243"/>
      <c r="SX103" s="243"/>
      <c r="SY103" s="243"/>
      <c r="SZ103" s="243"/>
      <c r="TA103" s="243"/>
      <c r="TB103" s="243"/>
      <c r="TC103" s="243"/>
      <c r="TD103" s="243"/>
      <c r="TE103" s="243"/>
      <c r="TF103" s="243"/>
      <c r="TG103" s="243"/>
      <c r="TH103" s="243"/>
      <c r="TI103" s="243"/>
      <c r="TJ103" s="243"/>
      <c r="TK103" s="243"/>
      <c r="TL103" s="243"/>
      <c r="TM103" s="243"/>
      <c r="TN103" s="243"/>
      <c r="TO103" s="243"/>
      <c r="TP103" s="243"/>
      <c r="TQ103" s="243"/>
      <c r="TR103" s="243"/>
      <c r="TS103" s="243"/>
      <c r="TT103" s="243"/>
      <c r="TU103" s="243"/>
      <c r="TV103" s="243"/>
      <c r="TW103" s="243"/>
      <c r="TX103" s="243"/>
      <c r="TY103" s="243"/>
      <c r="TZ103" s="243"/>
      <c r="UA103" s="243"/>
      <c r="UB103" s="243"/>
      <c r="UC103" s="243"/>
      <c r="UD103" s="243"/>
      <c r="UE103" s="243"/>
      <c r="UF103" s="243"/>
      <c r="UG103" s="243"/>
      <c r="UH103" s="243"/>
      <c r="UI103" s="243"/>
      <c r="UJ103" s="243"/>
      <c r="UK103" s="243"/>
      <c r="UL103" s="243"/>
      <c r="UM103" s="243"/>
      <c r="UN103" s="243"/>
      <c r="UO103" s="243"/>
      <c r="UP103" s="243"/>
      <c r="UQ103" s="243"/>
      <c r="UR103" s="243"/>
      <c r="US103" s="243"/>
      <c r="UT103" s="243"/>
      <c r="UU103" s="243"/>
      <c r="UV103" s="243"/>
      <c r="UW103" s="243"/>
      <c r="UX103" s="243"/>
      <c r="UY103" s="243"/>
      <c r="UZ103" s="243"/>
      <c r="VA103" s="243"/>
      <c r="VB103" s="243"/>
      <c r="VC103" s="243"/>
      <c r="VD103" s="243"/>
      <c r="VE103" s="243"/>
      <c r="VF103" s="243"/>
      <c r="VG103" s="243"/>
      <c r="VH103" s="243"/>
      <c r="VI103" s="243"/>
      <c r="VJ103" s="243"/>
      <c r="VK103" s="243"/>
      <c r="VL103" s="243"/>
      <c r="VM103" s="243"/>
      <c r="VN103" s="243"/>
      <c r="VO103" s="243"/>
      <c r="VP103" s="243"/>
      <c r="VQ103" s="243"/>
      <c r="VR103" s="243"/>
      <c r="VS103" s="243"/>
      <c r="VT103" s="243"/>
      <c r="VU103" s="243"/>
      <c r="VV103" s="243"/>
      <c r="VW103" s="243"/>
      <c r="VX103" s="243"/>
      <c r="VY103" s="243"/>
      <c r="VZ103" s="243"/>
      <c r="WA103" s="243"/>
      <c r="WB103" s="243"/>
      <c r="WC103" s="243"/>
      <c r="WD103" s="243"/>
      <c r="WE103" s="243"/>
      <c r="WF103" s="243"/>
      <c r="WG103" s="243"/>
      <c r="WH103" s="243"/>
      <c r="WI103" s="243"/>
      <c r="WJ103" s="243"/>
      <c r="WK103" s="243"/>
      <c r="WL103" s="243"/>
      <c r="WM103" s="243"/>
      <c r="WN103" s="243"/>
      <c r="WO103" s="243"/>
      <c r="WP103" s="243"/>
      <c r="WQ103" s="243"/>
      <c r="WR103" s="243"/>
      <c r="WS103" s="243"/>
      <c r="WT103" s="243"/>
      <c r="WU103" s="243"/>
      <c r="WV103" s="243"/>
      <c r="WW103" s="243"/>
      <c r="WX103" s="243"/>
      <c r="WY103" s="243"/>
      <c r="WZ103" s="243"/>
      <c r="XA103" s="243"/>
      <c r="XB103" s="243"/>
      <c r="XC103" s="243"/>
      <c r="XD103" s="243"/>
      <c r="XE103" s="243"/>
      <c r="XF103" s="243"/>
      <c r="XG103" s="243"/>
      <c r="XH103" s="243"/>
      <c r="XI103" s="243"/>
      <c r="XJ103" s="243"/>
      <c r="XK103" s="243"/>
      <c r="XL103" s="243"/>
      <c r="XM103" s="243"/>
      <c r="XN103" s="243"/>
      <c r="XO103" s="243"/>
      <c r="XP103" s="243"/>
      <c r="XQ103" s="243"/>
      <c r="XR103" s="243"/>
      <c r="XS103" s="243"/>
      <c r="XT103" s="243"/>
      <c r="XU103" s="243"/>
      <c r="XV103" s="243"/>
      <c r="XW103" s="243"/>
      <c r="XX103" s="243"/>
      <c r="XY103" s="243"/>
      <c r="XZ103" s="243"/>
      <c r="YA103" s="243"/>
      <c r="YB103" s="243"/>
      <c r="YC103" s="243"/>
      <c r="YD103" s="243"/>
      <c r="YE103" s="243"/>
      <c r="YF103" s="243"/>
      <c r="YG103" s="243"/>
      <c r="YH103" s="243"/>
      <c r="YI103" s="243"/>
      <c r="YJ103" s="243"/>
      <c r="YK103" s="243"/>
      <c r="YL103" s="243"/>
      <c r="YM103" s="243"/>
      <c r="YN103" s="243"/>
      <c r="YO103" s="243"/>
      <c r="YP103" s="243"/>
      <c r="YQ103" s="243"/>
      <c r="YR103" s="243"/>
      <c r="YS103" s="243"/>
      <c r="YT103" s="243"/>
      <c r="YU103" s="243"/>
      <c r="YV103" s="243"/>
      <c r="YW103" s="243"/>
      <c r="YX103" s="243"/>
      <c r="YY103" s="243"/>
      <c r="YZ103" s="243"/>
      <c r="ZA103" s="243"/>
      <c r="ZB103" s="243"/>
      <c r="ZC103" s="243"/>
      <c r="ZD103" s="243"/>
      <c r="ZE103" s="243"/>
      <c r="ZF103" s="243"/>
      <c r="ZG103" s="243"/>
      <c r="ZH103" s="243"/>
      <c r="ZI103" s="243"/>
      <c r="ZJ103" s="243"/>
      <c r="ZK103" s="243"/>
      <c r="ZL103" s="243"/>
      <c r="ZM103" s="243"/>
      <c r="ZN103" s="243"/>
      <c r="ZO103" s="243"/>
      <c r="ZP103" s="243"/>
      <c r="ZQ103" s="243"/>
      <c r="ZR103" s="243"/>
      <c r="ZS103" s="243"/>
      <c r="ZT103" s="243"/>
      <c r="ZU103" s="243"/>
      <c r="ZV103" s="243"/>
      <c r="ZW103" s="243"/>
      <c r="ZX103" s="243"/>
      <c r="ZY103" s="243"/>
      <c r="ZZ103" s="243"/>
      <c r="AAA103" s="243"/>
      <c r="AAB103" s="243"/>
      <c r="AAC103" s="243"/>
      <c r="AAD103" s="243"/>
      <c r="AAE103" s="243"/>
      <c r="AAF103" s="243"/>
      <c r="AAG103" s="243"/>
      <c r="AAH103" s="243"/>
      <c r="AAI103" s="243"/>
      <c r="AAJ103" s="243"/>
      <c r="AAK103" s="243"/>
      <c r="AAL103" s="243"/>
      <c r="AAM103" s="243"/>
      <c r="AAN103" s="243"/>
      <c r="AAO103" s="243"/>
      <c r="AAP103" s="243"/>
      <c r="AAQ103" s="243"/>
      <c r="AAR103" s="243"/>
      <c r="AAS103" s="243"/>
      <c r="AAT103" s="243"/>
      <c r="AAU103" s="243"/>
      <c r="AAV103" s="243"/>
      <c r="AAW103" s="243"/>
      <c r="AAX103" s="243"/>
      <c r="AAY103" s="243"/>
      <c r="AAZ103" s="243"/>
      <c r="ABA103" s="243"/>
      <c r="ABB103" s="243"/>
      <c r="ABC103" s="243"/>
      <c r="ABD103" s="243"/>
      <c r="ABE103" s="243"/>
      <c r="ABF103" s="243"/>
      <c r="ABG103" s="243"/>
      <c r="ABH103" s="243"/>
      <c r="ABI103" s="243"/>
      <c r="ABJ103" s="243"/>
      <c r="ABK103" s="243"/>
      <c r="ABL103" s="243"/>
      <c r="ABM103" s="243"/>
      <c r="ABN103" s="243"/>
      <c r="ABO103" s="243"/>
      <c r="ABP103" s="243"/>
      <c r="ABQ103" s="243"/>
      <c r="ABR103" s="243"/>
      <c r="ABS103" s="243"/>
      <c r="ABT103" s="243"/>
      <c r="ABU103" s="243"/>
      <c r="ABV103" s="243"/>
      <c r="ABW103" s="243"/>
      <c r="ABX103" s="243"/>
      <c r="ABY103" s="243"/>
      <c r="ABZ103" s="243"/>
      <c r="ACA103" s="243"/>
      <c r="ACB103" s="243"/>
      <c r="ACC103" s="243"/>
      <c r="ACD103" s="243"/>
      <c r="ACE103" s="243"/>
      <c r="ACF103" s="243"/>
      <c r="ACG103" s="243"/>
      <c r="ACH103" s="243"/>
      <c r="ACI103" s="243"/>
      <c r="ACJ103" s="243"/>
      <c r="ACK103" s="243"/>
      <c r="ACL103" s="243"/>
      <c r="ACM103" s="243"/>
      <c r="ACN103" s="243"/>
      <c r="ACO103" s="243"/>
      <c r="ACP103" s="243"/>
      <c r="ACQ103" s="243"/>
      <c r="ACR103" s="243"/>
      <c r="ACS103" s="243"/>
      <c r="ACT103" s="243"/>
      <c r="ACU103" s="243"/>
      <c r="ACV103" s="243"/>
      <c r="ACW103" s="243"/>
      <c r="ACX103" s="243"/>
      <c r="ACY103" s="243"/>
      <c r="ACZ103" s="243"/>
      <c r="ADA103" s="243"/>
      <c r="ADB103" s="243"/>
      <c r="ADC103" s="243"/>
      <c r="ADD103" s="243"/>
      <c r="ADE103" s="243"/>
      <c r="ADF103" s="243"/>
      <c r="ADG103" s="243"/>
      <c r="ADH103" s="243"/>
      <c r="ADI103" s="243"/>
      <c r="ADJ103" s="243"/>
      <c r="ADK103" s="243"/>
      <c r="ADL103" s="243"/>
      <c r="ADM103" s="243"/>
      <c r="ADN103" s="243"/>
      <c r="ADO103" s="243"/>
      <c r="ADP103" s="243"/>
      <c r="ADQ103" s="243"/>
      <c r="ADR103" s="243"/>
      <c r="ADS103" s="243"/>
      <c r="ADT103" s="243"/>
      <c r="ADU103" s="243"/>
      <c r="ADV103" s="243"/>
      <c r="ADW103" s="243"/>
      <c r="ADX103" s="243"/>
      <c r="ADY103" s="243"/>
      <c r="ADZ103" s="243"/>
      <c r="AEA103" s="243"/>
      <c r="AEB103" s="243"/>
      <c r="AEC103" s="243"/>
      <c r="AED103" s="243"/>
      <c r="AEE103" s="243"/>
      <c r="AEF103" s="243"/>
      <c r="AEG103" s="243"/>
      <c r="AEH103" s="243"/>
      <c r="AEI103" s="243"/>
      <c r="AEJ103" s="243"/>
      <c r="AEK103" s="243"/>
      <c r="AEL103" s="243"/>
      <c r="AEM103" s="243"/>
      <c r="AEN103" s="243"/>
      <c r="AEO103" s="243"/>
      <c r="AEP103" s="243"/>
      <c r="AEQ103" s="243"/>
      <c r="AER103" s="243"/>
      <c r="AES103" s="243"/>
      <c r="AET103" s="243"/>
      <c r="AEU103" s="243"/>
      <c r="AEV103" s="243"/>
      <c r="AEW103" s="243"/>
      <c r="AEX103" s="243"/>
      <c r="AEY103" s="243"/>
      <c r="AEZ103" s="243"/>
      <c r="AFA103" s="243"/>
      <c r="AFB103" s="243"/>
      <c r="AFC103" s="243"/>
      <c r="AFD103" s="243"/>
      <c r="AFE103" s="243"/>
      <c r="AFF103" s="243"/>
      <c r="AFG103" s="243"/>
      <c r="AFH103" s="243"/>
      <c r="AFI103" s="243"/>
      <c r="AFJ103" s="243"/>
      <c r="AFK103" s="243"/>
      <c r="AFL103" s="243"/>
      <c r="AFM103" s="243"/>
      <c r="AFN103" s="243"/>
      <c r="AFO103" s="243"/>
      <c r="AFP103" s="243"/>
      <c r="AFQ103" s="243"/>
      <c r="AFR103" s="243"/>
      <c r="AFS103" s="243"/>
      <c r="AFT103" s="243"/>
      <c r="AFU103" s="243"/>
      <c r="AFV103" s="243"/>
      <c r="AFW103" s="243"/>
      <c r="AFX103" s="243"/>
      <c r="AFY103" s="243"/>
      <c r="AFZ103" s="243"/>
      <c r="AGA103" s="243"/>
      <c r="AGB103" s="243"/>
      <c r="AGC103" s="243"/>
      <c r="AGD103" s="243"/>
      <c r="AGE103" s="243"/>
      <c r="AGF103" s="243"/>
      <c r="AGG103" s="243"/>
      <c r="AGH103" s="243"/>
      <c r="AGI103" s="243"/>
      <c r="AGJ103" s="243"/>
      <c r="AGK103" s="243"/>
      <c r="AGL103" s="243"/>
      <c r="AGM103" s="243"/>
      <c r="AGN103" s="243"/>
      <c r="AGO103" s="243"/>
      <c r="AGP103" s="243"/>
      <c r="AGQ103" s="243"/>
      <c r="AGR103" s="243"/>
      <c r="AGS103" s="243"/>
      <c r="AGT103" s="243"/>
      <c r="AGU103" s="243"/>
      <c r="AGV103" s="243"/>
      <c r="AGW103" s="243"/>
      <c r="AGX103" s="243"/>
      <c r="AGY103" s="243"/>
      <c r="AGZ103" s="243"/>
      <c r="AHA103" s="243"/>
      <c r="AHB103" s="243"/>
      <c r="AHC103" s="243"/>
      <c r="AHD103" s="243"/>
      <c r="AHE103" s="243"/>
      <c r="AHF103" s="243"/>
      <c r="AHG103" s="243"/>
      <c r="AHH103" s="243"/>
      <c r="AHI103" s="243"/>
      <c r="AHJ103" s="243"/>
      <c r="AHK103" s="243"/>
      <c r="AHL103" s="243"/>
      <c r="AHM103" s="243"/>
      <c r="AHN103" s="243"/>
      <c r="AHO103" s="243"/>
      <c r="AHP103" s="243"/>
      <c r="AHQ103" s="243"/>
      <c r="AHR103" s="243"/>
      <c r="AHS103" s="243"/>
      <c r="AHT103" s="243"/>
      <c r="AHU103" s="243"/>
      <c r="AHV103" s="243"/>
      <c r="AHW103" s="243"/>
      <c r="AHX103" s="243"/>
      <c r="AHY103" s="243"/>
      <c r="AHZ103" s="243"/>
      <c r="AIA103" s="243"/>
      <c r="AIB103" s="243"/>
      <c r="AIC103" s="243"/>
      <c r="AID103" s="243"/>
      <c r="AIE103" s="243"/>
      <c r="AIF103" s="243"/>
      <c r="AIG103" s="243"/>
      <c r="AIH103" s="243"/>
      <c r="AII103" s="243"/>
      <c r="AIJ103" s="243"/>
      <c r="AIK103" s="243"/>
      <c r="AIL103" s="243"/>
    </row>
    <row r="104" spans="1:922" s="178" customFormat="1" ht="12" customHeight="1" thickBot="1">
      <c r="A104" s="141"/>
      <c r="B104" s="152"/>
      <c r="C104" s="232"/>
      <c r="D104" s="349"/>
      <c r="E104" s="412"/>
      <c r="F104" s="413" t="s">
        <v>13</v>
      </c>
      <c r="G104" s="290"/>
      <c r="H104" s="432"/>
      <c r="I104" s="432"/>
      <c r="J104" s="432"/>
      <c r="K104" s="432"/>
      <c r="L104" s="680">
        <v>18.036508505999997</v>
      </c>
      <c r="M104" s="680">
        <v>18.839484498999997</v>
      </c>
      <c r="N104" s="680">
        <v>20.045266500999997</v>
      </c>
      <c r="O104" s="1405">
        <v>18.798479809</v>
      </c>
      <c r="P104" s="949">
        <v>20.571581396000003</v>
      </c>
      <c r="Q104" s="1164">
        <v>18.544843322000002</v>
      </c>
      <c r="R104" s="1164">
        <v>20.92009238</v>
      </c>
      <c r="S104" s="1430">
        <v>18.198849431999999</v>
      </c>
      <c r="T104" s="1164">
        <v>19.566410325</v>
      </c>
      <c r="U104" s="1164">
        <v>18.600876485999997</v>
      </c>
      <c r="V104" s="1164">
        <v>18.262059961999999</v>
      </c>
      <c r="W104" s="1430">
        <v>16.852838181999999</v>
      </c>
      <c r="X104" s="1164">
        <v>16.552201126</v>
      </c>
      <c r="Y104" s="1164">
        <v>25.459524477999999</v>
      </c>
      <c r="Z104" s="1164">
        <v>17.013879449000001</v>
      </c>
      <c r="AA104" s="1789">
        <v>16.211299969000002</v>
      </c>
      <c r="AB104" s="1804">
        <v>16.981386433000001</v>
      </c>
      <c r="AC104" s="1804">
        <v>19.564372462999998</v>
      </c>
      <c r="AD104" s="1804">
        <v>23.175636416999996</v>
      </c>
      <c r="AE104" s="1789">
        <v>25.316066462000002</v>
      </c>
      <c r="AF104" s="1804">
        <v>27.540671238999998</v>
      </c>
      <c r="AG104" s="1790">
        <v>60.092448808999997</v>
      </c>
      <c r="AH104" s="669"/>
      <c r="AI104" s="669"/>
      <c r="AJ104" s="243"/>
      <c r="AK104" s="243"/>
      <c r="AL104" s="243"/>
      <c r="AM104" s="243"/>
      <c r="AN104" s="243"/>
      <c r="AO104" s="243"/>
      <c r="AP104" s="243"/>
      <c r="AQ104" s="243"/>
      <c r="AR104" s="243"/>
      <c r="AS104" s="243"/>
      <c r="AT104" s="243"/>
      <c r="AU104" s="243"/>
      <c r="AV104" s="243"/>
      <c r="AW104" s="243"/>
      <c r="AX104" s="243"/>
      <c r="AY104" s="243"/>
      <c r="AZ104" s="243"/>
      <c r="BA104" s="243"/>
      <c r="BB104" s="243"/>
      <c r="BC104" s="243"/>
      <c r="BD104" s="243"/>
      <c r="BE104" s="243"/>
      <c r="BF104" s="243"/>
      <c r="BG104" s="243"/>
      <c r="BH104" s="243"/>
      <c r="BI104" s="243"/>
      <c r="BJ104" s="243"/>
      <c r="BK104" s="243"/>
      <c r="BL104" s="243"/>
      <c r="BM104" s="243"/>
      <c r="BN104" s="243"/>
      <c r="BO104" s="243"/>
      <c r="BP104" s="243"/>
      <c r="BQ104" s="243"/>
      <c r="BR104" s="243"/>
      <c r="BS104" s="243"/>
      <c r="BT104" s="243"/>
      <c r="BU104" s="243"/>
      <c r="BV104" s="243"/>
      <c r="BW104" s="243"/>
      <c r="BX104" s="243"/>
      <c r="BY104" s="243"/>
      <c r="BZ104" s="243"/>
      <c r="CA104" s="243"/>
      <c r="CB104" s="243"/>
      <c r="CC104" s="243"/>
      <c r="CD104" s="243"/>
      <c r="CE104" s="243"/>
      <c r="CF104" s="243"/>
      <c r="CG104" s="243"/>
      <c r="CH104" s="243"/>
      <c r="CI104" s="243"/>
      <c r="CJ104" s="243"/>
      <c r="CK104" s="243"/>
      <c r="CL104" s="243"/>
      <c r="CM104" s="243"/>
      <c r="CN104" s="243"/>
      <c r="CO104" s="243"/>
      <c r="CP104" s="243"/>
      <c r="CQ104" s="243"/>
      <c r="CR104" s="243"/>
      <c r="CS104" s="243"/>
      <c r="CT104" s="243"/>
      <c r="CU104" s="243"/>
      <c r="CV104" s="243"/>
      <c r="CW104" s="243"/>
      <c r="CX104" s="243"/>
      <c r="CY104" s="243"/>
      <c r="CZ104" s="243"/>
      <c r="DA104" s="243"/>
      <c r="DB104" s="243"/>
      <c r="DC104" s="243"/>
      <c r="DD104" s="243"/>
      <c r="DE104" s="243"/>
      <c r="DF104" s="243"/>
      <c r="DG104" s="243"/>
      <c r="DH104" s="243"/>
      <c r="DI104" s="243"/>
      <c r="DJ104" s="243"/>
      <c r="DK104" s="243"/>
      <c r="DL104" s="243"/>
      <c r="DM104" s="243"/>
      <c r="DN104" s="243"/>
      <c r="DO104" s="243"/>
      <c r="DP104" s="243"/>
      <c r="DQ104" s="243"/>
      <c r="DR104" s="243"/>
      <c r="DS104" s="243"/>
      <c r="DT104" s="243"/>
      <c r="DU104" s="243"/>
      <c r="DV104" s="243"/>
      <c r="DW104" s="243"/>
      <c r="DX104" s="243"/>
      <c r="DY104" s="243"/>
      <c r="DZ104" s="243"/>
      <c r="EA104" s="243"/>
      <c r="EB104" s="243"/>
      <c r="EC104" s="243"/>
      <c r="ED104" s="243"/>
      <c r="EE104" s="243"/>
      <c r="EF104" s="243"/>
      <c r="EG104" s="243"/>
      <c r="EH104" s="243"/>
      <c r="EI104" s="243"/>
      <c r="EJ104" s="243"/>
      <c r="EK104" s="243"/>
      <c r="EL104" s="243"/>
      <c r="EM104" s="243"/>
      <c r="EN104" s="243"/>
      <c r="EO104" s="243"/>
      <c r="EP104" s="243"/>
      <c r="EQ104" s="243"/>
      <c r="ER104" s="243"/>
      <c r="ES104" s="243"/>
      <c r="ET104" s="243"/>
      <c r="EU104" s="243"/>
      <c r="EV104" s="243"/>
      <c r="EW104" s="243"/>
      <c r="EX104" s="243"/>
      <c r="EY104" s="243"/>
      <c r="EZ104" s="243"/>
      <c r="FA104" s="243"/>
      <c r="FB104" s="243"/>
      <c r="FC104" s="243"/>
      <c r="FD104" s="243"/>
      <c r="FE104" s="243"/>
      <c r="FF104" s="243"/>
      <c r="FG104" s="243"/>
      <c r="FH104" s="243"/>
      <c r="FI104" s="243"/>
      <c r="FJ104" s="243"/>
      <c r="FK104" s="243"/>
      <c r="FL104" s="243"/>
      <c r="FM104" s="243"/>
      <c r="FN104" s="243"/>
      <c r="FO104" s="243"/>
      <c r="FP104" s="243"/>
      <c r="FQ104" s="243"/>
      <c r="FR104" s="243"/>
      <c r="FS104" s="243"/>
      <c r="FT104" s="243"/>
      <c r="FU104" s="243"/>
      <c r="FV104" s="243"/>
      <c r="FW104" s="243"/>
      <c r="FX104" s="243"/>
      <c r="FY104" s="243"/>
      <c r="FZ104" s="243"/>
      <c r="GA104" s="243"/>
      <c r="GB104" s="243"/>
      <c r="GC104" s="243"/>
      <c r="GD104" s="243"/>
      <c r="GE104" s="243"/>
      <c r="GF104" s="243"/>
      <c r="GG104" s="243"/>
      <c r="GH104" s="243"/>
      <c r="GI104" s="243"/>
      <c r="GJ104" s="243"/>
      <c r="GK104" s="243"/>
      <c r="GL104" s="243"/>
      <c r="GM104" s="243"/>
      <c r="GN104" s="243"/>
      <c r="GO104" s="243"/>
      <c r="GP104" s="243"/>
      <c r="GQ104" s="243"/>
      <c r="GR104" s="243"/>
      <c r="GS104" s="243"/>
      <c r="GT104" s="243"/>
      <c r="GU104" s="243"/>
      <c r="GV104" s="243"/>
      <c r="GW104" s="243"/>
      <c r="GX104" s="243"/>
      <c r="GY104" s="243"/>
      <c r="GZ104" s="243"/>
      <c r="HA104" s="243"/>
      <c r="HB104" s="243"/>
      <c r="HC104" s="243"/>
      <c r="HD104" s="243"/>
      <c r="HE104" s="243"/>
      <c r="HF104" s="243"/>
      <c r="HG104" s="243"/>
      <c r="HH104" s="243"/>
      <c r="HI104" s="243"/>
      <c r="HJ104" s="243"/>
      <c r="HK104" s="243"/>
      <c r="HL104" s="243"/>
      <c r="HM104" s="243"/>
      <c r="HN104" s="243"/>
      <c r="HO104" s="243"/>
      <c r="HP104" s="243"/>
      <c r="HQ104" s="243"/>
      <c r="HR104" s="243"/>
      <c r="HS104" s="243"/>
      <c r="HT104" s="243"/>
      <c r="HU104" s="243"/>
      <c r="HV104" s="243"/>
      <c r="HW104" s="243"/>
      <c r="HX104" s="243"/>
      <c r="HY104" s="243"/>
      <c r="HZ104" s="243"/>
      <c r="IA104" s="243"/>
      <c r="IB104" s="243"/>
      <c r="IC104" s="243"/>
      <c r="ID104" s="243"/>
      <c r="IE104" s="243"/>
      <c r="IF104" s="243"/>
      <c r="IG104" s="243"/>
      <c r="IH104" s="243"/>
      <c r="II104" s="243"/>
      <c r="IJ104" s="243"/>
      <c r="IK104" s="243"/>
      <c r="IL104" s="243"/>
      <c r="IM104" s="243"/>
      <c r="IN104" s="243"/>
      <c r="IO104" s="243"/>
      <c r="IP104" s="243"/>
      <c r="IQ104" s="243"/>
      <c r="IR104" s="243"/>
      <c r="IS104" s="243"/>
      <c r="IT104" s="243"/>
      <c r="IU104" s="243"/>
      <c r="IV104" s="243"/>
      <c r="IW104" s="243"/>
      <c r="IX104" s="243"/>
      <c r="IY104" s="243"/>
      <c r="IZ104" s="243"/>
      <c r="JA104" s="243"/>
      <c r="JB104" s="243"/>
      <c r="JC104" s="243"/>
      <c r="JD104" s="243"/>
      <c r="JE104" s="243"/>
      <c r="JF104" s="243"/>
      <c r="JG104" s="243"/>
      <c r="JH104" s="243"/>
      <c r="JI104" s="243"/>
      <c r="JJ104" s="243"/>
      <c r="JK104" s="243"/>
      <c r="JL104" s="243"/>
      <c r="JM104" s="243"/>
      <c r="JN104" s="243"/>
      <c r="JO104" s="243"/>
      <c r="JP104" s="243"/>
      <c r="JQ104" s="243"/>
      <c r="JR104" s="243"/>
      <c r="JS104" s="243"/>
      <c r="JT104" s="243"/>
      <c r="JU104" s="243"/>
      <c r="JV104" s="243"/>
      <c r="JW104" s="243"/>
      <c r="JX104" s="243"/>
      <c r="JY104" s="243"/>
      <c r="JZ104" s="243"/>
      <c r="KA104" s="243"/>
      <c r="KB104" s="243"/>
      <c r="KC104" s="243"/>
      <c r="KD104" s="243"/>
      <c r="KE104" s="243"/>
      <c r="KF104" s="243"/>
      <c r="KG104" s="243"/>
      <c r="KH104" s="243"/>
      <c r="KI104" s="243"/>
      <c r="KJ104" s="243"/>
      <c r="KK104" s="243"/>
      <c r="KL104" s="243"/>
      <c r="KM104" s="243"/>
      <c r="KN104" s="243"/>
      <c r="KO104" s="243"/>
      <c r="KP104" s="243"/>
      <c r="KQ104" s="243"/>
      <c r="KR104" s="243"/>
      <c r="KS104" s="243"/>
      <c r="KT104" s="243"/>
      <c r="KU104" s="243"/>
      <c r="KV104" s="243"/>
      <c r="KW104" s="243"/>
      <c r="KX104" s="243"/>
      <c r="KY104" s="243"/>
      <c r="KZ104" s="243"/>
      <c r="LA104" s="243"/>
      <c r="LB104" s="243"/>
      <c r="LC104" s="243"/>
      <c r="LD104" s="243"/>
      <c r="LE104" s="243"/>
      <c r="LF104" s="243"/>
      <c r="LG104" s="243"/>
      <c r="LH104" s="243"/>
      <c r="LI104" s="243"/>
      <c r="LJ104" s="243"/>
      <c r="LK104" s="243"/>
      <c r="LL104" s="243"/>
      <c r="LM104" s="243"/>
      <c r="LN104" s="243"/>
      <c r="LO104" s="243"/>
      <c r="LP104" s="243"/>
      <c r="LQ104" s="243"/>
      <c r="LR104" s="243"/>
      <c r="LS104" s="243"/>
      <c r="LT104" s="243"/>
      <c r="LU104" s="243"/>
      <c r="LV104" s="243"/>
      <c r="LW104" s="243"/>
      <c r="LX104" s="243"/>
      <c r="LY104" s="243"/>
      <c r="LZ104" s="243"/>
      <c r="MA104" s="243"/>
      <c r="MB104" s="243"/>
      <c r="MC104" s="243"/>
      <c r="MD104" s="243"/>
      <c r="ME104" s="243"/>
      <c r="MF104" s="243"/>
      <c r="MG104" s="243"/>
      <c r="MH104" s="243"/>
      <c r="MI104" s="243"/>
      <c r="MJ104" s="243"/>
      <c r="MK104" s="243"/>
      <c r="ML104" s="243"/>
      <c r="MM104" s="243"/>
      <c r="MN104" s="243"/>
      <c r="MO104" s="243"/>
      <c r="MP104" s="243"/>
      <c r="MQ104" s="243"/>
      <c r="MR104" s="243"/>
      <c r="MS104" s="243"/>
      <c r="MT104" s="243"/>
      <c r="MU104" s="243"/>
      <c r="MV104" s="243"/>
      <c r="MW104" s="243"/>
      <c r="MX104" s="243"/>
      <c r="MY104" s="243"/>
      <c r="MZ104" s="243"/>
      <c r="NA104" s="243"/>
      <c r="NB104" s="243"/>
      <c r="NC104" s="243"/>
      <c r="ND104" s="243"/>
      <c r="NE104" s="243"/>
      <c r="NF104" s="243"/>
      <c r="NG104" s="243"/>
      <c r="NH104" s="243"/>
      <c r="NI104" s="243"/>
      <c r="NJ104" s="243"/>
      <c r="NK104" s="243"/>
      <c r="NL104" s="243"/>
      <c r="NM104" s="243"/>
      <c r="NN104" s="243"/>
      <c r="NO104" s="243"/>
      <c r="NP104" s="243"/>
      <c r="NQ104" s="243"/>
      <c r="NR104" s="243"/>
      <c r="NS104" s="243"/>
      <c r="NT104" s="243"/>
      <c r="NU104" s="243"/>
      <c r="NV104" s="243"/>
      <c r="NW104" s="243"/>
      <c r="NX104" s="243"/>
      <c r="NY104" s="243"/>
      <c r="NZ104" s="243"/>
      <c r="OA104" s="243"/>
      <c r="OB104" s="243"/>
      <c r="OC104" s="243"/>
      <c r="OD104" s="243"/>
      <c r="OE104" s="243"/>
      <c r="OF104" s="243"/>
      <c r="OG104" s="243"/>
      <c r="OH104" s="243"/>
      <c r="OI104" s="243"/>
      <c r="OJ104" s="243"/>
      <c r="OK104" s="243"/>
      <c r="OL104" s="243"/>
      <c r="OM104" s="243"/>
      <c r="ON104" s="243"/>
      <c r="OO104" s="243"/>
      <c r="OP104" s="243"/>
      <c r="OQ104" s="243"/>
      <c r="OR104" s="243"/>
      <c r="OS104" s="243"/>
      <c r="OT104" s="243"/>
      <c r="OU104" s="243"/>
      <c r="OV104" s="243"/>
      <c r="OW104" s="243"/>
      <c r="OX104" s="243"/>
      <c r="OY104" s="243"/>
      <c r="OZ104" s="243"/>
      <c r="PA104" s="243"/>
      <c r="PB104" s="243"/>
      <c r="PC104" s="243"/>
      <c r="PD104" s="243"/>
      <c r="PE104" s="243"/>
      <c r="PF104" s="243"/>
      <c r="PG104" s="243"/>
      <c r="PH104" s="243"/>
      <c r="PI104" s="243"/>
      <c r="PJ104" s="243"/>
      <c r="PK104" s="243"/>
      <c r="PL104" s="243"/>
      <c r="PM104" s="243"/>
      <c r="PN104" s="243"/>
      <c r="PO104" s="243"/>
      <c r="PP104" s="243"/>
      <c r="PQ104" s="243"/>
      <c r="PR104" s="243"/>
      <c r="PS104" s="243"/>
      <c r="PT104" s="243"/>
      <c r="PU104" s="243"/>
      <c r="PV104" s="243"/>
      <c r="PW104" s="243"/>
      <c r="PX104" s="243"/>
      <c r="PY104" s="243"/>
      <c r="PZ104" s="243"/>
      <c r="QA104" s="243"/>
      <c r="QB104" s="243"/>
      <c r="QC104" s="243"/>
      <c r="QD104" s="243"/>
      <c r="QE104" s="243"/>
      <c r="QF104" s="243"/>
      <c r="QG104" s="243"/>
      <c r="QH104" s="243"/>
      <c r="QI104" s="243"/>
      <c r="QJ104" s="243"/>
      <c r="QK104" s="243"/>
      <c r="QL104" s="243"/>
      <c r="QM104" s="243"/>
      <c r="QN104" s="243"/>
      <c r="QO104" s="243"/>
      <c r="QP104" s="243"/>
      <c r="QQ104" s="243"/>
      <c r="QR104" s="243"/>
      <c r="QS104" s="243"/>
      <c r="QT104" s="243"/>
      <c r="QU104" s="243"/>
      <c r="QV104" s="243"/>
      <c r="QW104" s="243"/>
      <c r="QX104" s="243"/>
      <c r="QY104" s="243"/>
      <c r="QZ104" s="243"/>
      <c r="RA104" s="243"/>
      <c r="RB104" s="243"/>
      <c r="RC104" s="243"/>
      <c r="RD104" s="243"/>
      <c r="RE104" s="243"/>
      <c r="RF104" s="243"/>
      <c r="RG104" s="243"/>
      <c r="RH104" s="243"/>
      <c r="RI104" s="243"/>
      <c r="RJ104" s="243"/>
      <c r="RK104" s="243"/>
      <c r="RL104" s="243"/>
      <c r="RM104" s="243"/>
      <c r="RN104" s="243"/>
      <c r="RO104" s="243"/>
      <c r="RP104" s="243"/>
      <c r="RQ104" s="243"/>
      <c r="RR104" s="243"/>
      <c r="RS104" s="243"/>
      <c r="RT104" s="243"/>
      <c r="RU104" s="243"/>
      <c r="RV104" s="243"/>
      <c r="RW104" s="243"/>
      <c r="RX104" s="243"/>
      <c r="RY104" s="243"/>
      <c r="RZ104" s="243"/>
      <c r="SA104" s="243"/>
      <c r="SB104" s="243"/>
      <c r="SC104" s="243"/>
      <c r="SD104" s="243"/>
      <c r="SE104" s="243"/>
      <c r="SF104" s="243"/>
      <c r="SG104" s="243"/>
      <c r="SH104" s="243"/>
      <c r="SI104" s="243"/>
      <c r="SJ104" s="243"/>
      <c r="SK104" s="243"/>
      <c r="SL104" s="243"/>
      <c r="SM104" s="243"/>
      <c r="SN104" s="243"/>
      <c r="SO104" s="243"/>
      <c r="SP104" s="243"/>
      <c r="SQ104" s="243"/>
      <c r="SR104" s="243"/>
      <c r="SS104" s="243"/>
      <c r="ST104" s="243"/>
      <c r="SU104" s="243"/>
      <c r="SV104" s="243"/>
      <c r="SW104" s="243"/>
      <c r="SX104" s="243"/>
      <c r="SY104" s="243"/>
      <c r="SZ104" s="243"/>
      <c r="TA104" s="243"/>
      <c r="TB104" s="243"/>
      <c r="TC104" s="243"/>
      <c r="TD104" s="243"/>
      <c r="TE104" s="243"/>
      <c r="TF104" s="243"/>
      <c r="TG104" s="243"/>
      <c r="TH104" s="243"/>
      <c r="TI104" s="243"/>
      <c r="TJ104" s="243"/>
      <c r="TK104" s="243"/>
      <c r="TL104" s="243"/>
      <c r="TM104" s="243"/>
      <c r="TN104" s="243"/>
      <c r="TO104" s="243"/>
      <c r="TP104" s="243"/>
      <c r="TQ104" s="243"/>
      <c r="TR104" s="243"/>
      <c r="TS104" s="243"/>
      <c r="TT104" s="243"/>
      <c r="TU104" s="243"/>
      <c r="TV104" s="243"/>
      <c r="TW104" s="243"/>
      <c r="TX104" s="243"/>
      <c r="TY104" s="243"/>
      <c r="TZ104" s="243"/>
      <c r="UA104" s="243"/>
      <c r="UB104" s="243"/>
      <c r="UC104" s="243"/>
      <c r="UD104" s="243"/>
      <c r="UE104" s="243"/>
      <c r="UF104" s="243"/>
      <c r="UG104" s="243"/>
      <c r="UH104" s="243"/>
      <c r="UI104" s="243"/>
      <c r="UJ104" s="243"/>
      <c r="UK104" s="243"/>
      <c r="UL104" s="243"/>
      <c r="UM104" s="243"/>
      <c r="UN104" s="243"/>
      <c r="UO104" s="243"/>
      <c r="UP104" s="243"/>
      <c r="UQ104" s="243"/>
      <c r="UR104" s="243"/>
      <c r="US104" s="243"/>
      <c r="UT104" s="243"/>
      <c r="UU104" s="243"/>
      <c r="UV104" s="243"/>
      <c r="UW104" s="243"/>
      <c r="UX104" s="243"/>
      <c r="UY104" s="243"/>
      <c r="UZ104" s="243"/>
      <c r="VA104" s="243"/>
      <c r="VB104" s="243"/>
      <c r="VC104" s="243"/>
      <c r="VD104" s="243"/>
      <c r="VE104" s="243"/>
      <c r="VF104" s="243"/>
      <c r="VG104" s="243"/>
      <c r="VH104" s="243"/>
      <c r="VI104" s="243"/>
      <c r="VJ104" s="243"/>
      <c r="VK104" s="243"/>
      <c r="VL104" s="243"/>
      <c r="VM104" s="243"/>
      <c r="VN104" s="243"/>
      <c r="VO104" s="243"/>
      <c r="VP104" s="243"/>
      <c r="VQ104" s="243"/>
      <c r="VR104" s="243"/>
      <c r="VS104" s="243"/>
      <c r="VT104" s="243"/>
      <c r="VU104" s="243"/>
      <c r="VV104" s="243"/>
      <c r="VW104" s="243"/>
      <c r="VX104" s="243"/>
      <c r="VY104" s="243"/>
      <c r="VZ104" s="243"/>
      <c r="WA104" s="243"/>
      <c r="WB104" s="243"/>
      <c r="WC104" s="243"/>
      <c r="WD104" s="243"/>
      <c r="WE104" s="243"/>
      <c r="WF104" s="243"/>
      <c r="WG104" s="243"/>
      <c r="WH104" s="243"/>
      <c r="WI104" s="243"/>
      <c r="WJ104" s="243"/>
      <c r="WK104" s="243"/>
      <c r="WL104" s="243"/>
      <c r="WM104" s="243"/>
      <c r="WN104" s="243"/>
      <c r="WO104" s="243"/>
      <c r="WP104" s="243"/>
      <c r="WQ104" s="243"/>
      <c r="WR104" s="243"/>
      <c r="WS104" s="243"/>
      <c r="WT104" s="243"/>
      <c r="WU104" s="243"/>
      <c r="WV104" s="243"/>
      <c r="WW104" s="243"/>
      <c r="WX104" s="243"/>
      <c r="WY104" s="243"/>
      <c r="WZ104" s="243"/>
      <c r="XA104" s="243"/>
      <c r="XB104" s="243"/>
      <c r="XC104" s="243"/>
      <c r="XD104" s="243"/>
      <c r="XE104" s="243"/>
      <c r="XF104" s="243"/>
      <c r="XG104" s="243"/>
      <c r="XH104" s="243"/>
      <c r="XI104" s="243"/>
      <c r="XJ104" s="243"/>
      <c r="XK104" s="243"/>
      <c r="XL104" s="243"/>
      <c r="XM104" s="243"/>
      <c r="XN104" s="243"/>
      <c r="XO104" s="243"/>
      <c r="XP104" s="243"/>
      <c r="XQ104" s="243"/>
      <c r="XR104" s="243"/>
      <c r="XS104" s="243"/>
      <c r="XT104" s="243"/>
      <c r="XU104" s="243"/>
      <c r="XV104" s="243"/>
      <c r="XW104" s="243"/>
      <c r="XX104" s="243"/>
      <c r="XY104" s="243"/>
      <c r="XZ104" s="243"/>
      <c r="YA104" s="243"/>
      <c r="YB104" s="243"/>
      <c r="YC104" s="243"/>
      <c r="YD104" s="243"/>
      <c r="YE104" s="243"/>
      <c r="YF104" s="243"/>
      <c r="YG104" s="243"/>
      <c r="YH104" s="243"/>
      <c r="YI104" s="243"/>
      <c r="YJ104" s="243"/>
      <c r="YK104" s="243"/>
      <c r="YL104" s="243"/>
      <c r="YM104" s="243"/>
      <c r="YN104" s="243"/>
      <c r="YO104" s="243"/>
      <c r="YP104" s="243"/>
      <c r="YQ104" s="243"/>
      <c r="YR104" s="243"/>
      <c r="YS104" s="243"/>
      <c r="YT104" s="243"/>
      <c r="YU104" s="243"/>
      <c r="YV104" s="243"/>
      <c r="YW104" s="243"/>
      <c r="YX104" s="243"/>
      <c r="YY104" s="243"/>
      <c r="YZ104" s="243"/>
      <c r="ZA104" s="243"/>
      <c r="ZB104" s="243"/>
      <c r="ZC104" s="243"/>
      <c r="ZD104" s="243"/>
      <c r="ZE104" s="243"/>
      <c r="ZF104" s="243"/>
      <c r="ZG104" s="243"/>
      <c r="ZH104" s="243"/>
      <c r="ZI104" s="243"/>
      <c r="ZJ104" s="243"/>
      <c r="ZK104" s="243"/>
      <c r="ZL104" s="243"/>
      <c r="ZM104" s="243"/>
      <c r="ZN104" s="243"/>
      <c r="ZO104" s="243"/>
      <c r="ZP104" s="243"/>
      <c r="ZQ104" s="243"/>
      <c r="ZR104" s="243"/>
      <c r="ZS104" s="243"/>
      <c r="ZT104" s="243"/>
      <c r="ZU104" s="243"/>
      <c r="ZV104" s="243"/>
      <c r="ZW104" s="243"/>
      <c r="ZX104" s="243"/>
      <c r="ZY104" s="243"/>
      <c r="ZZ104" s="243"/>
      <c r="AAA104" s="243"/>
      <c r="AAB104" s="243"/>
      <c r="AAC104" s="243"/>
      <c r="AAD104" s="243"/>
      <c r="AAE104" s="243"/>
      <c r="AAF104" s="243"/>
      <c r="AAG104" s="243"/>
      <c r="AAH104" s="243"/>
      <c r="AAI104" s="243"/>
      <c r="AAJ104" s="243"/>
      <c r="AAK104" s="243"/>
      <c r="AAL104" s="243"/>
      <c r="AAM104" s="243"/>
      <c r="AAN104" s="243"/>
      <c r="AAO104" s="243"/>
      <c r="AAP104" s="243"/>
      <c r="AAQ104" s="243"/>
      <c r="AAR104" s="243"/>
      <c r="AAS104" s="243"/>
      <c r="AAT104" s="243"/>
      <c r="AAU104" s="243"/>
      <c r="AAV104" s="243"/>
      <c r="AAW104" s="243"/>
      <c r="AAX104" s="243"/>
      <c r="AAY104" s="243"/>
      <c r="AAZ104" s="243"/>
      <c r="ABA104" s="243"/>
      <c r="ABB104" s="243"/>
      <c r="ABC104" s="243"/>
      <c r="ABD104" s="243"/>
      <c r="ABE104" s="243"/>
      <c r="ABF104" s="243"/>
      <c r="ABG104" s="243"/>
      <c r="ABH104" s="243"/>
      <c r="ABI104" s="243"/>
      <c r="ABJ104" s="243"/>
      <c r="ABK104" s="243"/>
      <c r="ABL104" s="243"/>
      <c r="ABM104" s="243"/>
      <c r="ABN104" s="243"/>
      <c r="ABO104" s="243"/>
      <c r="ABP104" s="243"/>
      <c r="ABQ104" s="243"/>
      <c r="ABR104" s="243"/>
      <c r="ABS104" s="243"/>
      <c r="ABT104" s="243"/>
      <c r="ABU104" s="243"/>
      <c r="ABV104" s="243"/>
      <c r="ABW104" s="243"/>
      <c r="ABX104" s="243"/>
      <c r="ABY104" s="243"/>
      <c r="ABZ104" s="243"/>
      <c r="ACA104" s="243"/>
      <c r="ACB104" s="243"/>
      <c r="ACC104" s="243"/>
      <c r="ACD104" s="243"/>
      <c r="ACE104" s="243"/>
      <c r="ACF104" s="243"/>
      <c r="ACG104" s="243"/>
      <c r="ACH104" s="243"/>
      <c r="ACI104" s="243"/>
      <c r="ACJ104" s="243"/>
      <c r="ACK104" s="243"/>
      <c r="ACL104" s="243"/>
      <c r="ACM104" s="243"/>
      <c r="ACN104" s="243"/>
      <c r="ACO104" s="243"/>
      <c r="ACP104" s="243"/>
      <c r="ACQ104" s="243"/>
      <c r="ACR104" s="243"/>
      <c r="ACS104" s="243"/>
      <c r="ACT104" s="243"/>
      <c r="ACU104" s="243"/>
      <c r="ACV104" s="243"/>
      <c r="ACW104" s="243"/>
      <c r="ACX104" s="243"/>
      <c r="ACY104" s="243"/>
      <c r="ACZ104" s="243"/>
      <c r="ADA104" s="243"/>
      <c r="ADB104" s="243"/>
      <c r="ADC104" s="243"/>
      <c r="ADD104" s="243"/>
      <c r="ADE104" s="243"/>
      <c r="ADF104" s="243"/>
      <c r="ADG104" s="243"/>
      <c r="ADH104" s="243"/>
      <c r="ADI104" s="243"/>
      <c r="ADJ104" s="243"/>
      <c r="ADK104" s="243"/>
      <c r="ADL104" s="243"/>
      <c r="ADM104" s="243"/>
      <c r="ADN104" s="243"/>
      <c r="ADO104" s="243"/>
      <c r="ADP104" s="243"/>
      <c r="ADQ104" s="243"/>
      <c r="ADR104" s="243"/>
      <c r="ADS104" s="243"/>
      <c r="ADT104" s="243"/>
      <c r="ADU104" s="243"/>
      <c r="ADV104" s="243"/>
      <c r="ADW104" s="243"/>
      <c r="ADX104" s="243"/>
      <c r="ADY104" s="243"/>
      <c r="ADZ104" s="243"/>
      <c r="AEA104" s="243"/>
      <c r="AEB104" s="243"/>
      <c r="AEC104" s="243"/>
      <c r="AED104" s="243"/>
      <c r="AEE104" s="243"/>
      <c r="AEF104" s="243"/>
      <c r="AEG104" s="243"/>
      <c r="AEH104" s="243"/>
      <c r="AEI104" s="243"/>
      <c r="AEJ104" s="243"/>
      <c r="AEK104" s="243"/>
      <c r="AEL104" s="243"/>
      <c r="AEM104" s="243"/>
      <c r="AEN104" s="243"/>
      <c r="AEO104" s="243"/>
      <c r="AEP104" s="243"/>
      <c r="AEQ104" s="243"/>
      <c r="AER104" s="243"/>
      <c r="AES104" s="243"/>
      <c r="AET104" s="243"/>
      <c r="AEU104" s="243"/>
      <c r="AEV104" s="243"/>
      <c r="AEW104" s="243"/>
      <c r="AEX104" s="243"/>
      <c r="AEY104" s="243"/>
      <c r="AEZ104" s="243"/>
      <c r="AFA104" s="243"/>
      <c r="AFB104" s="243"/>
      <c r="AFC104" s="243"/>
      <c r="AFD104" s="243"/>
      <c r="AFE104" s="243"/>
      <c r="AFF104" s="243"/>
      <c r="AFG104" s="243"/>
      <c r="AFH104" s="243"/>
      <c r="AFI104" s="243"/>
      <c r="AFJ104" s="243"/>
      <c r="AFK104" s="243"/>
      <c r="AFL104" s="243"/>
      <c r="AFM104" s="243"/>
      <c r="AFN104" s="243"/>
      <c r="AFO104" s="243"/>
      <c r="AFP104" s="243"/>
      <c r="AFQ104" s="243"/>
      <c r="AFR104" s="243"/>
      <c r="AFS104" s="243"/>
      <c r="AFT104" s="243"/>
      <c r="AFU104" s="243"/>
      <c r="AFV104" s="243"/>
      <c r="AFW104" s="243"/>
      <c r="AFX104" s="243"/>
      <c r="AFY104" s="243"/>
      <c r="AFZ104" s="243"/>
      <c r="AGA104" s="243"/>
      <c r="AGB104" s="243"/>
      <c r="AGC104" s="243"/>
      <c r="AGD104" s="243"/>
      <c r="AGE104" s="243"/>
      <c r="AGF104" s="243"/>
      <c r="AGG104" s="243"/>
      <c r="AGH104" s="243"/>
      <c r="AGI104" s="243"/>
      <c r="AGJ104" s="243"/>
      <c r="AGK104" s="243"/>
      <c r="AGL104" s="243"/>
      <c r="AGM104" s="243"/>
      <c r="AGN104" s="243"/>
      <c r="AGO104" s="243"/>
      <c r="AGP104" s="243"/>
      <c r="AGQ104" s="243"/>
      <c r="AGR104" s="243"/>
      <c r="AGS104" s="243"/>
      <c r="AGT104" s="243"/>
      <c r="AGU104" s="243"/>
      <c r="AGV104" s="243"/>
      <c r="AGW104" s="243"/>
      <c r="AGX104" s="243"/>
      <c r="AGY104" s="243"/>
      <c r="AGZ104" s="243"/>
      <c r="AHA104" s="243"/>
      <c r="AHB104" s="243"/>
      <c r="AHC104" s="243"/>
      <c r="AHD104" s="243"/>
      <c r="AHE104" s="243"/>
      <c r="AHF104" s="243"/>
      <c r="AHG104" s="243"/>
      <c r="AHH104" s="243"/>
      <c r="AHI104" s="243"/>
      <c r="AHJ104" s="243"/>
      <c r="AHK104" s="243"/>
      <c r="AHL104" s="243"/>
      <c r="AHM104" s="243"/>
      <c r="AHN104" s="243"/>
      <c r="AHO104" s="243"/>
      <c r="AHP104" s="243"/>
      <c r="AHQ104" s="243"/>
      <c r="AHR104" s="243"/>
      <c r="AHS104" s="243"/>
      <c r="AHT104" s="243"/>
      <c r="AHU104" s="243"/>
      <c r="AHV104" s="243"/>
      <c r="AHW104" s="243"/>
      <c r="AHX104" s="243"/>
      <c r="AHY104" s="243"/>
      <c r="AHZ104" s="243"/>
      <c r="AIA104" s="243"/>
      <c r="AIB104" s="243"/>
      <c r="AIC104" s="243"/>
      <c r="AID104" s="243"/>
      <c r="AIE104" s="243"/>
      <c r="AIF104" s="243"/>
      <c r="AIG104" s="243"/>
      <c r="AIH104" s="243"/>
      <c r="AII104" s="243"/>
      <c r="AIJ104" s="243"/>
      <c r="AIK104" s="243"/>
      <c r="AIL104" s="243"/>
    </row>
    <row r="105" spans="1:922" s="178" customFormat="1" ht="8.1" customHeight="1">
      <c r="A105" s="141"/>
      <c r="B105" s="152"/>
      <c r="C105" s="258"/>
      <c r="D105" s="349"/>
      <c r="E105" s="348"/>
      <c r="F105" s="349"/>
      <c r="G105" s="433"/>
      <c r="H105" s="556"/>
      <c r="I105" s="556"/>
      <c r="J105" s="556"/>
      <c r="K105" s="556"/>
      <c r="L105" s="793"/>
      <c r="M105" s="793"/>
      <c r="N105" s="793"/>
      <c r="O105" s="793"/>
      <c r="P105" s="793"/>
      <c r="Q105" s="1115"/>
      <c r="R105" s="1115"/>
      <c r="S105" s="1115"/>
      <c r="T105" s="1115"/>
      <c r="U105" s="1115"/>
      <c r="V105" s="1115"/>
      <c r="W105" s="1115"/>
      <c r="X105" s="1115"/>
      <c r="Y105" s="1115"/>
      <c r="Z105" s="1115"/>
      <c r="AA105" s="1115"/>
      <c r="AB105" s="1115"/>
      <c r="AC105" s="1115"/>
      <c r="AD105" s="1115"/>
      <c r="AE105" s="1115"/>
      <c r="AF105" s="1115"/>
      <c r="AG105" s="1115"/>
      <c r="AH105" s="434"/>
      <c r="AI105" s="434"/>
      <c r="AJ105" s="243"/>
      <c r="AK105" s="243"/>
      <c r="AL105" s="243"/>
      <c r="AM105" s="243"/>
      <c r="AN105" s="243"/>
      <c r="AO105" s="243"/>
      <c r="AP105" s="243"/>
      <c r="AQ105" s="243"/>
      <c r="AR105" s="243"/>
      <c r="AS105" s="243"/>
      <c r="AT105" s="243"/>
      <c r="AU105" s="243"/>
      <c r="AV105" s="243"/>
      <c r="AW105" s="243"/>
      <c r="AX105" s="243"/>
      <c r="AY105" s="243"/>
      <c r="AZ105" s="243"/>
      <c r="BA105" s="243"/>
      <c r="BB105" s="243"/>
      <c r="BC105" s="243"/>
      <c r="BD105" s="243"/>
      <c r="BE105" s="243"/>
      <c r="BF105" s="243"/>
      <c r="BG105" s="243"/>
      <c r="BH105" s="243"/>
      <c r="BI105" s="243"/>
      <c r="BJ105" s="243"/>
      <c r="BK105" s="243"/>
      <c r="BL105" s="243"/>
      <c r="BM105" s="243"/>
      <c r="BN105" s="243"/>
      <c r="BO105" s="243"/>
      <c r="BP105" s="243"/>
      <c r="BQ105" s="243"/>
      <c r="BR105" s="243"/>
      <c r="BS105" s="243"/>
      <c r="BT105" s="243"/>
      <c r="BU105" s="243"/>
      <c r="BV105" s="243"/>
      <c r="BW105" s="243"/>
      <c r="BX105" s="243"/>
      <c r="BY105" s="243"/>
      <c r="BZ105" s="243"/>
      <c r="CA105" s="243"/>
      <c r="CB105" s="243"/>
      <c r="CC105" s="243"/>
      <c r="CD105" s="243"/>
      <c r="CE105" s="243"/>
      <c r="CF105" s="243"/>
      <c r="CG105" s="243"/>
      <c r="CH105" s="243"/>
      <c r="CI105" s="243"/>
      <c r="CJ105" s="243"/>
      <c r="CK105" s="243"/>
      <c r="CL105" s="243"/>
      <c r="CM105" s="243"/>
      <c r="CN105" s="243"/>
      <c r="CO105" s="243"/>
      <c r="CP105" s="243"/>
      <c r="CQ105" s="243"/>
      <c r="CR105" s="243"/>
      <c r="CS105" s="243"/>
      <c r="CT105" s="243"/>
      <c r="CU105" s="243"/>
      <c r="CV105" s="243"/>
      <c r="CW105" s="243"/>
      <c r="CX105" s="243"/>
      <c r="CY105" s="243"/>
      <c r="CZ105" s="243"/>
      <c r="DA105" s="243"/>
      <c r="DB105" s="243"/>
      <c r="DC105" s="243"/>
      <c r="DD105" s="243"/>
      <c r="DE105" s="243"/>
      <c r="DF105" s="243"/>
      <c r="DG105" s="243"/>
      <c r="DH105" s="243"/>
      <c r="DI105" s="243"/>
      <c r="DJ105" s="243"/>
      <c r="DK105" s="243"/>
      <c r="DL105" s="243"/>
      <c r="DM105" s="243"/>
      <c r="DN105" s="243"/>
      <c r="DO105" s="243"/>
      <c r="DP105" s="243"/>
      <c r="DQ105" s="243"/>
      <c r="DR105" s="243"/>
      <c r="DS105" s="243"/>
      <c r="DT105" s="243"/>
      <c r="DU105" s="243"/>
      <c r="DV105" s="243"/>
      <c r="DW105" s="243"/>
      <c r="DX105" s="243"/>
      <c r="DY105" s="243"/>
      <c r="DZ105" s="243"/>
      <c r="EA105" s="243"/>
      <c r="EB105" s="243"/>
      <c r="EC105" s="243"/>
      <c r="ED105" s="243"/>
      <c r="EE105" s="243"/>
      <c r="EF105" s="243"/>
      <c r="EG105" s="243"/>
      <c r="EH105" s="243"/>
      <c r="EI105" s="243"/>
      <c r="EJ105" s="243"/>
      <c r="EK105" s="243"/>
      <c r="EL105" s="243"/>
      <c r="EM105" s="243"/>
      <c r="EN105" s="243"/>
      <c r="EO105" s="243"/>
      <c r="EP105" s="243"/>
      <c r="EQ105" s="243"/>
      <c r="ER105" s="243"/>
      <c r="ES105" s="243"/>
      <c r="ET105" s="243"/>
      <c r="EU105" s="243"/>
      <c r="EV105" s="243"/>
      <c r="EW105" s="243"/>
      <c r="EX105" s="243"/>
      <c r="EY105" s="243"/>
      <c r="EZ105" s="243"/>
      <c r="FA105" s="243"/>
      <c r="FB105" s="243"/>
      <c r="FC105" s="243"/>
      <c r="FD105" s="243"/>
      <c r="FE105" s="243"/>
      <c r="FF105" s="243"/>
      <c r="FG105" s="243"/>
      <c r="FH105" s="243"/>
      <c r="FI105" s="243"/>
      <c r="FJ105" s="243"/>
      <c r="FK105" s="243"/>
      <c r="FL105" s="243"/>
      <c r="FM105" s="243"/>
      <c r="FN105" s="243"/>
      <c r="FO105" s="243"/>
      <c r="FP105" s="243"/>
      <c r="FQ105" s="243"/>
      <c r="FR105" s="243"/>
      <c r="FS105" s="243"/>
      <c r="FT105" s="243"/>
      <c r="FU105" s="243"/>
      <c r="FV105" s="243"/>
      <c r="FW105" s="243"/>
      <c r="FX105" s="243"/>
      <c r="FY105" s="243"/>
      <c r="FZ105" s="243"/>
      <c r="GA105" s="243"/>
      <c r="GB105" s="243"/>
      <c r="GC105" s="243"/>
      <c r="GD105" s="243"/>
      <c r="GE105" s="243"/>
      <c r="GF105" s="243"/>
      <c r="GG105" s="243"/>
      <c r="GH105" s="243"/>
      <c r="GI105" s="243"/>
      <c r="GJ105" s="243"/>
      <c r="GK105" s="243"/>
      <c r="GL105" s="243"/>
      <c r="GM105" s="243"/>
      <c r="GN105" s="243"/>
      <c r="GO105" s="243"/>
      <c r="GP105" s="243"/>
      <c r="GQ105" s="243"/>
      <c r="GR105" s="243"/>
      <c r="GS105" s="243"/>
      <c r="GT105" s="243"/>
      <c r="GU105" s="243"/>
      <c r="GV105" s="243"/>
      <c r="GW105" s="243"/>
      <c r="GX105" s="243"/>
      <c r="GY105" s="243"/>
      <c r="GZ105" s="243"/>
      <c r="HA105" s="243"/>
      <c r="HB105" s="243"/>
      <c r="HC105" s="243"/>
      <c r="HD105" s="243"/>
      <c r="HE105" s="243"/>
      <c r="HF105" s="243"/>
      <c r="HG105" s="243"/>
      <c r="HH105" s="243"/>
      <c r="HI105" s="243"/>
      <c r="HJ105" s="243"/>
      <c r="HK105" s="243"/>
      <c r="HL105" s="243"/>
      <c r="HM105" s="243"/>
      <c r="HN105" s="243"/>
      <c r="HO105" s="243"/>
      <c r="HP105" s="243"/>
      <c r="HQ105" s="243"/>
      <c r="HR105" s="243"/>
      <c r="HS105" s="243"/>
      <c r="HT105" s="243"/>
      <c r="HU105" s="243"/>
      <c r="HV105" s="243"/>
      <c r="HW105" s="243"/>
      <c r="HX105" s="243"/>
      <c r="HY105" s="243"/>
      <c r="HZ105" s="243"/>
      <c r="IA105" s="243"/>
      <c r="IB105" s="243"/>
      <c r="IC105" s="243"/>
      <c r="ID105" s="243"/>
      <c r="IE105" s="243"/>
      <c r="IF105" s="243"/>
      <c r="IG105" s="243"/>
      <c r="IH105" s="243"/>
      <c r="II105" s="243"/>
      <c r="IJ105" s="243"/>
      <c r="IK105" s="243"/>
      <c r="IL105" s="243"/>
      <c r="IM105" s="243"/>
      <c r="IN105" s="243"/>
      <c r="IO105" s="243"/>
      <c r="IP105" s="243"/>
      <c r="IQ105" s="243"/>
      <c r="IR105" s="243"/>
      <c r="IS105" s="243"/>
      <c r="IT105" s="243"/>
      <c r="IU105" s="243"/>
      <c r="IV105" s="243"/>
      <c r="IW105" s="243"/>
      <c r="IX105" s="243"/>
      <c r="IY105" s="243"/>
      <c r="IZ105" s="243"/>
      <c r="JA105" s="243"/>
      <c r="JB105" s="243"/>
      <c r="JC105" s="243"/>
      <c r="JD105" s="243"/>
      <c r="JE105" s="243"/>
      <c r="JF105" s="243"/>
      <c r="JG105" s="243"/>
      <c r="JH105" s="243"/>
      <c r="JI105" s="243"/>
      <c r="JJ105" s="243"/>
      <c r="JK105" s="243"/>
      <c r="JL105" s="243"/>
      <c r="JM105" s="243"/>
      <c r="JN105" s="243"/>
      <c r="JO105" s="243"/>
      <c r="JP105" s="243"/>
      <c r="JQ105" s="243"/>
      <c r="JR105" s="243"/>
      <c r="JS105" s="243"/>
      <c r="JT105" s="243"/>
      <c r="JU105" s="243"/>
      <c r="JV105" s="243"/>
      <c r="JW105" s="243"/>
      <c r="JX105" s="243"/>
      <c r="JY105" s="243"/>
      <c r="JZ105" s="243"/>
      <c r="KA105" s="243"/>
      <c r="KB105" s="243"/>
      <c r="KC105" s="243"/>
      <c r="KD105" s="243"/>
      <c r="KE105" s="243"/>
      <c r="KF105" s="243"/>
      <c r="KG105" s="243"/>
      <c r="KH105" s="243"/>
      <c r="KI105" s="243"/>
      <c r="KJ105" s="243"/>
      <c r="KK105" s="243"/>
      <c r="KL105" s="243"/>
      <c r="KM105" s="243"/>
      <c r="KN105" s="243"/>
      <c r="KO105" s="243"/>
      <c r="KP105" s="243"/>
      <c r="KQ105" s="243"/>
      <c r="KR105" s="243"/>
      <c r="KS105" s="243"/>
      <c r="KT105" s="243"/>
      <c r="KU105" s="243"/>
      <c r="KV105" s="243"/>
      <c r="KW105" s="243"/>
      <c r="KX105" s="243"/>
      <c r="KY105" s="243"/>
      <c r="KZ105" s="243"/>
      <c r="LA105" s="243"/>
      <c r="LB105" s="243"/>
      <c r="LC105" s="243"/>
      <c r="LD105" s="243"/>
      <c r="LE105" s="243"/>
      <c r="LF105" s="243"/>
      <c r="LG105" s="243"/>
      <c r="LH105" s="243"/>
      <c r="LI105" s="243"/>
      <c r="LJ105" s="243"/>
      <c r="LK105" s="243"/>
      <c r="LL105" s="243"/>
      <c r="LM105" s="243"/>
      <c r="LN105" s="243"/>
      <c r="LO105" s="243"/>
      <c r="LP105" s="243"/>
      <c r="LQ105" s="243"/>
      <c r="LR105" s="243"/>
      <c r="LS105" s="243"/>
      <c r="LT105" s="243"/>
      <c r="LU105" s="243"/>
      <c r="LV105" s="243"/>
      <c r="LW105" s="243"/>
      <c r="LX105" s="243"/>
      <c r="LY105" s="243"/>
      <c r="LZ105" s="243"/>
      <c r="MA105" s="243"/>
      <c r="MB105" s="243"/>
      <c r="MC105" s="243"/>
      <c r="MD105" s="243"/>
      <c r="ME105" s="243"/>
      <c r="MF105" s="243"/>
      <c r="MG105" s="243"/>
      <c r="MH105" s="243"/>
      <c r="MI105" s="243"/>
      <c r="MJ105" s="243"/>
      <c r="MK105" s="243"/>
      <c r="ML105" s="243"/>
      <c r="MM105" s="243"/>
      <c r="MN105" s="243"/>
      <c r="MO105" s="243"/>
      <c r="MP105" s="243"/>
      <c r="MQ105" s="243"/>
      <c r="MR105" s="243"/>
      <c r="MS105" s="243"/>
      <c r="MT105" s="243"/>
      <c r="MU105" s="243"/>
      <c r="MV105" s="243"/>
      <c r="MW105" s="243"/>
      <c r="MX105" s="243"/>
      <c r="MY105" s="243"/>
      <c r="MZ105" s="243"/>
      <c r="NA105" s="243"/>
      <c r="NB105" s="243"/>
      <c r="NC105" s="243"/>
      <c r="ND105" s="243"/>
      <c r="NE105" s="243"/>
      <c r="NF105" s="243"/>
      <c r="NG105" s="243"/>
      <c r="NH105" s="243"/>
      <c r="NI105" s="243"/>
      <c r="NJ105" s="243"/>
      <c r="NK105" s="243"/>
      <c r="NL105" s="243"/>
      <c r="NM105" s="243"/>
      <c r="NN105" s="243"/>
      <c r="NO105" s="243"/>
      <c r="NP105" s="243"/>
      <c r="NQ105" s="243"/>
      <c r="NR105" s="243"/>
      <c r="NS105" s="243"/>
      <c r="NT105" s="243"/>
      <c r="NU105" s="243"/>
      <c r="NV105" s="243"/>
      <c r="NW105" s="243"/>
      <c r="NX105" s="243"/>
      <c r="NY105" s="243"/>
      <c r="NZ105" s="243"/>
      <c r="OA105" s="243"/>
      <c r="OB105" s="243"/>
      <c r="OC105" s="243"/>
      <c r="OD105" s="243"/>
      <c r="OE105" s="243"/>
      <c r="OF105" s="243"/>
      <c r="OG105" s="243"/>
      <c r="OH105" s="243"/>
      <c r="OI105" s="243"/>
      <c r="OJ105" s="243"/>
      <c r="OK105" s="243"/>
      <c r="OL105" s="243"/>
      <c r="OM105" s="243"/>
      <c r="ON105" s="243"/>
      <c r="OO105" s="243"/>
      <c r="OP105" s="243"/>
      <c r="OQ105" s="243"/>
      <c r="OR105" s="243"/>
      <c r="OS105" s="243"/>
      <c r="OT105" s="243"/>
      <c r="OU105" s="243"/>
      <c r="OV105" s="243"/>
      <c r="OW105" s="243"/>
      <c r="OX105" s="243"/>
      <c r="OY105" s="243"/>
      <c r="OZ105" s="243"/>
      <c r="PA105" s="243"/>
      <c r="PB105" s="243"/>
      <c r="PC105" s="243"/>
      <c r="PD105" s="243"/>
      <c r="PE105" s="243"/>
      <c r="PF105" s="243"/>
      <c r="PG105" s="243"/>
      <c r="PH105" s="243"/>
      <c r="PI105" s="243"/>
      <c r="PJ105" s="243"/>
      <c r="PK105" s="243"/>
      <c r="PL105" s="243"/>
      <c r="PM105" s="243"/>
      <c r="PN105" s="243"/>
      <c r="PO105" s="243"/>
      <c r="PP105" s="243"/>
      <c r="PQ105" s="243"/>
      <c r="PR105" s="243"/>
      <c r="PS105" s="243"/>
      <c r="PT105" s="243"/>
      <c r="PU105" s="243"/>
      <c r="PV105" s="243"/>
      <c r="PW105" s="243"/>
      <c r="PX105" s="243"/>
      <c r="PY105" s="243"/>
      <c r="PZ105" s="243"/>
      <c r="QA105" s="243"/>
      <c r="QB105" s="243"/>
      <c r="QC105" s="243"/>
      <c r="QD105" s="243"/>
      <c r="QE105" s="243"/>
      <c r="QF105" s="243"/>
      <c r="QG105" s="243"/>
      <c r="QH105" s="243"/>
      <c r="QI105" s="243"/>
      <c r="QJ105" s="243"/>
      <c r="QK105" s="243"/>
      <c r="QL105" s="243"/>
      <c r="QM105" s="243"/>
      <c r="QN105" s="243"/>
      <c r="QO105" s="243"/>
      <c r="QP105" s="243"/>
      <c r="QQ105" s="243"/>
      <c r="QR105" s="243"/>
      <c r="QS105" s="243"/>
      <c r="QT105" s="243"/>
      <c r="QU105" s="243"/>
      <c r="QV105" s="243"/>
      <c r="QW105" s="243"/>
      <c r="QX105" s="243"/>
      <c r="QY105" s="243"/>
      <c r="QZ105" s="243"/>
      <c r="RA105" s="243"/>
      <c r="RB105" s="243"/>
      <c r="RC105" s="243"/>
      <c r="RD105" s="243"/>
      <c r="RE105" s="243"/>
      <c r="RF105" s="243"/>
      <c r="RG105" s="243"/>
      <c r="RH105" s="243"/>
      <c r="RI105" s="243"/>
      <c r="RJ105" s="243"/>
      <c r="RK105" s="243"/>
      <c r="RL105" s="243"/>
      <c r="RM105" s="243"/>
      <c r="RN105" s="243"/>
      <c r="RO105" s="243"/>
      <c r="RP105" s="243"/>
      <c r="RQ105" s="243"/>
      <c r="RR105" s="243"/>
      <c r="RS105" s="243"/>
      <c r="RT105" s="243"/>
      <c r="RU105" s="243"/>
      <c r="RV105" s="243"/>
      <c r="RW105" s="243"/>
      <c r="RX105" s="243"/>
      <c r="RY105" s="243"/>
      <c r="RZ105" s="243"/>
      <c r="SA105" s="243"/>
      <c r="SB105" s="243"/>
      <c r="SC105" s="243"/>
      <c r="SD105" s="243"/>
      <c r="SE105" s="243"/>
      <c r="SF105" s="243"/>
      <c r="SG105" s="243"/>
      <c r="SH105" s="243"/>
      <c r="SI105" s="243"/>
      <c r="SJ105" s="243"/>
      <c r="SK105" s="243"/>
      <c r="SL105" s="243"/>
      <c r="SM105" s="243"/>
      <c r="SN105" s="243"/>
      <c r="SO105" s="243"/>
      <c r="SP105" s="243"/>
      <c r="SQ105" s="243"/>
      <c r="SR105" s="243"/>
      <c r="SS105" s="243"/>
      <c r="ST105" s="243"/>
      <c r="SU105" s="243"/>
      <c r="SV105" s="243"/>
      <c r="SW105" s="243"/>
      <c r="SX105" s="243"/>
      <c r="SY105" s="243"/>
      <c r="SZ105" s="243"/>
      <c r="TA105" s="243"/>
      <c r="TB105" s="243"/>
      <c r="TC105" s="243"/>
      <c r="TD105" s="243"/>
      <c r="TE105" s="243"/>
      <c r="TF105" s="243"/>
      <c r="TG105" s="243"/>
      <c r="TH105" s="243"/>
      <c r="TI105" s="243"/>
      <c r="TJ105" s="243"/>
      <c r="TK105" s="243"/>
      <c r="TL105" s="243"/>
      <c r="TM105" s="243"/>
      <c r="TN105" s="243"/>
      <c r="TO105" s="243"/>
      <c r="TP105" s="243"/>
      <c r="TQ105" s="243"/>
      <c r="TR105" s="243"/>
      <c r="TS105" s="243"/>
      <c r="TT105" s="243"/>
      <c r="TU105" s="243"/>
      <c r="TV105" s="243"/>
      <c r="TW105" s="243"/>
      <c r="TX105" s="243"/>
      <c r="TY105" s="243"/>
      <c r="TZ105" s="243"/>
      <c r="UA105" s="243"/>
      <c r="UB105" s="243"/>
      <c r="UC105" s="243"/>
      <c r="UD105" s="243"/>
      <c r="UE105" s="243"/>
      <c r="UF105" s="243"/>
      <c r="UG105" s="243"/>
      <c r="UH105" s="243"/>
      <c r="UI105" s="243"/>
      <c r="UJ105" s="243"/>
      <c r="UK105" s="243"/>
      <c r="UL105" s="243"/>
      <c r="UM105" s="243"/>
      <c r="UN105" s="243"/>
      <c r="UO105" s="243"/>
      <c r="UP105" s="243"/>
      <c r="UQ105" s="243"/>
      <c r="UR105" s="243"/>
      <c r="US105" s="243"/>
      <c r="UT105" s="243"/>
      <c r="UU105" s="243"/>
      <c r="UV105" s="243"/>
      <c r="UW105" s="243"/>
      <c r="UX105" s="243"/>
      <c r="UY105" s="243"/>
      <c r="UZ105" s="243"/>
      <c r="VA105" s="243"/>
      <c r="VB105" s="243"/>
      <c r="VC105" s="243"/>
      <c r="VD105" s="243"/>
      <c r="VE105" s="243"/>
      <c r="VF105" s="243"/>
      <c r="VG105" s="243"/>
      <c r="VH105" s="243"/>
      <c r="VI105" s="243"/>
      <c r="VJ105" s="243"/>
      <c r="VK105" s="243"/>
      <c r="VL105" s="243"/>
      <c r="VM105" s="243"/>
      <c r="VN105" s="243"/>
      <c r="VO105" s="243"/>
      <c r="VP105" s="243"/>
      <c r="VQ105" s="243"/>
      <c r="VR105" s="243"/>
      <c r="VS105" s="243"/>
      <c r="VT105" s="243"/>
      <c r="VU105" s="243"/>
      <c r="VV105" s="243"/>
      <c r="VW105" s="243"/>
      <c r="VX105" s="243"/>
      <c r="VY105" s="243"/>
      <c r="VZ105" s="243"/>
      <c r="WA105" s="243"/>
      <c r="WB105" s="243"/>
      <c r="WC105" s="243"/>
      <c r="WD105" s="243"/>
      <c r="WE105" s="243"/>
      <c r="WF105" s="243"/>
      <c r="WG105" s="243"/>
      <c r="WH105" s="243"/>
      <c r="WI105" s="243"/>
      <c r="WJ105" s="243"/>
      <c r="WK105" s="243"/>
      <c r="WL105" s="243"/>
      <c r="WM105" s="243"/>
      <c r="WN105" s="243"/>
      <c r="WO105" s="243"/>
      <c r="WP105" s="243"/>
      <c r="WQ105" s="243"/>
      <c r="WR105" s="243"/>
      <c r="WS105" s="243"/>
      <c r="WT105" s="243"/>
      <c r="WU105" s="243"/>
      <c r="WV105" s="243"/>
      <c r="WW105" s="243"/>
      <c r="WX105" s="243"/>
      <c r="WY105" s="243"/>
      <c r="WZ105" s="243"/>
      <c r="XA105" s="243"/>
      <c r="XB105" s="243"/>
      <c r="XC105" s="243"/>
      <c r="XD105" s="243"/>
      <c r="XE105" s="243"/>
      <c r="XF105" s="243"/>
      <c r="XG105" s="243"/>
      <c r="XH105" s="243"/>
      <c r="XI105" s="243"/>
      <c r="XJ105" s="243"/>
      <c r="XK105" s="243"/>
      <c r="XL105" s="243"/>
      <c r="XM105" s="243"/>
      <c r="XN105" s="243"/>
      <c r="XO105" s="243"/>
      <c r="XP105" s="243"/>
      <c r="XQ105" s="243"/>
      <c r="XR105" s="243"/>
      <c r="XS105" s="243"/>
      <c r="XT105" s="243"/>
      <c r="XU105" s="243"/>
      <c r="XV105" s="243"/>
      <c r="XW105" s="243"/>
      <c r="XX105" s="243"/>
      <c r="XY105" s="243"/>
      <c r="XZ105" s="243"/>
      <c r="YA105" s="243"/>
      <c r="YB105" s="243"/>
      <c r="YC105" s="243"/>
      <c r="YD105" s="243"/>
      <c r="YE105" s="243"/>
      <c r="YF105" s="243"/>
      <c r="YG105" s="243"/>
      <c r="YH105" s="243"/>
      <c r="YI105" s="243"/>
      <c r="YJ105" s="243"/>
      <c r="YK105" s="243"/>
      <c r="YL105" s="243"/>
      <c r="YM105" s="243"/>
      <c r="YN105" s="243"/>
      <c r="YO105" s="243"/>
      <c r="YP105" s="243"/>
      <c r="YQ105" s="243"/>
      <c r="YR105" s="243"/>
      <c r="YS105" s="243"/>
      <c r="YT105" s="243"/>
      <c r="YU105" s="243"/>
      <c r="YV105" s="243"/>
      <c r="YW105" s="243"/>
      <c r="YX105" s="243"/>
      <c r="YY105" s="243"/>
      <c r="YZ105" s="243"/>
      <c r="ZA105" s="243"/>
      <c r="ZB105" s="243"/>
      <c r="ZC105" s="243"/>
      <c r="ZD105" s="243"/>
      <c r="ZE105" s="243"/>
      <c r="ZF105" s="243"/>
      <c r="ZG105" s="243"/>
      <c r="ZH105" s="243"/>
      <c r="ZI105" s="243"/>
      <c r="ZJ105" s="243"/>
      <c r="ZK105" s="243"/>
      <c r="ZL105" s="243"/>
      <c r="ZM105" s="243"/>
      <c r="ZN105" s="243"/>
      <c r="ZO105" s="243"/>
      <c r="ZP105" s="243"/>
      <c r="ZQ105" s="243"/>
      <c r="ZR105" s="243"/>
      <c r="ZS105" s="243"/>
      <c r="ZT105" s="243"/>
      <c r="ZU105" s="243"/>
      <c r="ZV105" s="243"/>
      <c r="ZW105" s="243"/>
      <c r="ZX105" s="243"/>
      <c r="ZY105" s="243"/>
      <c r="ZZ105" s="243"/>
      <c r="AAA105" s="243"/>
      <c r="AAB105" s="243"/>
      <c r="AAC105" s="243"/>
      <c r="AAD105" s="243"/>
      <c r="AAE105" s="243"/>
      <c r="AAF105" s="243"/>
      <c r="AAG105" s="243"/>
      <c r="AAH105" s="243"/>
      <c r="AAI105" s="243"/>
      <c r="AAJ105" s="243"/>
      <c r="AAK105" s="243"/>
      <c r="AAL105" s="243"/>
      <c r="AAM105" s="243"/>
      <c r="AAN105" s="243"/>
      <c r="AAO105" s="243"/>
      <c r="AAP105" s="243"/>
      <c r="AAQ105" s="243"/>
      <c r="AAR105" s="243"/>
      <c r="AAS105" s="243"/>
      <c r="AAT105" s="243"/>
      <c r="AAU105" s="243"/>
      <c r="AAV105" s="243"/>
      <c r="AAW105" s="243"/>
      <c r="AAX105" s="243"/>
      <c r="AAY105" s="243"/>
      <c r="AAZ105" s="243"/>
      <c r="ABA105" s="243"/>
      <c r="ABB105" s="243"/>
      <c r="ABC105" s="243"/>
      <c r="ABD105" s="243"/>
      <c r="ABE105" s="243"/>
      <c r="ABF105" s="243"/>
      <c r="ABG105" s="243"/>
      <c r="ABH105" s="243"/>
      <c r="ABI105" s="243"/>
      <c r="ABJ105" s="243"/>
      <c r="ABK105" s="243"/>
      <c r="ABL105" s="243"/>
      <c r="ABM105" s="243"/>
      <c r="ABN105" s="243"/>
      <c r="ABO105" s="243"/>
      <c r="ABP105" s="243"/>
      <c r="ABQ105" s="243"/>
      <c r="ABR105" s="243"/>
      <c r="ABS105" s="243"/>
      <c r="ABT105" s="243"/>
      <c r="ABU105" s="243"/>
      <c r="ABV105" s="243"/>
      <c r="ABW105" s="243"/>
      <c r="ABX105" s="243"/>
      <c r="ABY105" s="243"/>
      <c r="ABZ105" s="243"/>
      <c r="ACA105" s="243"/>
      <c r="ACB105" s="243"/>
      <c r="ACC105" s="243"/>
      <c r="ACD105" s="243"/>
      <c r="ACE105" s="243"/>
      <c r="ACF105" s="243"/>
      <c r="ACG105" s="243"/>
      <c r="ACH105" s="243"/>
      <c r="ACI105" s="243"/>
      <c r="ACJ105" s="243"/>
      <c r="ACK105" s="243"/>
      <c r="ACL105" s="243"/>
      <c r="ACM105" s="243"/>
      <c r="ACN105" s="243"/>
      <c r="ACO105" s="243"/>
      <c r="ACP105" s="243"/>
      <c r="ACQ105" s="243"/>
      <c r="ACR105" s="243"/>
      <c r="ACS105" s="243"/>
      <c r="ACT105" s="243"/>
      <c r="ACU105" s="243"/>
      <c r="ACV105" s="243"/>
      <c r="ACW105" s="243"/>
      <c r="ACX105" s="243"/>
      <c r="ACY105" s="243"/>
      <c r="ACZ105" s="243"/>
      <c r="ADA105" s="243"/>
      <c r="ADB105" s="243"/>
      <c r="ADC105" s="243"/>
      <c r="ADD105" s="243"/>
      <c r="ADE105" s="243"/>
      <c r="ADF105" s="243"/>
      <c r="ADG105" s="243"/>
      <c r="ADH105" s="243"/>
      <c r="ADI105" s="243"/>
      <c r="ADJ105" s="243"/>
      <c r="ADK105" s="243"/>
      <c r="ADL105" s="243"/>
      <c r="ADM105" s="243"/>
      <c r="ADN105" s="243"/>
      <c r="ADO105" s="243"/>
      <c r="ADP105" s="243"/>
      <c r="ADQ105" s="243"/>
      <c r="ADR105" s="243"/>
      <c r="ADS105" s="243"/>
      <c r="ADT105" s="243"/>
      <c r="ADU105" s="243"/>
      <c r="ADV105" s="243"/>
      <c r="ADW105" s="243"/>
      <c r="ADX105" s="243"/>
      <c r="ADY105" s="243"/>
      <c r="ADZ105" s="243"/>
      <c r="AEA105" s="243"/>
      <c r="AEB105" s="243"/>
      <c r="AEC105" s="243"/>
      <c r="AED105" s="243"/>
      <c r="AEE105" s="243"/>
      <c r="AEF105" s="243"/>
      <c r="AEG105" s="243"/>
      <c r="AEH105" s="243"/>
      <c r="AEI105" s="243"/>
      <c r="AEJ105" s="243"/>
      <c r="AEK105" s="243"/>
      <c r="AEL105" s="243"/>
      <c r="AEM105" s="243"/>
      <c r="AEN105" s="243"/>
      <c r="AEO105" s="243"/>
      <c r="AEP105" s="243"/>
      <c r="AEQ105" s="243"/>
      <c r="AER105" s="243"/>
      <c r="AES105" s="243"/>
      <c r="AET105" s="243"/>
      <c r="AEU105" s="243"/>
      <c r="AEV105" s="243"/>
      <c r="AEW105" s="243"/>
      <c r="AEX105" s="243"/>
      <c r="AEY105" s="243"/>
      <c r="AEZ105" s="243"/>
      <c r="AFA105" s="243"/>
      <c r="AFB105" s="243"/>
      <c r="AFC105" s="243"/>
      <c r="AFD105" s="243"/>
      <c r="AFE105" s="243"/>
      <c r="AFF105" s="243"/>
      <c r="AFG105" s="243"/>
      <c r="AFH105" s="243"/>
      <c r="AFI105" s="243"/>
      <c r="AFJ105" s="243"/>
      <c r="AFK105" s="243"/>
      <c r="AFL105" s="243"/>
      <c r="AFM105" s="243"/>
      <c r="AFN105" s="243"/>
      <c r="AFO105" s="243"/>
      <c r="AFP105" s="243"/>
      <c r="AFQ105" s="243"/>
      <c r="AFR105" s="243"/>
      <c r="AFS105" s="243"/>
      <c r="AFT105" s="243"/>
      <c r="AFU105" s="243"/>
      <c r="AFV105" s="243"/>
      <c r="AFW105" s="243"/>
      <c r="AFX105" s="243"/>
      <c r="AFY105" s="243"/>
      <c r="AFZ105" s="243"/>
      <c r="AGA105" s="243"/>
      <c r="AGB105" s="243"/>
      <c r="AGC105" s="243"/>
      <c r="AGD105" s="243"/>
      <c r="AGE105" s="243"/>
      <c r="AGF105" s="243"/>
      <c r="AGG105" s="243"/>
      <c r="AGH105" s="243"/>
      <c r="AGI105" s="243"/>
      <c r="AGJ105" s="243"/>
      <c r="AGK105" s="243"/>
      <c r="AGL105" s="243"/>
      <c r="AGM105" s="243"/>
      <c r="AGN105" s="243"/>
      <c r="AGO105" s="243"/>
      <c r="AGP105" s="243"/>
      <c r="AGQ105" s="243"/>
      <c r="AGR105" s="243"/>
      <c r="AGS105" s="243"/>
      <c r="AGT105" s="243"/>
      <c r="AGU105" s="243"/>
      <c r="AGV105" s="243"/>
      <c r="AGW105" s="243"/>
      <c r="AGX105" s="243"/>
      <c r="AGY105" s="243"/>
      <c r="AGZ105" s="243"/>
      <c r="AHA105" s="243"/>
      <c r="AHB105" s="243"/>
      <c r="AHC105" s="243"/>
      <c r="AHD105" s="243"/>
      <c r="AHE105" s="243"/>
      <c r="AHF105" s="243"/>
      <c r="AHG105" s="243"/>
      <c r="AHH105" s="243"/>
      <c r="AHI105" s="243"/>
      <c r="AHJ105" s="243"/>
      <c r="AHK105" s="243"/>
      <c r="AHL105" s="243"/>
      <c r="AHM105" s="243"/>
      <c r="AHN105" s="243"/>
      <c r="AHO105" s="243"/>
      <c r="AHP105" s="243"/>
      <c r="AHQ105" s="243"/>
      <c r="AHR105" s="243"/>
      <c r="AHS105" s="243"/>
      <c r="AHT105" s="243"/>
      <c r="AHU105" s="243"/>
      <c r="AHV105" s="243"/>
      <c r="AHW105" s="243"/>
      <c r="AHX105" s="243"/>
      <c r="AHY105" s="243"/>
      <c r="AHZ105" s="243"/>
      <c r="AIA105" s="243"/>
      <c r="AIB105" s="243"/>
      <c r="AIC105" s="243"/>
      <c r="AID105" s="243"/>
      <c r="AIE105" s="243"/>
      <c r="AIF105" s="243"/>
      <c r="AIG105" s="243"/>
      <c r="AIH105" s="243"/>
      <c r="AII105" s="243"/>
      <c r="AIJ105" s="243"/>
      <c r="AIK105" s="243"/>
      <c r="AIL105" s="243"/>
    </row>
    <row r="106" spans="1:922" s="178" customFormat="1" ht="12" customHeight="1">
      <c r="A106" s="141"/>
      <c r="B106" s="152"/>
      <c r="D106" s="515" t="s">
        <v>324</v>
      </c>
      <c r="E106" s="348"/>
      <c r="F106" s="349"/>
      <c r="G106" s="668"/>
      <c r="H106" s="668"/>
      <c r="I106" s="668"/>
      <c r="J106" s="668"/>
      <c r="K106" s="668"/>
      <c r="L106" s="668"/>
      <c r="M106" s="668"/>
      <c r="N106" s="668"/>
      <c r="O106" s="668"/>
      <c r="P106" s="454"/>
      <c r="Q106" s="1124"/>
      <c r="R106" s="1124"/>
      <c r="S106" s="1124"/>
      <c r="T106" s="1124"/>
      <c r="U106" s="1124"/>
      <c r="V106" s="1124"/>
      <c r="W106" s="1124"/>
      <c r="X106" s="1124"/>
      <c r="Y106" s="1124"/>
      <c r="Z106" s="1124"/>
      <c r="AA106" s="1124"/>
      <c r="AB106" s="1124"/>
      <c r="AC106" s="1124"/>
      <c r="AD106" s="1124"/>
      <c r="AE106" s="1124"/>
      <c r="AF106" s="1124"/>
      <c r="AG106" s="1124" t="s">
        <v>279</v>
      </c>
      <c r="AH106" s="668"/>
      <c r="AI106" s="408"/>
      <c r="AJ106" s="243"/>
      <c r="AK106" s="243"/>
      <c r="AL106" s="243"/>
      <c r="AM106" s="243"/>
      <c r="AN106" s="243"/>
      <c r="AO106" s="243"/>
      <c r="AP106" s="243"/>
      <c r="AQ106" s="243"/>
      <c r="AR106" s="243"/>
      <c r="AS106" s="243"/>
      <c r="AT106" s="243"/>
      <c r="AU106" s="243"/>
      <c r="AV106" s="243"/>
      <c r="AW106" s="243"/>
      <c r="AX106" s="243"/>
      <c r="AY106" s="243"/>
      <c r="AZ106" s="243"/>
      <c r="BA106" s="243"/>
      <c r="BB106" s="243"/>
      <c r="BC106" s="243"/>
      <c r="BD106" s="243"/>
      <c r="BE106" s="243"/>
      <c r="BF106" s="243"/>
      <c r="BG106" s="243"/>
      <c r="BH106" s="243"/>
      <c r="BI106" s="243"/>
      <c r="BJ106" s="243"/>
      <c r="BK106" s="243"/>
      <c r="BL106" s="243"/>
      <c r="BM106" s="243"/>
      <c r="BN106" s="243"/>
      <c r="BO106" s="243"/>
      <c r="BP106" s="243"/>
      <c r="BQ106" s="243"/>
      <c r="BR106" s="243"/>
      <c r="BS106" s="243"/>
      <c r="BT106" s="243"/>
      <c r="BU106" s="243"/>
      <c r="BV106" s="243"/>
      <c r="BW106" s="243"/>
      <c r="BX106" s="243"/>
      <c r="BY106" s="243"/>
      <c r="BZ106" s="243"/>
      <c r="CA106" s="243"/>
      <c r="CB106" s="243"/>
      <c r="CC106" s="243"/>
      <c r="CD106" s="243"/>
      <c r="CE106" s="243"/>
      <c r="CF106" s="243"/>
      <c r="CG106" s="243"/>
      <c r="CH106" s="243"/>
      <c r="CI106" s="243"/>
      <c r="CJ106" s="243"/>
      <c r="CK106" s="243"/>
      <c r="CL106" s="243"/>
      <c r="CM106" s="243"/>
      <c r="CN106" s="243"/>
      <c r="CO106" s="243"/>
      <c r="CP106" s="243"/>
      <c r="CQ106" s="243"/>
      <c r="CR106" s="243"/>
      <c r="CS106" s="243"/>
      <c r="CT106" s="243"/>
      <c r="CU106" s="243"/>
      <c r="CV106" s="243"/>
      <c r="CW106" s="243"/>
      <c r="CX106" s="243"/>
      <c r="CY106" s="243"/>
      <c r="CZ106" s="243"/>
      <c r="DA106" s="243"/>
      <c r="DB106" s="243"/>
      <c r="DC106" s="243"/>
      <c r="DD106" s="243"/>
      <c r="DE106" s="243"/>
      <c r="DF106" s="243"/>
      <c r="DG106" s="243"/>
      <c r="DH106" s="243"/>
      <c r="DI106" s="243"/>
      <c r="DJ106" s="243"/>
      <c r="DK106" s="243"/>
      <c r="DL106" s="243"/>
      <c r="DM106" s="243"/>
      <c r="DN106" s="243"/>
      <c r="DO106" s="243"/>
      <c r="DP106" s="243"/>
      <c r="DQ106" s="243"/>
      <c r="DR106" s="243"/>
      <c r="DS106" s="243"/>
      <c r="DT106" s="243"/>
      <c r="DU106" s="243"/>
      <c r="DV106" s="243"/>
      <c r="DW106" s="243"/>
      <c r="DX106" s="243"/>
      <c r="DY106" s="243"/>
      <c r="DZ106" s="243"/>
      <c r="EA106" s="243"/>
      <c r="EB106" s="243"/>
      <c r="EC106" s="243"/>
      <c r="ED106" s="243"/>
      <c r="EE106" s="243"/>
      <c r="EF106" s="243"/>
      <c r="EG106" s="243"/>
      <c r="EH106" s="243"/>
      <c r="EI106" s="243"/>
      <c r="EJ106" s="243"/>
      <c r="EK106" s="243"/>
      <c r="EL106" s="243"/>
      <c r="EM106" s="243"/>
      <c r="EN106" s="243"/>
      <c r="EO106" s="243"/>
      <c r="EP106" s="243"/>
      <c r="EQ106" s="243"/>
      <c r="ER106" s="243"/>
      <c r="ES106" s="243"/>
      <c r="ET106" s="243"/>
      <c r="EU106" s="243"/>
      <c r="EV106" s="243"/>
      <c r="EW106" s="243"/>
      <c r="EX106" s="243"/>
      <c r="EY106" s="243"/>
      <c r="EZ106" s="243"/>
      <c r="FA106" s="243"/>
      <c r="FB106" s="243"/>
      <c r="FC106" s="243"/>
      <c r="FD106" s="243"/>
      <c r="FE106" s="243"/>
      <c r="FF106" s="243"/>
      <c r="FG106" s="243"/>
      <c r="FH106" s="243"/>
      <c r="FI106" s="243"/>
      <c r="FJ106" s="243"/>
      <c r="FK106" s="243"/>
      <c r="FL106" s="243"/>
      <c r="FM106" s="243"/>
      <c r="FN106" s="243"/>
      <c r="FO106" s="243"/>
      <c r="FP106" s="243"/>
      <c r="FQ106" s="243"/>
      <c r="FR106" s="243"/>
      <c r="FS106" s="243"/>
      <c r="FT106" s="243"/>
      <c r="FU106" s="243"/>
      <c r="FV106" s="243"/>
      <c r="FW106" s="243"/>
      <c r="FX106" s="243"/>
      <c r="FY106" s="243"/>
      <c r="FZ106" s="243"/>
      <c r="GA106" s="243"/>
      <c r="GB106" s="243"/>
      <c r="GC106" s="243"/>
      <c r="GD106" s="243"/>
      <c r="GE106" s="243"/>
      <c r="GF106" s="243"/>
      <c r="GG106" s="243"/>
      <c r="GH106" s="243"/>
      <c r="GI106" s="243"/>
      <c r="GJ106" s="243"/>
      <c r="GK106" s="243"/>
      <c r="GL106" s="243"/>
      <c r="GM106" s="243"/>
      <c r="GN106" s="243"/>
      <c r="GO106" s="243"/>
      <c r="GP106" s="243"/>
      <c r="GQ106" s="243"/>
      <c r="GR106" s="243"/>
      <c r="GS106" s="243"/>
      <c r="GT106" s="243"/>
      <c r="GU106" s="243"/>
      <c r="GV106" s="243"/>
      <c r="GW106" s="243"/>
      <c r="GX106" s="243"/>
      <c r="GY106" s="243"/>
      <c r="GZ106" s="243"/>
      <c r="HA106" s="243"/>
      <c r="HB106" s="243"/>
      <c r="HC106" s="243"/>
      <c r="HD106" s="243"/>
      <c r="HE106" s="243"/>
      <c r="HF106" s="243"/>
      <c r="HG106" s="243"/>
      <c r="HH106" s="243"/>
      <c r="HI106" s="243"/>
      <c r="HJ106" s="243"/>
      <c r="HK106" s="243"/>
      <c r="HL106" s="243"/>
      <c r="HM106" s="243"/>
      <c r="HN106" s="243"/>
      <c r="HO106" s="243"/>
      <c r="HP106" s="243"/>
      <c r="HQ106" s="243"/>
      <c r="HR106" s="243"/>
      <c r="HS106" s="243"/>
      <c r="HT106" s="243"/>
      <c r="HU106" s="243"/>
      <c r="HV106" s="243"/>
      <c r="HW106" s="243"/>
      <c r="HX106" s="243"/>
      <c r="HY106" s="243"/>
      <c r="HZ106" s="243"/>
      <c r="IA106" s="243"/>
      <c r="IB106" s="243"/>
      <c r="IC106" s="243"/>
      <c r="ID106" s="243"/>
      <c r="IE106" s="243"/>
      <c r="IF106" s="243"/>
      <c r="IG106" s="243"/>
      <c r="IH106" s="243"/>
      <c r="II106" s="243"/>
      <c r="IJ106" s="243"/>
      <c r="IK106" s="243"/>
      <c r="IL106" s="243"/>
      <c r="IM106" s="243"/>
      <c r="IN106" s="243"/>
      <c r="IO106" s="243"/>
      <c r="IP106" s="243"/>
      <c r="IQ106" s="243"/>
      <c r="IR106" s="243"/>
      <c r="IS106" s="243"/>
      <c r="IT106" s="243"/>
      <c r="IU106" s="243"/>
      <c r="IV106" s="243"/>
      <c r="IW106" s="243"/>
      <c r="IX106" s="243"/>
      <c r="IY106" s="243"/>
      <c r="IZ106" s="243"/>
      <c r="JA106" s="243"/>
      <c r="JB106" s="243"/>
      <c r="JC106" s="243"/>
      <c r="JD106" s="243"/>
      <c r="JE106" s="243"/>
      <c r="JF106" s="243"/>
      <c r="JG106" s="243"/>
      <c r="JH106" s="243"/>
      <c r="JI106" s="243"/>
      <c r="JJ106" s="243"/>
      <c r="JK106" s="243"/>
      <c r="JL106" s="243"/>
      <c r="JM106" s="243"/>
      <c r="JN106" s="243"/>
      <c r="JO106" s="243"/>
      <c r="JP106" s="243"/>
      <c r="JQ106" s="243"/>
      <c r="JR106" s="243"/>
      <c r="JS106" s="243"/>
      <c r="JT106" s="243"/>
      <c r="JU106" s="243"/>
      <c r="JV106" s="243"/>
      <c r="JW106" s="243"/>
      <c r="JX106" s="243"/>
      <c r="JY106" s="243"/>
      <c r="JZ106" s="243"/>
      <c r="KA106" s="243"/>
      <c r="KB106" s="243"/>
      <c r="KC106" s="243"/>
      <c r="KD106" s="243"/>
      <c r="KE106" s="243"/>
      <c r="KF106" s="243"/>
      <c r="KG106" s="243"/>
      <c r="KH106" s="243"/>
      <c r="KI106" s="243"/>
      <c r="KJ106" s="243"/>
      <c r="KK106" s="243"/>
      <c r="KL106" s="243"/>
      <c r="KM106" s="243"/>
      <c r="KN106" s="243"/>
      <c r="KO106" s="243"/>
      <c r="KP106" s="243"/>
      <c r="KQ106" s="243"/>
      <c r="KR106" s="243"/>
      <c r="KS106" s="243"/>
      <c r="KT106" s="243"/>
      <c r="KU106" s="243"/>
      <c r="KV106" s="243"/>
      <c r="KW106" s="243"/>
      <c r="KX106" s="243"/>
      <c r="KY106" s="243"/>
      <c r="KZ106" s="243"/>
      <c r="LA106" s="243"/>
      <c r="LB106" s="243"/>
      <c r="LC106" s="243"/>
      <c r="LD106" s="243"/>
      <c r="LE106" s="243"/>
      <c r="LF106" s="243"/>
      <c r="LG106" s="243"/>
      <c r="LH106" s="243"/>
      <c r="LI106" s="243"/>
      <c r="LJ106" s="243"/>
      <c r="LK106" s="243"/>
      <c r="LL106" s="243"/>
      <c r="LM106" s="243"/>
      <c r="LN106" s="243"/>
      <c r="LO106" s="243"/>
      <c r="LP106" s="243"/>
      <c r="LQ106" s="243"/>
      <c r="LR106" s="243"/>
      <c r="LS106" s="243"/>
      <c r="LT106" s="243"/>
      <c r="LU106" s="243"/>
      <c r="LV106" s="243"/>
      <c r="LW106" s="243"/>
      <c r="LX106" s="243"/>
      <c r="LY106" s="243"/>
      <c r="LZ106" s="243"/>
      <c r="MA106" s="243"/>
      <c r="MB106" s="243"/>
      <c r="MC106" s="243"/>
      <c r="MD106" s="243"/>
      <c r="ME106" s="243"/>
      <c r="MF106" s="243"/>
      <c r="MG106" s="243"/>
      <c r="MH106" s="243"/>
      <c r="MI106" s="243"/>
      <c r="MJ106" s="243"/>
      <c r="MK106" s="243"/>
      <c r="ML106" s="243"/>
      <c r="MM106" s="243"/>
      <c r="MN106" s="243"/>
      <c r="MO106" s="243"/>
      <c r="MP106" s="243"/>
      <c r="MQ106" s="243"/>
      <c r="MR106" s="243"/>
      <c r="MS106" s="243"/>
      <c r="MT106" s="243"/>
      <c r="MU106" s="243"/>
      <c r="MV106" s="243"/>
      <c r="MW106" s="243"/>
      <c r="MX106" s="243"/>
      <c r="MY106" s="243"/>
      <c r="MZ106" s="243"/>
      <c r="NA106" s="243"/>
      <c r="NB106" s="243"/>
      <c r="NC106" s="243"/>
      <c r="ND106" s="243"/>
      <c r="NE106" s="243"/>
      <c r="NF106" s="243"/>
      <c r="NG106" s="243"/>
      <c r="NH106" s="243"/>
      <c r="NI106" s="243"/>
      <c r="NJ106" s="243"/>
      <c r="NK106" s="243"/>
      <c r="NL106" s="243"/>
      <c r="NM106" s="243"/>
      <c r="NN106" s="243"/>
      <c r="NO106" s="243"/>
      <c r="NP106" s="243"/>
      <c r="NQ106" s="243"/>
      <c r="NR106" s="243"/>
      <c r="NS106" s="243"/>
      <c r="NT106" s="243"/>
      <c r="NU106" s="243"/>
      <c r="NV106" s="243"/>
      <c r="NW106" s="243"/>
      <c r="NX106" s="243"/>
      <c r="NY106" s="243"/>
      <c r="NZ106" s="243"/>
      <c r="OA106" s="243"/>
      <c r="OB106" s="243"/>
      <c r="OC106" s="243"/>
      <c r="OD106" s="243"/>
      <c r="OE106" s="243"/>
      <c r="OF106" s="243"/>
      <c r="OG106" s="243"/>
      <c r="OH106" s="243"/>
      <c r="OI106" s="243"/>
      <c r="OJ106" s="243"/>
      <c r="OK106" s="243"/>
      <c r="OL106" s="243"/>
      <c r="OM106" s="243"/>
      <c r="ON106" s="243"/>
      <c r="OO106" s="243"/>
      <c r="OP106" s="243"/>
      <c r="OQ106" s="243"/>
      <c r="OR106" s="243"/>
      <c r="OS106" s="243"/>
      <c r="OT106" s="243"/>
      <c r="OU106" s="243"/>
      <c r="OV106" s="243"/>
      <c r="OW106" s="243"/>
      <c r="OX106" s="243"/>
      <c r="OY106" s="243"/>
      <c r="OZ106" s="243"/>
      <c r="PA106" s="243"/>
      <c r="PB106" s="243"/>
      <c r="PC106" s="243"/>
      <c r="PD106" s="243"/>
      <c r="PE106" s="243"/>
      <c r="PF106" s="243"/>
      <c r="PG106" s="243"/>
      <c r="PH106" s="243"/>
      <c r="PI106" s="243"/>
      <c r="PJ106" s="243"/>
      <c r="PK106" s="243"/>
      <c r="PL106" s="243"/>
      <c r="PM106" s="243"/>
      <c r="PN106" s="243"/>
      <c r="PO106" s="243"/>
      <c r="PP106" s="243"/>
      <c r="PQ106" s="243"/>
      <c r="PR106" s="243"/>
      <c r="PS106" s="243"/>
      <c r="PT106" s="243"/>
      <c r="PU106" s="243"/>
      <c r="PV106" s="243"/>
      <c r="PW106" s="243"/>
      <c r="PX106" s="243"/>
      <c r="PY106" s="243"/>
      <c r="PZ106" s="243"/>
      <c r="QA106" s="243"/>
      <c r="QB106" s="243"/>
      <c r="QC106" s="243"/>
      <c r="QD106" s="243"/>
      <c r="QE106" s="243"/>
      <c r="QF106" s="243"/>
      <c r="QG106" s="243"/>
      <c r="QH106" s="243"/>
      <c r="QI106" s="243"/>
      <c r="QJ106" s="243"/>
      <c r="QK106" s="243"/>
      <c r="QL106" s="243"/>
      <c r="QM106" s="243"/>
      <c r="QN106" s="243"/>
      <c r="QO106" s="243"/>
      <c r="QP106" s="243"/>
      <c r="QQ106" s="243"/>
      <c r="QR106" s="243"/>
      <c r="QS106" s="243"/>
      <c r="QT106" s="243"/>
      <c r="QU106" s="243"/>
      <c r="QV106" s="243"/>
      <c r="QW106" s="243"/>
      <c r="QX106" s="243"/>
      <c r="QY106" s="243"/>
      <c r="QZ106" s="243"/>
      <c r="RA106" s="243"/>
      <c r="RB106" s="243"/>
      <c r="RC106" s="243"/>
      <c r="RD106" s="243"/>
      <c r="RE106" s="243"/>
      <c r="RF106" s="243"/>
      <c r="RG106" s="243"/>
      <c r="RH106" s="243"/>
      <c r="RI106" s="243"/>
      <c r="RJ106" s="243"/>
      <c r="RK106" s="243"/>
      <c r="RL106" s="243"/>
      <c r="RM106" s="243"/>
      <c r="RN106" s="243"/>
      <c r="RO106" s="243"/>
      <c r="RP106" s="243"/>
      <c r="RQ106" s="243"/>
      <c r="RR106" s="243"/>
      <c r="RS106" s="243"/>
      <c r="RT106" s="243"/>
      <c r="RU106" s="243"/>
      <c r="RV106" s="243"/>
      <c r="RW106" s="243"/>
      <c r="RX106" s="243"/>
      <c r="RY106" s="243"/>
      <c r="RZ106" s="243"/>
      <c r="SA106" s="243"/>
      <c r="SB106" s="243"/>
      <c r="SC106" s="243"/>
      <c r="SD106" s="243"/>
      <c r="SE106" s="243"/>
      <c r="SF106" s="243"/>
      <c r="SG106" s="243"/>
      <c r="SH106" s="243"/>
      <c r="SI106" s="243"/>
      <c r="SJ106" s="243"/>
      <c r="SK106" s="243"/>
      <c r="SL106" s="243"/>
      <c r="SM106" s="243"/>
      <c r="SN106" s="243"/>
      <c r="SO106" s="243"/>
      <c r="SP106" s="243"/>
      <c r="SQ106" s="243"/>
      <c r="SR106" s="243"/>
      <c r="SS106" s="243"/>
      <c r="ST106" s="243"/>
      <c r="SU106" s="243"/>
      <c r="SV106" s="243"/>
      <c r="SW106" s="243"/>
      <c r="SX106" s="243"/>
      <c r="SY106" s="243"/>
      <c r="SZ106" s="243"/>
      <c r="TA106" s="243"/>
      <c r="TB106" s="243"/>
      <c r="TC106" s="243"/>
      <c r="TD106" s="243"/>
      <c r="TE106" s="243"/>
      <c r="TF106" s="243"/>
      <c r="TG106" s="243"/>
      <c r="TH106" s="243"/>
      <c r="TI106" s="243"/>
      <c r="TJ106" s="243"/>
      <c r="TK106" s="243"/>
      <c r="TL106" s="243"/>
      <c r="TM106" s="243"/>
      <c r="TN106" s="243"/>
      <c r="TO106" s="243"/>
      <c r="TP106" s="243"/>
      <c r="TQ106" s="243"/>
      <c r="TR106" s="243"/>
      <c r="TS106" s="243"/>
      <c r="TT106" s="243"/>
      <c r="TU106" s="243"/>
      <c r="TV106" s="243"/>
      <c r="TW106" s="243"/>
      <c r="TX106" s="243"/>
      <c r="TY106" s="243"/>
      <c r="TZ106" s="243"/>
      <c r="UA106" s="243"/>
      <c r="UB106" s="243"/>
      <c r="UC106" s="243"/>
      <c r="UD106" s="243"/>
      <c r="UE106" s="243"/>
      <c r="UF106" s="243"/>
      <c r="UG106" s="243"/>
      <c r="UH106" s="243"/>
      <c r="UI106" s="243"/>
      <c r="UJ106" s="243"/>
      <c r="UK106" s="243"/>
      <c r="UL106" s="243"/>
      <c r="UM106" s="243"/>
      <c r="UN106" s="243"/>
      <c r="UO106" s="243"/>
      <c r="UP106" s="243"/>
      <c r="UQ106" s="243"/>
      <c r="UR106" s="243"/>
      <c r="US106" s="243"/>
      <c r="UT106" s="243"/>
      <c r="UU106" s="243"/>
      <c r="UV106" s="243"/>
      <c r="UW106" s="243"/>
      <c r="UX106" s="243"/>
      <c r="UY106" s="243"/>
      <c r="UZ106" s="243"/>
      <c r="VA106" s="243"/>
      <c r="VB106" s="243"/>
      <c r="VC106" s="243"/>
      <c r="VD106" s="243"/>
      <c r="VE106" s="243"/>
      <c r="VF106" s="243"/>
      <c r="VG106" s="243"/>
      <c r="VH106" s="243"/>
      <c r="VI106" s="243"/>
      <c r="VJ106" s="243"/>
      <c r="VK106" s="243"/>
      <c r="VL106" s="243"/>
      <c r="VM106" s="243"/>
      <c r="VN106" s="243"/>
      <c r="VO106" s="243"/>
      <c r="VP106" s="243"/>
      <c r="VQ106" s="243"/>
      <c r="VR106" s="243"/>
      <c r="VS106" s="243"/>
      <c r="VT106" s="243"/>
      <c r="VU106" s="243"/>
      <c r="VV106" s="243"/>
      <c r="VW106" s="243"/>
      <c r="VX106" s="243"/>
      <c r="VY106" s="243"/>
      <c r="VZ106" s="243"/>
      <c r="WA106" s="243"/>
      <c r="WB106" s="243"/>
      <c r="WC106" s="243"/>
      <c r="WD106" s="243"/>
      <c r="WE106" s="243"/>
      <c r="WF106" s="243"/>
      <c r="WG106" s="243"/>
      <c r="WH106" s="243"/>
      <c r="WI106" s="243"/>
      <c r="WJ106" s="243"/>
      <c r="WK106" s="243"/>
      <c r="WL106" s="243"/>
      <c r="WM106" s="243"/>
      <c r="WN106" s="243"/>
      <c r="WO106" s="243"/>
      <c r="WP106" s="243"/>
      <c r="WQ106" s="243"/>
      <c r="WR106" s="243"/>
      <c r="WS106" s="243"/>
      <c r="WT106" s="243"/>
      <c r="WU106" s="243"/>
      <c r="WV106" s="243"/>
      <c r="WW106" s="243"/>
      <c r="WX106" s="243"/>
      <c r="WY106" s="243"/>
      <c r="WZ106" s="243"/>
      <c r="XA106" s="243"/>
      <c r="XB106" s="243"/>
      <c r="XC106" s="243"/>
      <c r="XD106" s="243"/>
      <c r="XE106" s="243"/>
      <c r="XF106" s="243"/>
      <c r="XG106" s="243"/>
      <c r="XH106" s="243"/>
      <c r="XI106" s="243"/>
      <c r="XJ106" s="243"/>
      <c r="XK106" s="243"/>
      <c r="XL106" s="243"/>
      <c r="XM106" s="243"/>
      <c r="XN106" s="243"/>
      <c r="XO106" s="243"/>
      <c r="XP106" s="243"/>
      <c r="XQ106" s="243"/>
      <c r="XR106" s="243"/>
      <c r="XS106" s="243"/>
      <c r="XT106" s="243"/>
      <c r="XU106" s="243"/>
      <c r="XV106" s="243"/>
      <c r="XW106" s="243"/>
      <c r="XX106" s="243"/>
      <c r="XY106" s="243"/>
      <c r="XZ106" s="243"/>
      <c r="YA106" s="243"/>
      <c r="YB106" s="243"/>
      <c r="YC106" s="243"/>
      <c r="YD106" s="243"/>
      <c r="YE106" s="243"/>
      <c r="YF106" s="243"/>
      <c r="YG106" s="243"/>
      <c r="YH106" s="243"/>
      <c r="YI106" s="243"/>
      <c r="YJ106" s="243"/>
      <c r="YK106" s="243"/>
      <c r="YL106" s="243"/>
      <c r="YM106" s="243"/>
      <c r="YN106" s="243"/>
      <c r="YO106" s="243"/>
      <c r="YP106" s="243"/>
      <c r="YQ106" s="243"/>
      <c r="YR106" s="243"/>
      <c r="YS106" s="243"/>
      <c r="YT106" s="243"/>
      <c r="YU106" s="243"/>
      <c r="YV106" s="243"/>
      <c r="YW106" s="243"/>
      <c r="YX106" s="243"/>
      <c r="YY106" s="243"/>
      <c r="YZ106" s="243"/>
      <c r="ZA106" s="243"/>
      <c r="ZB106" s="243"/>
      <c r="ZC106" s="243"/>
      <c r="ZD106" s="243"/>
      <c r="ZE106" s="243"/>
      <c r="ZF106" s="243"/>
      <c r="ZG106" s="243"/>
      <c r="ZH106" s="243"/>
      <c r="ZI106" s="243"/>
      <c r="ZJ106" s="243"/>
      <c r="ZK106" s="243"/>
      <c r="ZL106" s="243"/>
      <c r="ZM106" s="243"/>
      <c r="ZN106" s="243"/>
      <c r="ZO106" s="243"/>
      <c r="ZP106" s="243"/>
      <c r="ZQ106" s="243"/>
      <c r="ZR106" s="243"/>
      <c r="ZS106" s="243"/>
      <c r="ZT106" s="243"/>
      <c r="ZU106" s="243"/>
      <c r="ZV106" s="243"/>
      <c r="ZW106" s="243"/>
      <c r="ZX106" s="243"/>
      <c r="ZY106" s="243"/>
      <c r="ZZ106" s="243"/>
      <c r="AAA106" s="243"/>
      <c r="AAB106" s="243"/>
      <c r="AAC106" s="243"/>
      <c r="AAD106" s="243"/>
      <c r="AAE106" s="243"/>
      <c r="AAF106" s="243"/>
      <c r="AAG106" s="243"/>
      <c r="AAH106" s="243"/>
      <c r="AAI106" s="243"/>
      <c r="AAJ106" s="243"/>
      <c r="AAK106" s="243"/>
      <c r="AAL106" s="243"/>
      <c r="AAM106" s="243"/>
      <c r="AAN106" s="243"/>
      <c r="AAO106" s="243"/>
      <c r="AAP106" s="243"/>
      <c r="AAQ106" s="243"/>
      <c r="AAR106" s="243"/>
      <c r="AAS106" s="243"/>
      <c r="AAT106" s="243"/>
      <c r="AAU106" s="243"/>
      <c r="AAV106" s="243"/>
      <c r="AAW106" s="243"/>
      <c r="AAX106" s="243"/>
      <c r="AAY106" s="243"/>
      <c r="AAZ106" s="243"/>
      <c r="ABA106" s="243"/>
      <c r="ABB106" s="243"/>
      <c r="ABC106" s="243"/>
      <c r="ABD106" s="243"/>
      <c r="ABE106" s="243"/>
      <c r="ABF106" s="243"/>
      <c r="ABG106" s="243"/>
      <c r="ABH106" s="243"/>
      <c r="ABI106" s="243"/>
      <c r="ABJ106" s="243"/>
      <c r="ABK106" s="243"/>
      <c r="ABL106" s="243"/>
      <c r="ABM106" s="243"/>
      <c r="ABN106" s="243"/>
      <c r="ABO106" s="243"/>
      <c r="ABP106" s="243"/>
      <c r="ABQ106" s="243"/>
      <c r="ABR106" s="243"/>
      <c r="ABS106" s="243"/>
      <c r="ABT106" s="243"/>
      <c r="ABU106" s="243"/>
      <c r="ABV106" s="243"/>
      <c r="ABW106" s="243"/>
      <c r="ABX106" s="243"/>
      <c r="ABY106" s="243"/>
      <c r="ABZ106" s="243"/>
      <c r="ACA106" s="243"/>
      <c r="ACB106" s="243"/>
      <c r="ACC106" s="243"/>
      <c r="ACD106" s="243"/>
      <c r="ACE106" s="243"/>
      <c r="ACF106" s="243"/>
      <c r="ACG106" s="243"/>
      <c r="ACH106" s="243"/>
      <c r="ACI106" s="243"/>
      <c r="ACJ106" s="243"/>
      <c r="ACK106" s="243"/>
      <c r="ACL106" s="243"/>
      <c r="ACM106" s="243"/>
      <c r="ACN106" s="243"/>
      <c r="ACO106" s="243"/>
      <c r="ACP106" s="243"/>
      <c r="ACQ106" s="243"/>
      <c r="ACR106" s="243"/>
      <c r="ACS106" s="243"/>
      <c r="ACT106" s="243"/>
      <c r="ACU106" s="243"/>
      <c r="ACV106" s="243"/>
      <c r="ACW106" s="243"/>
      <c r="ACX106" s="243"/>
      <c r="ACY106" s="243"/>
      <c r="ACZ106" s="243"/>
      <c r="ADA106" s="243"/>
      <c r="ADB106" s="243"/>
      <c r="ADC106" s="243"/>
      <c r="ADD106" s="243"/>
      <c r="ADE106" s="243"/>
      <c r="ADF106" s="243"/>
      <c r="ADG106" s="243"/>
      <c r="ADH106" s="243"/>
      <c r="ADI106" s="243"/>
      <c r="ADJ106" s="243"/>
      <c r="ADK106" s="243"/>
      <c r="ADL106" s="243"/>
      <c r="ADM106" s="243"/>
      <c r="ADN106" s="243"/>
      <c r="ADO106" s="243"/>
      <c r="ADP106" s="243"/>
      <c r="ADQ106" s="243"/>
      <c r="ADR106" s="243"/>
      <c r="ADS106" s="243"/>
      <c r="ADT106" s="243"/>
      <c r="ADU106" s="243"/>
      <c r="ADV106" s="243"/>
      <c r="ADW106" s="243"/>
      <c r="ADX106" s="243"/>
      <c r="ADY106" s="243"/>
      <c r="ADZ106" s="243"/>
      <c r="AEA106" s="243"/>
      <c r="AEB106" s="243"/>
      <c r="AEC106" s="243"/>
      <c r="AED106" s="243"/>
      <c r="AEE106" s="243"/>
      <c r="AEF106" s="243"/>
      <c r="AEG106" s="243"/>
      <c r="AEH106" s="243"/>
      <c r="AEI106" s="243"/>
      <c r="AEJ106" s="243"/>
      <c r="AEK106" s="243"/>
      <c r="AEL106" s="243"/>
      <c r="AEM106" s="243"/>
      <c r="AEN106" s="243"/>
      <c r="AEO106" s="243"/>
      <c r="AEP106" s="243"/>
      <c r="AEQ106" s="243"/>
      <c r="AER106" s="243"/>
      <c r="AES106" s="243"/>
      <c r="AET106" s="243"/>
      <c r="AEU106" s="243"/>
      <c r="AEV106" s="243"/>
      <c r="AEW106" s="243"/>
      <c r="AEX106" s="243"/>
      <c r="AEY106" s="243"/>
      <c r="AEZ106" s="243"/>
      <c r="AFA106" s="243"/>
      <c r="AFB106" s="243"/>
      <c r="AFC106" s="243"/>
      <c r="AFD106" s="243"/>
      <c r="AFE106" s="243"/>
      <c r="AFF106" s="243"/>
      <c r="AFG106" s="243"/>
      <c r="AFH106" s="243"/>
      <c r="AFI106" s="243"/>
      <c r="AFJ106" s="243"/>
      <c r="AFK106" s="243"/>
      <c r="AFL106" s="243"/>
      <c r="AFM106" s="243"/>
      <c r="AFN106" s="243"/>
      <c r="AFO106" s="243"/>
      <c r="AFP106" s="243"/>
      <c r="AFQ106" s="243"/>
      <c r="AFR106" s="243"/>
      <c r="AFS106" s="243"/>
      <c r="AFT106" s="243"/>
      <c r="AFU106" s="243"/>
      <c r="AFV106" s="243"/>
      <c r="AFW106" s="243"/>
      <c r="AFX106" s="243"/>
      <c r="AFY106" s="243"/>
      <c r="AFZ106" s="243"/>
      <c r="AGA106" s="243"/>
      <c r="AGB106" s="243"/>
      <c r="AGC106" s="243"/>
      <c r="AGD106" s="243"/>
      <c r="AGE106" s="243"/>
      <c r="AGF106" s="243"/>
      <c r="AGG106" s="243"/>
      <c r="AGH106" s="243"/>
      <c r="AGI106" s="243"/>
      <c r="AGJ106" s="243"/>
      <c r="AGK106" s="243"/>
      <c r="AGL106" s="243"/>
      <c r="AGM106" s="243"/>
      <c r="AGN106" s="243"/>
      <c r="AGO106" s="243"/>
      <c r="AGP106" s="243"/>
      <c r="AGQ106" s="243"/>
      <c r="AGR106" s="243"/>
      <c r="AGS106" s="243"/>
      <c r="AGT106" s="243"/>
      <c r="AGU106" s="243"/>
      <c r="AGV106" s="243"/>
      <c r="AGW106" s="243"/>
      <c r="AGX106" s="243"/>
      <c r="AGY106" s="243"/>
      <c r="AGZ106" s="243"/>
      <c r="AHA106" s="243"/>
      <c r="AHB106" s="243"/>
      <c r="AHC106" s="243"/>
      <c r="AHD106" s="243"/>
      <c r="AHE106" s="243"/>
      <c r="AHF106" s="243"/>
      <c r="AHG106" s="243"/>
      <c r="AHH106" s="243"/>
      <c r="AHI106" s="243"/>
      <c r="AHJ106" s="243"/>
      <c r="AHK106" s="243"/>
      <c r="AHL106" s="243"/>
      <c r="AHM106" s="243"/>
      <c r="AHN106" s="243"/>
      <c r="AHO106" s="243"/>
      <c r="AHP106" s="243"/>
      <c r="AHQ106" s="243"/>
      <c r="AHR106" s="243"/>
      <c r="AHS106" s="243"/>
      <c r="AHT106" s="243"/>
      <c r="AHU106" s="243"/>
      <c r="AHV106" s="243"/>
      <c r="AHW106" s="243"/>
      <c r="AHX106" s="243"/>
      <c r="AHY106" s="243"/>
      <c r="AHZ106" s="243"/>
      <c r="AIA106" s="243"/>
      <c r="AIB106" s="243"/>
      <c r="AIC106" s="243"/>
      <c r="AID106" s="243"/>
      <c r="AIE106" s="243"/>
      <c r="AIF106" s="243"/>
      <c r="AIG106" s="243"/>
      <c r="AIH106" s="243"/>
      <c r="AII106" s="243"/>
      <c r="AIJ106" s="243"/>
      <c r="AIK106" s="243"/>
      <c r="AIL106" s="243"/>
    </row>
    <row r="107" spans="1:922" s="178" customFormat="1" ht="12" customHeight="1" thickBot="1">
      <c r="A107" s="141"/>
      <c r="B107" s="152"/>
      <c r="C107" s="259"/>
      <c r="D107" s="349"/>
      <c r="E107" s="373" t="s">
        <v>211</v>
      </c>
      <c r="F107" s="374"/>
      <c r="G107" s="364"/>
      <c r="H107" s="363"/>
      <c r="I107" s="363"/>
      <c r="J107" s="363"/>
      <c r="K107" s="363"/>
      <c r="L107" s="679">
        <v>1.3959859450501043E-2</v>
      </c>
      <c r="M107" s="679">
        <v>1.3948048421455901E-2</v>
      </c>
      <c r="N107" s="679">
        <v>1.4321704219618836E-2</v>
      </c>
      <c r="O107" s="1406">
        <v>1.2738160559083894E-2</v>
      </c>
      <c r="P107" s="679">
        <v>1.5452381931911693E-2</v>
      </c>
      <c r="Q107" s="1140">
        <v>1.411931400581447E-2</v>
      </c>
      <c r="R107" s="1140">
        <v>1.3978502123739718E-2</v>
      </c>
      <c r="S107" s="1406">
        <v>1.2096311512645622E-2</v>
      </c>
      <c r="T107" s="1140">
        <v>1.337366839539008E-2</v>
      </c>
      <c r="U107" s="1140">
        <v>1.0794039045587818E-2</v>
      </c>
      <c r="V107" s="1140">
        <v>9.879444402744228E-3</v>
      </c>
      <c r="W107" s="1406">
        <v>9.0570033269907254E-3</v>
      </c>
      <c r="X107" s="1140">
        <v>8.4845044420517792E-3</v>
      </c>
      <c r="Y107" s="1140">
        <v>8.4635888682393166E-3</v>
      </c>
      <c r="Z107" s="1140">
        <v>7.9439871945626399E-3</v>
      </c>
      <c r="AA107" s="1406">
        <v>6.6200635071516668E-3</v>
      </c>
      <c r="AB107" s="1140">
        <v>7.9425789305501808E-3</v>
      </c>
      <c r="AC107" s="1140">
        <v>8.0098846144238695E-3</v>
      </c>
      <c r="AD107" s="1140">
        <v>9.1539310659424205E-3</v>
      </c>
      <c r="AE107" s="1406">
        <v>1.2111467916258447E-2</v>
      </c>
      <c r="AF107" s="1140">
        <v>1.349941605028083E-2</v>
      </c>
      <c r="AG107" s="1624">
        <v>1.1588828051019164E-2</v>
      </c>
      <c r="AH107" s="793"/>
      <c r="AI107" s="793"/>
      <c r="AJ107" s="243"/>
      <c r="AK107" s="243"/>
      <c r="AL107" s="243"/>
      <c r="AM107" s="243"/>
      <c r="AN107" s="243"/>
      <c r="AO107" s="243"/>
      <c r="AP107" s="243"/>
      <c r="AQ107" s="243"/>
      <c r="AR107" s="243"/>
      <c r="AS107" s="243"/>
      <c r="AT107" s="243"/>
      <c r="AU107" s="243"/>
      <c r="AV107" s="243"/>
      <c r="AW107" s="243"/>
      <c r="AX107" s="243"/>
      <c r="AY107" s="243"/>
      <c r="AZ107" s="243"/>
      <c r="BA107" s="243"/>
      <c r="BB107" s="243"/>
      <c r="BC107" s="243"/>
      <c r="BD107" s="243"/>
      <c r="BE107" s="243"/>
      <c r="BF107" s="243"/>
      <c r="BG107" s="243"/>
      <c r="BH107" s="243"/>
      <c r="BI107" s="243"/>
      <c r="BJ107" s="243"/>
      <c r="BK107" s="243"/>
      <c r="BL107" s="243"/>
      <c r="BM107" s="243"/>
      <c r="BN107" s="243"/>
      <c r="BO107" s="243"/>
      <c r="BP107" s="243"/>
      <c r="BQ107" s="243"/>
      <c r="BR107" s="243"/>
      <c r="BS107" s="243"/>
      <c r="BT107" s="243"/>
      <c r="BU107" s="243"/>
      <c r="BV107" s="243"/>
      <c r="BW107" s="243"/>
      <c r="BX107" s="243"/>
      <c r="BY107" s="243"/>
      <c r="BZ107" s="243"/>
      <c r="CA107" s="243"/>
      <c r="CB107" s="243"/>
      <c r="CC107" s="243"/>
      <c r="CD107" s="243"/>
      <c r="CE107" s="243"/>
      <c r="CF107" s="243"/>
      <c r="CG107" s="243"/>
      <c r="CH107" s="243"/>
      <c r="CI107" s="243"/>
      <c r="CJ107" s="243"/>
      <c r="CK107" s="243"/>
      <c r="CL107" s="243"/>
      <c r="CM107" s="243"/>
      <c r="CN107" s="243"/>
      <c r="CO107" s="243"/>
      <c r="CP107" s="243"/>
      <c r="CQ107" s="243"/>
      <c r="CR107" s="243"/>
      <c r="CS107" s="243"/>
      <c r="CT107" s="243"/>
      <c r="CU107" s="243"/>
      <c r="CV107" s="243"/>
      <c r="CW107" s="243"/>
      <c r="CX107" s="243"/>
      <c r="CY107" s="243"/>
      <c r="CZ107" s="243"/>
      <c r="DA107" s="243"/>
      <c r="DB107" s="243"/>
      <c r="DC107" s="243"/>
      <c r="DD107" s="243"/>
      <c r="DE107" s="243"/>
      <c r="DF107" s="243"/>
      <c r="DG107" s="243"/>
      <c r="DH107" s="243"/>
      <c r="DI107" s="243"/>
      <c r="DJ107" s="243"/>
      <c r="DK107" s="243"/>
      <c r="DL107" s="243"/>
      <c r="DM107" s="243"/>
      <c r="DN107" s="243"/>
      <c r="DO107" s="243"/>
      <c r="DP107" s="243"/>
      <c r="DQ107" s="243"/>
      <c r="DR107" s="243"/>
      <c r="DS107" s="243"/>
      <c r="DT107" s="243"/>
      <c r="DU107" s="243"/>
      <c r="DV107" s="243"/>
      <c r="DW107" s="243"/>
      <c r="DX107" s="243"/>
      <c r="DY107" s="243"/>
      <c r="DZ107" s="243"/>
      <c r="EA107" s="243"/>
      <c r="EB107" s="243"/>
      <c r="EC107" s="243"/>
      <c r="ED107" s="243"/>
      <c r="EE107" s="243"/>
      <c r="EF107" s="243"/>
      <c r="EG107" s="243"/>
      <c r="EH107" s="243"/>
      <c r="EI107" s="243"/>
      <c r="EJ107" s="243"/>
      <c r="EK107" s="243"/>
      <c r="EL107" s="243"/>
      <c r="EM107" s="243"/>
      <c r="EN107" s="243"/>
      <c r="EO107" s="243"/>
      <c r="EP107" s="243"/>
      <c r="EQ107" s="243"/>
      <c r="ER107" s="243"/>
      <c r="ES107" s="243"/>
      <c r="ET107" s="243"/>
      <c r="EU107" s="243"/>
      <c r="EV107" s="243"/>
      <c r="EW107" s="243"/>
      <c r="EX107" s="243"/>
      <c r="EY107" s="243"/>
      <c r="EZ107" s="243"/>
      <c r="FA107" s="243"/>
      <c r="FB107" s="243"/>
      <c r="FC107" s="243"/>
      <c r="FD107" s="243"/>
      <c r="FE107" s="243"/>
      <c r="FF107" s="243"/>
      <c r="FG107" s="243"/>
      <c r="FH107" s="243"/>
      <c r="FI107" s="243"/>
      <c r="FJ107" s="243"/>
      <c r="FK107" s="243"/>
      <c r="FL107" s="243"/>
      <c r="FM107" s="243"/>
      <c r="FN107" s="243"/>
      <c r="FO107" s="243"/>
      <c r="FP107" s="243"/>
      <c r="FQ107" s="243"/>
      <c r="FR107" s="243"/>
      <c r="FS107" s="243"/>
      <c r="FT107" s="243"/>
      <c r="FU107" s="243"/>
      <c r="FV107" s="243"/>
      <c r="FW107" s="243"/>
      <c r="FX107" s="243"/>
      <c r="FY107" s="243"/>
      <c r="FZ107" s="243"/>
      <c r="GA107" s="243"/>
      <c r="GB107" s="243"/>
      <c r="GC107" s="243"/>
      <c r="GD107" s="243"/>
      <c r="GE107" s="243"/>
      <c r="GF107" s="243"/>
      <c r="GG107" s="243"/>
      <c r="GH107" s="243"/>
      <c r="GI107" s="243"/>
      <c r="GJ107" s="243"/>
      <c r="GK107" s="243"/>
      <c r="GL107" s="243"/>
      <c r="GM107" s="243"/>
      <c r="GN107" s="243"/>
      <c r="GO107" s="243"/>
      <c r="GP107" s="243"/>
      <c r="GQ107" s="243"/>
      <c r="GR107" s="243"/>
      <c r="GS107" s="243"/>
      <c r="GT107" s="243"/>
      <c r="GU107" s="243"/>
      <c r="GV107" s="243"/>
      <c r="GW107" s="243"/>
      <c r="GX107" s="243"/>
      <c r="GY107" s="243"/>
      <c r="GZ107" s="243"/>
      <c r="HA107" s="243"/>
      <c r="HB107" s="243"/>
      <c r="HC107" s="243"/>
      <c r="HD107" s="243"/>
      <c r="HE107" s="243"/>
      <c r="HF107" s="243"/>
      <c r="HG107" s="243"/>
      <c r="HH107" s="243"/>
      <c r="HI107" s="243"/>
      <c r="HJ107" s="243"/>
      <c r="HK107" s="243"/>
      <c r="HL107" s="243"/>
      <c r="HM107" s="243"/>
      <c r="HN107" s="243"/>
      <c r="HO107" s="243"/>
      <c r="HP107" s="243"/>
      <c r="HQ107" s="243"/>
      <c r="HR107" s="243"/>
      <c r="HS107" s="243"/>
      <c r="HT107" s="243"/>
      <c r="HU107" s="243"/>
      <c r="HV107" s="243"/>
      <c r="HW107" s="243"/>
      <c r="HX107" s="243"/>
      <c r="HY107" s="243"/>
      <c r="HZ107" s="243"/>
      <c r="IA107" s="243"/>
      <c r="IB107" s="243"/>
      <c r="IC107" s="243"/>
      <c r="ID107" s="243"/>
      <c r="IE107" s="243"/>
      <c r="IF107" s="243"/>
      <c r="IG107" s="243"/>
      <c r="IH107" s="243"/>
      <c r="II107" s="243"/>
      <c r="IJ107" s="243"/>
      <c r="IK107" s="243"/>
      <c r="IL107" s="243"/>
      <c r="IM107" s="243"/>
      <c r="IN107" s="243"/>
      <c r="IO107" s="243"/>
      <c r="IP107" s="243"/>
      <c r="IQ107" s="243"/>
      <c r="IR107" s="243"/>
      <c r="IS107" s="243"/>
      <c r="IT107" s="243"/>
      <c r="IU107" s="243"/>
      <c r="IV107" s="243"/>
      <c r="IW107" s="243"/>
      <c r="IX107" s="243"/>
      <c r="IY107" s="243"/>
      <c r="IZ107" s="243"/>
      <c r="JA107" s="243"/>
      <c r="JB107" s="243"/>
      <c r="JC107" s="243"/>
      <c r="JD107" s="243"/>
      <c r="JE107" s="243"/>
      <c r="JF107" s="243"/>
      <c r="JG107" s="243"/>
      <c r="JH107" s="243"/>
      <c r="JI107" s="243"/>
      <c r="JJ107" s="243"/>
      <c r="JK107" s="243"/>
      <c r="JL107" s="243"/>
      <c r="JM107" s="243"/>
      <c r="JN107" s="243"/>
      <c r="JO107" s="243"/>
      <c r="JP107" s="243"/>
      <c r="JQ107" s="243"/>
      <c r="JR107" s="243"/>
      <c r="JS107" s="243"/>
      <c r="JT107" s="243"/>
      <c r="JU107" s="243"/>
      <c r="JV107" s="243"/>
      <c r="JW107" s="243"/>
      <c r="JX107" s="243"/>
      <c r="JY107" s="243"/>
      <c r="JZ107" s="243"/>
      <c r="KA107" s="243"/>
      <c r="KB107" s="243"/>
      <c r="KC107" s="243"/>
      <c r="KD107" s="243"/>
      <c r="KE107" s="243"/>
      <c r="KF107" s="243"/>
      <c r="KG107" s="243"/>
      <c r="KH107" s="243"/>
      <c r="KI107" s="243"/>
      <c r="KJ107" s="243"/>
      <c r="KK107" s="243"/>
      <c r="KL107" s="243"/>
      <c r="KM107" s="243"/>
      <c r="KN107" s="243"/>
      <c r="KO107" s="243"/>
      <c r="KP107" s="243"/>
      <c r="KQ107" s="243"/>
      <c r="KR107" s="243"/>
      <c r="KS107" s="243"/>
      <c r="KT107" s="243"/>
      <c r="KU107" s="243"/>
      <c r="KV107" s="243"/>
      <c r="KW107" s="243"/>
      <c r="KX107" s="243"/>
      <c r="KY107" s="243"/>
      <c r="KZ107" s="243"/>
      <c r="LA107" s="243"/>
      <c r="LB107" s="243"/>
      <c r="LC107" s="243"/>
      <c r="LD107" s="243"/>
      <c r="LE107" s="243"/>
      <c r="LF107" s="243"/>
      <c r="LG107" s="243"/>
      <c r="LH107" s="243"/>
      <c r="LI107" s="243"/>
      <c r="LJ107" s="243"/>
      <c r="LK107" s="243"/>
      <c r="LL107" s="243"/>
      <c r="LM107" s="243"/>
      <c r="LN107" s="243"/>
      <c r="LO107" s="243"/>
      <c r="LP107" s="243"/>
      <c r="LQ107" s="243"/>
      <c r="LR107" s="243"/>
      <c r="LS107" s="243"/>
      <c r="LT107" s="243"/>
      <c r="LU107" s="243"/>
      <c r="LV107" s="243"/>
      <c r="LW107" s="243"/>
      <c r="LX107" s="243"/>
      <c r="LY107" s="243"/>
      <c r="LZ107" s="243"/>
      <c r="MA107" s="243"/>
      <c r="MB107" s="243"/>
      <c r="MC107" s="243"/>
      <c r="MD107" s="243"/>
      <c r="ME107" s="243"/>
      <c r="MF107" s="243"/>
      <c r="MG107" s="243"/>
      <c r="MH107" s="243"/>
      <c r="MI107" s="243"/>
      <c r="MJ107" s="243"/>
      <c r="MK107" s="243"/>
      <c r="ML107" s="243"/>
      <c r="MM107" s="243"/>
      <c r="MN107" s="243"/>
      <c r="MO107" s="243"/>
      <c r="MP107" s="243"/>
      <c r="MQ107" s="243"/>
      <c r="MR107" s="243"/>
      <c r="MS107" s="243"/>
      <c r="MT107" s="243"/>
      <c r="MU107" s="243"/>
      <c r="MV107" s="243"/>
      <c r="MW107" s="243"/>
      <c r="MX107" s="243"/>
      <c r="MY107" s="243"/>
      <c r="MZ107" s="243"/>
      <c r="NA107" s="243"/>
      <c r="NB107" s="243"/>
      <c r="NC107" s="243"/>
      <c r="ND107" s="243"/>
      <c r="NE107" s="243"/>
      <c r="NF107" s="243"/>
      <c r="NG107" s="243"/>
      <c r="NH107" s="243"/>
      <c r="NI107" s="243"/>
      <c r="NJ107" s="243"/>
      <c r="NK107" s="243"/>
      <c r="NL107" s="243"/>
      <c r="NM107" s="243"/>
      <c r="NN107" s="243"/>
      <c r="NO107" s="243"/>
      <c r="NP107" s="243"/>
      <c r="NQ107" s="243"/>
      <c r="NR107" s="243"/>
      <c r="NS107" s="243"/>
      <c r="NT107" s="243"/>
      <c r="NU107" s="243"/>
      <c r="NV107" s="243"/>
      <c r="NW107" s="243"/>
      <c r="NX107" s="243"/>
      <c r="NY107" s="243"/>
      <c r="NZ107" s="243"/>
      <c r="OA107" s="243"/>
      <c r="OB107" s="243"/>
      <c r="OC107" s="243"/>
      <c r="OD107" s="243"/>
      <c r="OE107" s="243"/>
      <c r="OF107" s="243"/>
      <c r="OG107" s="243"/>
      <c r="OH107" s="243"/>
      <c r="OI107" s="243"/>
      <c r="OJ107" s="243"/>
      <c r="OK107" s="243"/>
      <c r="OL107" s="243"/>
      <c r="OM107" s="243"/>
      <c r="ON107" s="243"/>
      <c r="OO107" s="243"/>
      <c r="OP107" s="243"/>
      <c r="OQ107" s="243"/>
      <c r="OR107" s="243"/>
      <c r="OS107" s="243"/>
      <c r="OT107" s="243"/>
      <c r="OU107" s="243"/>
      <c r="OV107" s="243"/>
      <c r="OW107" s="243"/>
      <c r="OX107" s="243"/>
      <c r="OY107" s="243"/>
      <c r="OZ107" s="243"/>
      <c r="PA107" s="243"/>
      <c r="PB107" s="243"/>
      <c r="PC107" s="243"/>
      <c r="PD107" s="243"/>
      <c r="PE107" s="243"/>
      <c r="PF107" s="243"/>
      <c r="PG107" s="243"/>
      <c r="PH107" s="243"/>
      <c r="PI107" s="243"/>
      <c r="PJ107" s="243"/>
      <c r="PK107" s="243"/>
      <c r="PL107" s="243"/>
      <c r="PM107" s="243"/>
      <c r="PN107" s="243"/>
      <c r="PO107" s="243"/>
      <c r="PP107" s="243"/>
      <c r="PQ107" s="243"/>
      <c r="PR107" s="243"/>
      <c r="PS107" s="243"/>
      <c r="PT107" s="243"/>
      <c r="PU107" s="243"/>
      <c r="PV107" s="243"/>
      <c r="PW107" s="243"/>
      <c r="PX107" s="243"/>
      <c r="PY107" s="243"/>
      <c r="PZ107" s="243"/>
      <c r="QA107" s="243"/>
      <c r="QB107" s="243"/>
      <c r="QC107" s="243"/>
      <c r="QD107" s="243"/>
      <c r="QE107" s="243"/>
      <c r="QF107" s="243"/>
      <c r="QG107" s="243"/>
      <c r="QH107" s="243"/>
      <c r="QI107" s="243"/>
      <c r="QJ107" s="243"/>
      <c r="QK107" s="243"/>
      <c r="QL107" s="243"/>
      <c r="QM107" s="243"/>
      <c r="QN107" s="243"/>
      <c r="QO107" s="243"/>
      <c r="QP107" s="243"/>
      <c r="QQ107" s="243"/>
      <c r="QR107" s="243"/>
      <c r="QS107" s="243"/>
      <c r="QT107" s="243"/>
      <c r="QU107" s="243"/>
      <c r="QV107" s="243"/>
      <c r="QW107" s="243"/>
      <c r="QX107" s="243"/>
      <c r="QY107" s="243"/>
      <c r="QZ107" s="243"/>
      <c r="RA107" s="243"/>
      <c r="RB107" s="243"/>
      <c r="RC107" s="243"/>
      <c r="RD107" s="243"/>
      <c r="RE107" s="243"/>
      <c r="RF107" s="243"/>
      <c r="RG107" s="243"/>
      <c r="RH107" s="243"/>
      <c r="RI107" s="243"/>
      <c r="RJ107" s="243"/>
      <c r="RK107" s="243"/>
      <c r="RL107" s="243"/>
      <c r="RM107" s="243"/>
      <c r="RN107" s="243"/>
      <c r="RO107" s="243"/>
      <c r="RP107" s="243"/>
      <c r="RQ107" s="243"/>
      <c r="RR107" s="243"/>
      <c r="RS107" s="243"/>
      <c r="RT107" s="243"/>
      <c r="RU107" s="243"/>
      <c r="RV107" s="243"/>
      <c r="RW107" s="243"/>
      <c r="RX107" s="243"/>
      <c r="RY107" s="243"/>
      <c r="RZ107" s="243"/>
      <c r="SA107" s="243"/>
      <c r="SB107" s="243"/>
      <c r="SC107" s="243"/>
      <c r="SD107" s="243"/>
      <c r="SE107" s="243"/>
      <c r="SF107" s="243"/>
      <c r="SG107" s="243"/>
      <c r="SH107" s="243"/>
      <c r="SI107" s="243"/>
      <c r="SJ107" s="243"/>
      <c r="SK107" s="243"/>
      <c r="SL107" s="243"/>
      <c r="SM107" s="243"/>
      <c r="SN107" s="243"/>
      <c r="SO107" s="243"/>
      <c r="SP107" s="243"/>
      <c r="SQ107" s="243"/>
      <c r="SR107" s="243"/>
      <c r="SS107" s="243"/>
      <c r="ST107" s="243"/>
      <c r="SU107" s="243"/>
      <c r="SV107" s="243"/>
      <c r="SW107" s="243"/>
      <c r="SX107" s="243"/>
      <c r="SY107" s="243"/>
      <c r="SZ107" s="243"/>
      <c r="TA107" s="243"/>
      <c r="TB107" s="243"/>
      <c r="TC107" s="243"/>
      <c r="TD107" s="243"/>
      <c r="TE107" s="243"/>
      <c r="TF107" s="243"/>
      <c r="TG107" s="243"/>
      <c r="TH107" s="243"/>
      <c r="TI107" s="243"/>
      <c r="TJ107" s="243"/>
      <c r="TK107" s="243"/>
      <c r="TL107" s="243"/>
      <c r="TM107" s="243"/>
      <c r="TN107" s="243"/>
      <c r="TO107" s="243"/>
      <c r="TP107" s="243"/>
      <c r="TQ107" s="243"/>
      <c r="TR107" s="243"/>
      <c r="TS107" s="243"/>
      <c r="TT107" s="243"/>
      <c r="TU107" s="243"/>
      <c r="TV107" s="243"/>
      <c r="TW107" s="243"/>
      <c r="TX107" s="243"/>
      <c r="TY107" s="243"/>
      <c r="TZ107" s="243"/>
      <c r="UA107" s="243"/>
      <c r="UB107" s="243"/>
      <c r="UC107" s="243"/>
      <c r="UD107" s="243"/>
      <c r="UE107" s="243"/>
      <c r="UF107" s="243"/>
      <c r="UG107" s="243"/>
      <c r="UH107" s="243"/>
      <c r="UI107" s="243"/>
      <c r="UJ107" s="243"/>
      <c r="UK107" s="243"/>
      <c r="UL107" s="243"/>
      <c r="UM107" s="243"/>
      <c r="UN107" s="243"/>
      <c r="UO107" s="243"/>
      <c r="UP107" s="243"/>
      <c r="UQ107" s="243"/>
      <c r="UR107" s="243"/>
      <c r="US107" s="243"/>
      <c r="UT107" s="243"/>
      <c r="UU107" s="243"/>
      <c r="UV107" s="243"/>
      <c r="UW107" s="243"/>
      <c r="UX107" s="243"/>
      <c r="UY107" s="243"/>
      <c r="UZ107" s="243"/>
      <c r="VA107" s="243"/>
      <c r="VB107" s="243"/>
      <c r="VC107" s="243"/>
      <c r="VD107" s="243"/>
      <c r="VE107" s="243"/>
      <c r="VF107" s="243"/>
      <c r="VG107" s="243"/>
      <c r="VH107" s="243"/>
      <c r="VI107" s="243"/>
      <c r="VJ107" s="243"/>
      <c r="VK107" s="243"/>
      <c r="VL107" s="243"/>
      <c r="VM107" s="243"/>
      <c r="VN107" s="243"/>
      <c r="VO107" s="243"/>
      <c r="VP107" s="243"/>
      <c r="VQ107" s="243"/>
      <c r="VR107" s="243"/>
      <c r="VS107" s="243"/>
      <c r="VT107" s="243"/>
      <c r="VU107" s="243"/>
      <c r="VV107" s="243"/>
      <c r="VW107" s="243"/>
      <c r="VX107" s="243"/>
      <c r="VY107" s="243"/>
      <c r="VZ107" s="243"/>
      <c r="WA107" s="243"/>
      <c r="WB107" s="243"/>
      <c r="WC107" s="243"/>
      <c r="WD107" s="243"/>
      <c r="WE107" s="243"/>
      <c r="WF107" s="243"/>
      <c r="WG107" s="243"/>
      <c r="WH107" s="243"/>
      <c r="WI107" s="243"/>
      <c r="WJ107" s="243"/>
      <c r="WK107" s="243"/>
      <c r="WL107" s="243"/>
      <c r="WM107" s="243"/>
      <c r="WN107" s="243"/>
      <c r="WO107" s="243"/>
      <c r="WP107" s="243"/>
      <c r="WQ107" s="243"/>
      <c r="WR107" s="243"/>
      <c r="WS107" s="243"/>
      <c r="WT107" s="243"/>
      <c r="WU107" s="243"/>
      <c r="WV107" s="243"/>
      <c r="WW107" s="243"/>
      <c r="WX107" s="243"/>
      <c r="WY107" s="243"/>
      <c r="WZ107" s="243"/>
      <c r="XA107" s="243"/>
      <c r="XB107" s="243"/>
      <c r="XC107" s="243"/>
      <c r="XD107" s="243"/>
      <c r="XE107" s="243"/>
      <c r="XF107" s="243"/>
      <c r="XG107" s="243"/>
      <c r="XH107" s="243"/>
      <c r="XI107" s="243"/>
      <c r="XJ107" s="243"/>
      <c r="XK107" s="243"/>
      <c r="XL107" s="243"/>
      <c r="XM107" s="243"/>
      <c r="XN107" s="243"/>
      <c r="XO107" s="243"/>
      <c r="XP107" s="243"/>
      <c r="XQ107" s="243"/>
      <c r="XR107" s="243"/>
      <c r="XS107" s="243"/>
      <c r="XT107" s="243"/>
      <c r="XU107" s="243"/>
      <c r="XV107" s="243"/>
      <c r="XW107" s="243"/>
      <c r="XX107" s="243"/>
      <c r="XY107" s="243"/>
      <c r="XZ107" s="243"/>
      <c r="YA107" s="243"/>
      <c r="YB107" s="243"/>
      <c r="YC107" s="243"/>
      <c r="YD107" s="243"/>
      <c r="YE107" s="243"/>
      <c r="YF107" s="243"/>
      <c r="YG107" s="243"/>
      <c r="YH107" s="243"/>
      <c r="YI107" s="243"/>
      <c r="YJ107" s="243"/>
      <c r="YK107" s="243"/>
      <c r="YL107" s="243"/>
      <c r="YM107" s="243"/>
      <c r="YN107" s="243"/>
      <c r="YO107" s="243"/>
      <c r="YP107" s="243"/>
      <c r="YQ107" s="243"/>
      <c r="YR107" s="243"/>
      <c r="YS107" s="243"/>
      <c r="YT107" s="243"/>
      <c r="YU107" s="243"/>
      <c r="YV107" s="243"/>
      <c r="YW107" s="243"/>
      <c r="YX107" s="243"/>
      <c r="YY107" s="243"/>
      <c r="YZ107" s="243"/>
      <c r="ZA107" s="243"/>
      <c r="ZB107" s="243"/>
      <c r="ZC107" s="243"/>
      <c r="ZD107" s="243"/>
      <c r="ZE107" s="243"/>
      <c r="ZF107" s="243"/>
      <c r="ZG107" s="243"/>
      <c r="ZH107" s="243"/>
      <c r="ZI107" s="243"/>
      <c r="ZJ107" s="243"/>
      <c r="ZK107" s="243"/>
      <c r="ZL107" s="243"/>
      <c r="ZM107" s="243"/>
      <c r="ZN107" s="243"/>
      <c r="ZO107" s="243"/>
      <c r="ZP107" s="243"/>
      <c r="ZQ107" s="243"/>
      <c r="ZR107" s="243"/>
      <c r="ZS107" s="243"/>
      <c r="ZT107" s="243"/>
      <c r="ZU107" s="243"/>
      <c r="ZV107" s="243"/>
      <c r="ZW107" s="243"/>
      <c r="ZX107" s="243"/>
      <c r="ZY107" s="243"/>
      <c r="ZZ107" s="243"/>
      <c r="AAA107" s="243"/>
      <c r="AAB107" s="243"/>
      <c r="AAC107" s="243"/>
      <c r="AAD107" s="243"/>
      <c r="AAE107" s="243"/>
      <c r="AAF107" s="243"/>
      <c r="AAG107" s="243"/>
      <c r="AAH107" s="243"/>
      <c r="AAI107" s="243"/>
      <c r="AAJ107" s="243"/>
      <c r="AAK107" s="243"/>
      <c r="AAL107" s="243"/>
      <c r="AAM107" s="243"/>
      <c r="AAN107" s="243"/>
      <c r="AAO107" s="243"/>
      <c r="AAP107" s="243"/>
      <c r="AAQ107" s="243"/>
      <c r="AAR107" s="243"/>
      <c r="AAS107" s="243"/>
      <c r="AAT107" s="243"/>
      <c r="AAU107" s="243"/>
      <c r="AAV107" s="243"/>
      <c r="AAW107" s="243"/>
      <c r="AAX107" s="243"/>
      <c r="AAY107" s="243"/>
      <c r="AAZ107" s="243"/>
      <c r="ABA107" s="243"/>
      <c r="ABB107" s="243"/>
      <c r="ABC107" s="243"/>
      <c r="ABD107" s="243"/>
      <c r="ABE107" s="243"/>
      <c r="ABF107" s="243"/>
      <c r="ABG107" s="243"/>
      <c r="ABH107" s="243"/>
      <c r="ABI107" s="243"/>
      <c r="ABJ107" s="243"/>
      <c r="ABK107" s="243"/>
      <c r="ABL107" s="243"/>
      <c r="ABM107" s="243"/>
      <c r="ABN107" s="243"/>
      <c r="ABO107" s="243"/>
      <c r="ABP107" s="243"/>
      <c r="ABQ107" s="243"/>
      <c r="ABR107" s="243"/>
      <c r="ABS107" s="243"/>
      <c r="ABT107" s="243"/>
      <c r="ABU107" s="243"/>
      <c r="ABV107" s="243"/>
      <c r="ABW107" s="243"/>
      <c r="ABX107" s="243"/>
      <c r="ABY107" s="243"/>
      <c r="ABZ107" s="243"/>
      <c r="ACA107" s="243"/>
      <c r="ACB107" s="243"/>
      <c r="ACC107" s="243"/>
      <c r="ACD107" s="243"/>
      <c r="ACE107" s="243"/>
      <c r="ACF107" s="243"/>
      <c r="ACG107" s="243"/>
      <c r="ACH107" s="243"/>
      <c r="ACI107" s="243"/>
      <c r="ACJ107" s="243"/>
      <c r="ACK107" s="243"/>
      <c r="ACL107" s="243"/>
      <c r="ACM107" s="243"/>
      <c r="ACN107" s="243"/>
      <c r="ACO107" s="243"/>
      <c r="ACP107" s="243"/>
      <c r="ACQ107" s="243"/>
      <c r="ACR107" s="243"/>
      <c r="ACS107" s="243"/>
      <c r="ACT107" s="243"/>
      <c r="ACU107" s="243"/>
      <c r="ACV107" s="243"/>
      <c r="ACW107" s="243"/>
      <c r="ACX107" s="243"/>
      <c r="ACY107" s="243"/>
      <c r="ACZ107" s="243"/>
      <c r="ADA107" s="243"/>
      <c r="ADB107" s="243"/>
      <c r="ADC107" s="243"/>
      <c r="ADD107" s="243"/>
      <c r="ADE107" s="243"/>
      <c r="ADF107" s="243"/>
      <c r="ADG107" s="243"/>
      <c r="ADH107" s="243"/>
      <c r="ADI107" s="243"/>
      <c r="ADJ107" s="243"/>
      <c r="ADK107" s="243"/>
      <c r="ADL107" s="243"/>
      <c r="ADM107" s="243"/>
      <c r="ADN107" s="243"/>
      <c r="ADO107" s="243"/>
      <c r="ADP107" s="243"/>
      <c r="ADQ107" s="243"/>
      <c r="ADR107" s="243"/>
      <c r="ADS107" s="243"/>
      <c r="ADT107" s="243"/>
      <c r="ADU107" s="243"/>
      <c r="ADV107" s="243"/>
      <c r="ADW107" s="243"/>
      <c r="ADX107" s="243"/>
      <c r="ADY107" s="243"/>
      <c r="ADZ107" s="243"/>
      <c r="AEA107" s="243"/>
      <c r="AEB107" s="243"/>
      <c r="AEC107" s="243"/>
      <c r="AED107" s="243"/>
      <c r="AEE107" s="243"/>
      <c r="AEF107" s="243"/>
      <c r="AEG107" s="243"/>
      <c r="AEH107" s="243"/>
      <c r="AEI107" s="243"/>
      <c r="AEJ107" s="243"/>
      <c r="AEK107" s="243"/>
      <c r="AEL107" s="243"/>
      <c r="AEM107" s="243"/>
      <c r="AEN107" s="243"/>
      <c r="AEO107" s="243"/>
      <c r="AEP107" s="243"/>
      <c r="AEQ107" s="243"/>
      <c r="AER107" s="243"/>
      <c r="AES107" s="243"/>
      <c r="AET107" s="243"/>
      <c r="AEU107" s="243"/>
      <c r="AEV107" s="243"/>
      <c r="AEW107" s="243"/>
      <c r="AEX107" s="243"/>
      <c r="AEY107" s="243"/>
      <c r="AEZ107" s="243"/>
      <c r="AFA107" s="243"/>
      <c r="AFB107" s="243"/>
      <c r="AFC107" s="243"/>
      <c r="AFD107" s="243"/>
      <c r="AFE107" s="243"/>
      <c r="AFF107" s="243"/>
      <c r="AFG107" s="243"/>
      <c r="AFH107" s="243"/>
      <c r="AFI107" s="243"/>
      <c r="AFJ107" s="243"/>
      <c r="AFK107" s="243"/>
      <c r="AFL107" s="243"/>
      <c r="AFM107" s="243"/>
      <c r="AFN107" s="243"/>
      <c r="AFO107" s="243"/>
      <c r="AFP107" s="243"/>
      <c r="AFQ107" s="243"/>
      <c r="AFR107" s="243"/>
      <c r="AFS107" s="243"/>
      <c r="AFT107" s="243"/>
      <c r="AFU107" s="243"/>
      <c r="AFV107" s="243"/>
      <c r="AFW107" s="243"/>
      <c r="AFX107" s="243"/>
      <c r="AFY107" s="243"/>
      <c r="AFZ107" s="243"/>
      <c r="AGA107" s="243"/>
      <c r="AGB107" s="243"/>
      <c r="AGC107" s="243"/>
      <c r="AGD107" s="243"/>
      <c r="AGE107" s="243"/>
      <c r="AGF107" s="243"/>
      <c r="AGG107" s="243"/>
      <c r="AGH107" s="243"/>
      <c r="AGI107" s="243"/>
      <c r="AGJ107" s="243"/>
      <c r="AGK107" s="243"/>
      <c r="AGL107" s="243"/>
      <c r="AGM107" s="243"/>
      <c r="AGN107" s="243"/>
      <c r="AGO107" s="243"/>
      <c r="AGP107" s="243"/>
      <c r="AGQ107" s="243"/>
      <c r="AGR107" s="243"/>
      <c r="AGS107" s="243"/>
      <c r="AGT107" s="243"/>
      <c r="AGU107" s="243"/>
      <c r="AGV107" s="243"/>
      <c r="AGW107" s="243"/>
      <c r="AGX107" s="243"/>
      <c r="AGY107" s="243"/>
      <c r="AGZ107" s="243"/>
      <c r="AHA107" s="243"/>
      <c r="AHB107" s="243"/>
      <c r="AHC107" s="243"/>
      <c r="AHD107" s="243"/>
      <c r="AHE107" s="243"/>
      <c r="AHF107" s="243"/>
      <c r="AHG107" s="243"/>
      <c r="AHH107" s="243"/>
      <c r="AHI107" s="243"/>
      <c r="AHJ107" s="243"/>
      <c r="AHK107" s="243"/>
      <c r="AHL107" s="243"/>
      <c r="AHM107" s="243"/>
      <c r="AHN107" s="243"/>
      <c r="AHO107" s="243"/>
      <c r="AHP107" s="243"/>
      <c r="AHQ107" s="243"/>
      <c r="AHR107" s="243"/>
      <c r="AHS107" s="243"/>
      <c r="AHT107" s="243"/>
      <c r="AHU107" s="243"/>
      <c r="AHV107" s="243"/>
      <c r="AHW107" s="243"/>
      <c r="AHX107" s="243"/>
      <c r="AHY107" s="243"/>
      <c r="AHZ107" s="243"/>
      <c r="AIA107" s="243"/>
      <c r="AIB107" s="243"/>
      <c r="AIC107" s="243"/>
      <c r="AID107" s="243"/>
      <c r="AIE107" s="243"/>
      <c r="AIF107" s="243"/>
      <c r="AIG107" s="243"/>
      <c r="AIH107" s="243"/>
      <c r="AII107" s="243"/>
      <c r="AIJ107" s="243"/>
      <c r="AIK107" s="243"/>
      <c r="AIL107" s="243"/>
    </row>
    <row r="108" spans="1:922" s="178" customFormat="1" ht="12" customHeight="1" thickTop="1">
      <c r="A108" s="141"/>
      <c r="B108" s="152"/>
      <c r="C108" s="256"/>
      <c r="D108" s="349"/>
      <c r="E108" s="348"/>
      <c r="F108" s="349" t="s">
        <v>212</v>
      </c>
      <c r="G108" s="253"/>
      <c r="H108" s="424"/>
      <c r="I108" s="424"/>
      <c r="J108" s="424"/>
      <c r="K108" s="424"/>
      <c r="L108" s="685">
        <v>119.20820064600001</v>
      </c>
      <c r="M108" s="685">
        <v>123.73939925999998</v>
      </c>
      <c r="N108" s="685">
        <v>132.57526125300001</v>
      </c>
      <c r="O108" s="1407">
        <v>119.404</v>
      </c>
      <c r="P108" s="668">
        <v>143.95229643799999</v>
      </c>
      <c r="Q108" s="1111">
        <v>128.84594571700001</v>
      </c>
      <c r="R108" s="1111">
        <v>130.86840696300001</v>
      </c>
      <c r="S108" s="1344">
        <v>116.402113486</v>
      </c>
      <c r="T108" s="1111">
        <v>123.26773977700003</v>
      </c>
      <c r="U108" s="1111">
        <v>100.95786824200002</v>
      </c>
      <c r="V108" s="1111">
        <v>98.368640251000002</v>
      </c>
      <c r="W108" s="1344">
        <v>93.934490807999993</v>
      </c>
      <c r="X108" s="1111">
        <v>93.227208243000007</v>
      </c>
      <c r="Y108" s="1111">
        <v>99.974246167999993</v>
      </c>
      <c r="Z108" s="1111">
        <v>96.390320514999999</v>
      </c>
      <c r="AA108" s="1344">
        <v>85.674064584000007</v>
      </c>
      <c r="AB108" s="1111">
        <v>108.79817232699999</v>
      </c>
      <c r="AC108" s="1111">
        <v>116.382009361</v>
      </c>
      <c r="AD108" s="1111">
        <v>134.33270565799998</v>
      </c>
      <c r="AE108" s="1344">
        <v>177.60328878200002</v>
      </c>
      <c r="AF108" s="1111">
        <v>197.79022418999998</v>
      </c>
      <c r="AG108" s="1617">
        <v>177.65836207999999</v>
      </c>
      <c r="AH108" s="916"/>
      <c r="AI108" s="916"/>
      <c r="AJ108" s="243"/>
      <c r="AK108" s="243"/>
      <c r="AL108" s="243"/>
      <c r="AM108" s="243"/>
      <c r="AN108" s="243"/>
      <c r="AO108" s="243"/>
      <c r="AP108" s="243"/>
      <c r="AQ108" s="243"/>
      <c r="AR108" s="243"/>
      <c r="AS108" s="243"/>
      <c r="AT108" s="243"/>
      <c r="AU108" s="243"/>
      <c r="AV108" s="243"/>
      <c r="AW108" s="243"/>
      <c r="AX108" s="243"/>
      <c r="AY108" s="243"/>
      <c r="AZ108" s="243"/>
      <c r="BA108" s="243"/>
      <c r="BB108" s="243"/>
      <c r="BC108" s="243"/>
      <c r="BD108" s="243"/>
      <c r="BE108" s="243"/>
      <c r="BF108" s="243"/>
      <c r="BG108" s="243"/>
      <c r="BH108" s="243"/>
      <c r="BI108" s="243"/>
      <c r="BJ108" s="243"/>
      <c r="BK108" s="243"/>
      <c r="BL108" s="243"/>
      <c r="BM108" s="243"/>
      <c r="BN108" s="243"/>
      <c r="BO108" s="243"/>
      <c r="BP108" s="243"/>
      <c r="BQ108" s="243"/>
      <c r="BR108" s="243"/>
      <c r="BS108" s="243"/>
      <c r="BT108" s="243"/>
      <c r="BU108" s="243"/>
      <c r="BV108" s="243"/>
      <c r="BW108" s="243"/>
      <c r="BX108" s="243"/>
      <c r="BY108" s="243"/>
      <c r="BZ108" s="243"/>
      <c r="CA108" s="243"/>
      <c r="CB108" s="243"/>
      <c r="CC108" s="243"/>
      <c r="CD108" s="243"/>
      <c r="CE108" s="243"/>
      <c r="CF108" s="243"/>
      <c r="CG108" s="243"/>
      <c r="CH108" s="243"/>
      <c r="CI108" s="243"/>
      <c r="CJ108" s="243"/>
      <c r="CK108" s="243"/>
      <c r="CL108" s="243"/>
      <c r="CM108" s="243"/>
      <c r="CN108" s="243"/>
      <c r="CO108" s="243"/>
      <c r="CP108" s="243"/>
      <c r="CQ108" s="243"/>
      <c r="CR108" s="243"/>
      <c r="CS108" s="243"/>
      <c r="CT108" s="243"/>
      <c r="CU108" s="243"/>
      <c r="CV108" s="243"/>
      <c r="CW108" s="243"/>
      <c r="CX108" s="243"/>
      <c r="CY108" s="243"/>
      <c r="CZ108" s="243"/>
      <c r="DA108" s="243"/>
      <c r="DB108" s="243"/>
      <c r="DC108" s="243"/>
      <c r="DD108" s="243"/>
      <c r="DE108" s="243"/>
      <c r="DF108" s="243"/>
      <c r="DG108" s="243"/>
      <c r="DH108" s="243"/>
      <c r="DI108" s="243"/>
      <c r="DJ108" s="243"/>
      <c r="DK108" s="243"/>
      <c r="DL108" s="243"/>
      <c r="DM108" s="243"/>
      <c r="DN108" s="243"/>
      <c r="DO108" s="243"/>
      <c r="DP108" s="243"/>
      <c r="DQ108" s="243"/>
      <c r="DR108" s="243"/>
      <c r="DS108" s="243"/>
      <c r="DT108" s="243"/>
      <c r="DU108" s="243"/>
      <c r="DV108" s="243"/>
      <c r="DW108" s="243"/>
      <c r="DX108" s="243"/>
      <c r="DY108" s="243"/>
      <c r="DZ108" s="243"/>
      <c r="EA108" s="243"/>
      <c r="EB108" s="243"/>
      <c r="EC108" s="243"/>
      <c r="ED108" s="243"/>
      <c r="EE108" s="243"/>
      <c r="EF108" s="243"/>
      <c r="EG108" s="243"/>
      <c r="EH108" s="243"/>
      <c r="EI108" s="243"/>
      <c r="EJ108" s="243"/>
      <c r="EK108" s="243"/>
      <c r="EL108" s="243"/>
      <c r="EM108" s="243"/>
      <c r="EN108" s="243"/>
      <c r="EO108" s="243"/>
      <c r="EP108" s="243"/>
      <c r="EQ108" s="243"/>
      <c r="ER108" s="243"/>
      <c r="ES108" s="243"/>
      <c r="ET108" s="243"/>
      <c r="EU108" s="243"/>
      <c r="EV108" s="243"/>
      <c r="EW108" s="243"/>
      <c r="EX108" s="243"/>
      <c r="EY108" s="243"/>
      <c r="EZ108" s="243"/>
      <c r="FA108" s="243"/>
      <c r="FB108" s="243"/>
      <c r="FC108" s="243"/>
      <c r="FD108" s="243"/>
      <c r="FE108" s="243"/>
      <c r="FF108" s="243"/>
      <c r="FG108" s="243"/>
      <c r="FH108" s="243"/>
      <c r="FI108" s="243"/>
      <c r="FJ108" s="243"/>
      <c r="FK108" s="243"/>
      <c r="FL108" s="243"/>
      <c r="FM108" s="243"/>
      <c r="FN108" s="243"/>
      <c r="FO108" s="243"/>
      <c r="FP108" s="243"/>
      <c r="FQ108" s="243"/>
      <c r="FR108" s="243"/>
      <c r="FS108" s="243"/>
      <c r="FT108" s="243"/>
      <c r="FU108" s="243"/>
      <c r="FV108" s="243"/>
      <c r="FW108" s="243"/>
      <c r="FX108" s="243"/>
      <c r="FY108" s="243"/>
      <c r="FZ108" s="243"/>
      <c r="GA108" s="243"/>
      <c r="GB108" s="243"/>
      <c r="GC108" s="243"/>
      <c r="GD108" s="243"/>
      <c r="GE108" s="243"/>
      <c r="GF108" s="243"/>
      <c r="GG108" s="243"/>
      <c r="GH108" s="243"/>
      <c r="GI108" s="243"/>
      <c r="GJ108" s="243"/>
      <c r="GK108" s="243"/>
      <c r="GL108" s="243"/>
      <c r="GM108" s="243"/>
      <c r="GN108" s="243"/>
      <c r="GO108" s="243"/>
      <c r="GP108" s="243"/>
      <c r="GQ108" s="243"/>
      <c r="GR108" s="243"/>
      <c r="GS108" s="243"/>
      <c r="GT108" s="243"/>
      <c r="GU108" s="243"/>
      <c r="GV108" s="243"/>
      <c r="GW108" s="243"/>
      <c r="GX108" s="243"/>
      <c r="GY108" s="243"/>
      <c r="GZ108" s="243"/>
      <c r="HA108" s="243"/>
      <c r="HB108" s="243"/>
      <c r="HC108" s="243"/>
      <c r="HD108" s="243"/>
      <c r="HE108" s="243"/>
      <c r="HF108" s="243"/>
      <c r="HG108" s="243"/>
      <c r="HH108" s="243"/>
      <c r="HI108" s="243"/>
      <c r="HJ108" s="243"/>
      <c r="HK108" s="243"/>
      <c r="HL108" s="243"/>
      <c r="HM108" s="243"/>
      <c r="HN108" s="243"/>
      <c r="HO108" s="243"/>
      <c r="HP108" s="243"/>
      <c r="HQ108" s="243"/>
      <c r="HR108" s="243"/>
      <c r="HS108" s="243"/>
      <c r="HT108" s="243"/>
      <c r="HU108" s="243"/>
      <c r="HV108" s="243"/>
      <c r="HW108" s="243"/>
      <c r="HX108" s="243"/>
      <c r="HY108" s="243"/>
      <c r="HZ108" s="243"/>
      <c r="IA108" s="243"/>
      <c r="IB108" s="243"/>
      <c r="IC108" s="243"/>
      <c r="ID108" s="243"/>
      <c r="IE108" s="243"/>
      <c r="IF108" s="243"/>
      <c r="IG108" s="243"/>
      <c r="IH108" s="243"/>
      <c r="II108" s="243"/>
      <c r="IJ108" s="243"/>
      <c r="IK108" s="243"/>
      <c r="IL108" s="243"/>
      <c r="IM108" s="243"/>
      <c r="IN108" s="243"/>
      <c r="IO108" s="243"/>
      <c r="IP108" s="243"/>
      <c r="IQ108" s="243"/>
      <c r="IR108" s="243"/>
      <c r="IS108" s="243"/>
      <c r="IT108" s="243"/>
      <c r="IU108" s="243"/>
      <c r="IV108" s="243"/>
      <c r="IW108" s="243"/>
      <c r="IX108" s="243"/>
      <c r="IY108" s="243"/>
      <c r="IZ108" s="243"/>
      <c r="JA108" s="243"/>
      <c r="JB108" s="243"/>
      <c r="JC108" s="243"/>
      <c r="JD108" s="243"/>
      <c r="JE108" s="243"/>
      <c r="JF108" s="243"/>
      <c r="JG108" s="243"/>
      <c r="JH108" s="243"/>
      <c r="JI108" s="243"/>
      <c r="JJ108" s="243"/>
      <c r="JK108" s="243"/>
      <c r="JL108" s="243"/>
      <c r="JM108" s="243"/>
      <c r="JN108" s="243"/>
      <c r="JO108" s="243"/>
      <c r="JP108" s="243"/>
      <c r="JQ108" s="243"/>
      <c r="JR108" s="243"/>
      <c r="JS108" s="243"/>
      <c r="JT108" s="243"/>
      <c r="JU108" s="243"/>
      <c r="JV108" s="243"/>
      <c r="JW108" s="243"/>
      <c r="JX108" s="243"/>
      <c r="JY108" s="243"/>
      <c r="JZ108" s="243"/>
      <c r="KA108" s="243"/>
      <c r="KB108" s="243"/>
      <c r="KC108" s="243"/>
      <c r="KD108" s="243"/>
      <c r="KE108" s="243"/>
      <c r="KF108" s="243"/>
      <c r="KG108" s="243"/>
      <c r="KH108" s="243"/>
      <c r="KI108" s="243"/>
      <c r="KJ108" s="243"/>
      <c r="KK108" s="243"/>
      <c r="KL108" s="243"/>
      <c r="KM108" s="243"/>
      <c r="KN108" s="243"/>
      <c r="KO108" s="243"/>
      <c r="KP108" s="243"/>
      <c r="KQ108" s="243"/>
      <c r="KR108" s="243"/>
      <c r="KS108" s="243"/>
      <c r="KT108" s="243"/>
      <c r="KU108" s="243"/>
      <c r="KV108" s="243"/>
      <c r="KW108" s="243"/>
      <c r="KX108" s="243"/>
      <c r="KY108" s="243"/>
      <c r="KZ108" s="243"/>
      <c r="LA108" s="243"/>
      <c r="LB108" s="243"/>
      <c r="LC108" s="243"/>
      <c r="LD108" s="243"/>
      <c r="LE108" s="243"/>
      <c r="LF108" s="243"/>
      <c r="LG108" s="243"/>
      <c r="LH108" s="243"/>
      <c r="LI108" s="243"/>
      <c r="LJ108" s="243"/>
      <c r="LK108" s="243"/>
      <c r="LL108" s="243"/>
      <c r="LM108" s="243"/>
      <c r="LN108" s="243"/>
      <c r="LO108" s="243"/>
      <c r="LP108" s="243"/>
      <c r="LQ108" s="243"/>
      <c r="LR108" s="243"/>
      <c r="LS108" s="243"/>
      <c r="LT108" s="243"/>
      <c r="LU108" s="243"/>
      <c r="LV108" s="243"/>
      <c r="LW108" s="243"/>
      <c r="LX108" s="243"/>
      <c r="LY108" s="243"/>
      <c r="LZ108" s="243"/>
      <c r="MA108" s="243"/>
      <c r="MB108" s="243"/>
      <c r="MC108" s="243"/>
      <c r="MD108" s="243"/>
      <c r="ME108" s="243"/>
      <c r="MF108" s="243"/>
      <c r="MG108" s="243"/>
      <c r="MH108" s="243"/>
      <c r="MI108" s="243"/>
      <c r="MJ108" s="243"/>
      <c r="MK108" s="243"/>
      <c r="ML108" s="243"/>
      <c r="MM108" s="243"/>
      <c r="MN108" s="243"/>
      <c r="MO108" s="243"/>
      <c r="MP108" s="243"/>
      <c r="MQ108" s="243"/>
      <c r="MR108" s="243"/>
      <c r="MS108" s="243"/>
      <c r="MT108" s="243"/>
      <c r="MU108" s="243"/>
      <c r="MV108" s="243"/>
      <c r="MW108" s="243"/>
      <c r="MX108" s="243"/>
      <c r="MY108" s="243"/>
      <c r="MZ108" s="243"/>
      <c r="NA108" s="243"/>
      <c r="NB108" s="243"/>
      <c r="NC108" s="243"/>
      <c r="ND108" s="243"/>
      <c r="NE108" s="243"/>
      <c r="NF108" s="243"/>
      <c r="NG108" s="243"/>
      <c r="NH108" s="243"/>
      <c r="NI108" s="243"/>
      <c r="NJ108" s="243"/>
      <c r="NK108" s="243"/>
      <c r="NL108" s="243"/>
      <c r="NM108" s="243"/>
      <c r="NN108" s="243"/>
      <c r="NO108" s="243"/>
      <c r="NP108" s="243"/>
      <c r="NQ108" s="243"/>
      <c r="NR108" s="243"/>
      <c r="NS108" s="243"/>
      <c r="NT108" s="243"/>
      <c r="NU108" s="243"/>
      <c r="NV108" s="243"/>
      <c r="NW108" s="243"/>
      <c r="NX108" s="243"/>
      <c r="NY108" s="243"/>
      <c r="NZ108" s="243"/>
      <c r="OA108" s="243"/>
      <c r="OB108" s="243"/>
      <c r="OC108" s="243"/>
      <c r="OD108" s="243"/>
      <c r="OE108" s="243"/>
      <c r="OF108" s="243"/>
      <c r="OG108" s="243"/>
      <c r="OH108" s="243"/>
      <c r="OI108" s="243"/>
      <c r="OJ108" s="243"/>
      <c r="OK108" s="243"/>
      <c r="OL108" s="243"/>
      <c r="OM108" s="243"/>
      <c r="ON108" s="243"/>
      <c r="OO108" s="243"/>
      <c r="OP108" s="243"/>
      <c r="OQ108" s="243"/>
      <c r="OR108" s="243"/>
      <c r="OS108" s="243"/>
      <c r="OT108" s="243"/>
      <c r="OU108" s="243"/>
      <c r="OV108" s="243"/>
      <c r="OW108" s="243"/>
      <c r="OX108" s="243"/>
      <c r="OY108" s="243"/>
      <c r="OZ108" s="243"/>
      <c r="PA108" s="243"/>
      <c r="PB108" s="243"/>
      <c r="PC108" s="243"/>
      <c r="PD108" s="243"/>
      <c r="PE108" s="243"/>
      <c r="PF108" s="243"/>
      <c r="PG108" s="243"/>
      <c r="PH108" s="243"/>
      <c r="PI108" s="243"/>
      <c r="PJ108" s="243"/>
      <c r="PK108" s="243"/>
      <c r="PL108" s="243"/>
      <c r="PM108" s="243"/>
      <c r="PN108" s="243"/>
      <c r="PO108" s="243"/>
      <c r="PP108" s="243"/>
      <c r="PQ108" s="243"/>
      <c r="PR108" s="243"/>
      <c r="PS108" s="243"/>
      <c r="PT108" s="243"/>
      <c r="PU108" s="243"/>
      <c r="PV108" s="243"/>
      <c r="PW108" s="243"/>
      <c r="PX108" s="243"/>
      <c r="PY108" s="243"/>
      <c r="PZ108" s="243"/>
      <c r="QA108" s="243"/>
      <c r="QB108" s="243"/>
      <c r="QC108" s="243"/>
      <c r="QD108" s="243"/>
      <c r="QE108" s="243"/>
      <c r="QF108" s="243"/>
      <c r="QG108" s="243"/>
      <c r="QH108" s="243"/>
      <c r="QI108" s="243"/>
      <c r="QJ108" s="243"/>
      <c r="QK108" s="243"/>
      <c r="QL108" s="243"/>
      <c r="QM108" s="243"/>
      <c r="QN108" s="243"/>
      <c r="QO108" s="243"/>
      <c r="QP108" s="243"/>
      <c r="QQ108" s="243"/>
      <c r="QR108" s="243"/>
      <c r="QS108" s="243"/>
      <c r="QT108" s="243"/>
      <c r="QU108" s="243"/>
      <c r="QV108" s="243"/>
      <c r="QW108" s="243"/>
      <c r="QX108" s="243"/>
      <c r="QY108" s="243"/>
      <c r="QZ108" s="243"/>
      <c r="RA108" s="243"/>
      <c r="RB108" s="243"/>
      <c r="RC108" s="243"/>
      <c r="RD108" s="243"/>
      <c r="RE108" s="243"/>
      <c r="RF108" s="243"/>
      <c r="RG108" s="243"/>
      <c r="RH108" s="243"/>
      <c r="RI108" s="243"/>
      <c r="RJ108" s="243"/>
      <c r="RK108" s="243"/>
      <c r="RL108" s="243"/>
      <c r="RM108" s="243"/>
      <c r="RN108" s="243"/>
      <c r="RO108" s="243"/>
      <c r="RP108" s="243"/>
      <c r="RQ108" s="243"/>
      <c r="RR108" s="243"/>
      <c r="RS108" s="243"/>
      <c r="RT108" s="243"/>
      <c r="RU108" s="243"/>
      <c r="RV108" s="243"/>
      <c r="RW108" s="243"/>
      <c r="RX108" s="243"/>
      <c r="RY108" s="243"/>
      <c r="RZ108" s="243"/>
      <c r="SA108" s="243"/>
      <c r="SB108" s="243"/>
      <c r="SC108" s="243"/>
      <c r="SD108" s="243"/>
      <c r="SE108" s="243"/>
      <c r="SF108" s="243"/>
      <c r="SG108" s="243"/>
      <c r="SH108" s="243"/>
      <c r="SI108" s="243"/>
      <c r="SJ108" s="243"/>
      <c r="SK108" s="243"/>
      <c r="SL108" s="243"/>
      <c r="SM108" s="243"/>
      <c r="SN108" s="243"/>
      <c r="SO108" s="243"/>
      <c r="SP108" s="243"/>
      <c r="SQ108" s="243"/>
      <c r="SR108" s="243"/>
      <c r="SS108" s="243"/>
      <c r="ST108" s="243"/>
      <c r="SU108" s="243"/>
      <c r="SV108" s="243"/>
      <c r="SW108" s="243"/>
      <c r="SX108" s="243"/>
      <c r="SY108" s="243"/>
      <c r="SZ108" s="243"/>
      <c r="TA108" s="243"/>
      <c r="TB108" s="243"/>
      <c r="TC108" s="243"/>
      <c r="TD108" s="243"/>
      <c r="TE108" s="243"/>
      <c r="TF108" s="243"/>
      <c r="TG108" s="243"/>
      <c r="TH108" s="243"/>
      <c r="TI108" s="243"/>
      <c r="TJ108" s="243"/>
      <c r="TK108" s="243"/>
      <c r="TL108" s="243"/>
      <c r="TM108" s="243"/>
      <c r="TN108" s="243"/>
      <c r="TO108" s="243"/>
      <c r="TP108" s="243"/>
      <c r="TQ108" s="243"/>
      <c r="TR108" s="243"/>
      <c r="TS108" s="243"/>
      <c r="TT108" s="243"/>
      <c r="TU108" s="243"/>
      <c r="TV108" s="243"/>
      <c r="TW108" s="243"/>
      <c r="TX108" s="243"/>
      <c r="TY108" s="243"/>
      <c r="TZ108" s="243"/>
      <c r="UA108" s="243"/>
      <c r="UB108" s="243"/>
      <c r="UC108" s="243"/>
      <c r="UD108" s="243"/>
      <c r="UE108" s="243"/>
      <c r="UF108" s="243"/>
      <c r="UG108" s="243"/>
      <c r="UH108" s="243"/>
      <c r="UI108" s="243"/>
      <c r="UJ108" s="243"/>
      <c r="UK108" s="243"/>
      <c r="UL108" s="243"/>
      <c r="UM108" s="243"/>
      <c r="UN108" s="243"/>
      <c r="UO108" s="243"/>
      <c r="UP108" s="243"/>
      <c r="UQ108" s="243"/>
      <c r="UR108" s="243"/>
      <c r="US108" s="243"/>
      <c r="UT108" s="243"/>
      <c r="UU108" s="243"/>
      <c r="UV108" s="243"/>
      <c r="UW108" s="243"/>
      <c r="UX108" s="243"/>
      <c r="UY108" s="243"/>
      <c r="UZ108" s="243"/>
      <c r="VA108" s="243"/>
      <c r="VB108" s="243"/>
      <c r="VC108" s="243"/>
      <c r="VD108" s="243"/>
      <c r="VE108" s="243"/>
      <c r="VF108" s="243"/>
      <c r="VG108" s="243"/>
      <c r="VH108" s="243"/>
      <c r="VI108" s="243"/>
      <c r="VJ108" s="243"/>
      <c r="VK108" s="243"/>
      <c r="VL108" s="243"/>
      <c r="VM108" s="243"/>
      <c r="VN108" s="243"/>
      <c r="VO108" s="243"/>
      <c r="VP108" s="243"/>
      <c r="VQ108" s="243"/>
      <c r="VR108" s="243"/>
      <c r="VS108" s="243"/>
      <c r="VT108" s="243"/>
      <c r="VU108" s="243"/>
      <c r="VV108" s="243"/>
      <c r="VW108" s="243"/>
      <c r="VX108" s="243"/>
      <c r="VY108" s="243"/>
      <c r="VZ108" s="243"/>
      <c r="WA108" s="243"/>
      <c r="WB108" s="243"/>
      <c r="WC108" s="243"/>
      <c r="WD108" s="243"/>
      <c r="WE108" s="243"/>
      <c r="WF108" s="243"/>
      <c r="WG108" s="243"/>
      <c r="WH108" s="243"/>
      <c r="WI108" s="243"/>
      <c r="WJ108" s="243"/>
      <c r="WK108" s="243"/>
      <c r="WL108" s="243"/>
      <c r="WM108" s="243"/>
      <c r="WN108" s="243"/>
      <c r="WO108" s="243"/>
      <c r="WP108" s="243"/>
      <c r="WQ108" s="243"/>
      <c r="WR108" s="243"/>
      <c r="WS108" s="243"/>
      <c r="WT108" s="243"/>
      <c r="WU108" s="243"/>
      <c r="WV108" s="243"/>
      <c r="WW108" s="243"/>
      <c r="WX108" s="243"/>
      <c r="WY108" s="243"/>
      <c r="WZ108" s="243"/>
      <c r="XA108" s="243"/>
      <c r="XB108" s="243"/>
      <c r="XC108" s="243"/>
      <c r="XD108" s="243"/>
      <c r="XE108" s="243"/>
      <c r="XF108" s="243"/>
      <c r="XG108" s="243"/>
      <c r="XH108" s="243"/>
      <c r="XI108" s="243"/>
      <c r="XJ108" s="243"/>
      <c r="XK108" s="243"/>
      <c r="XL108" s="243"/>
      <c r="XM108" s="243"/>
      <c r="XN108" s="243"/>
      <c r="XO108" s="243"/>
      <c r="XP108" s="243"/>
      <c r="XQ108" s="243"/>
      <c r="XR108" s="243"/>
      <c r="XS108" s="243"/>
      <c r="XT108" s="243"/>
      <c r="XU108" s="243"/>
      <c r="XV108" s="243"/>
      <c r="XW108" s="243"/>
      <c r="XX108" s="243"/>
      <c r="XY108" s="243"/>
      <c r="XZ108" s="243"/>
      <c r="YA108" s="243"/>
      <c r="YB108" s="243"/>
      <c r="YC108" s="243"/>
      <c r="YD108" s="243"/>
      <c r="YE108" s="243"/>
      <c r="YF108" s="243"/>
      <c r="YG108" s="243"/>
      <c r="YH108" s="243"/>
      <c r="YI108" s="243"/>
      <c r="YJ108" s="243"/>
      <c r="YK108" s="243"/>
      <c r="YL108" s="243"/>
      <c r="YM108" s="243"/>
      <c r="YN108" s="243"/>
      <c r="YO108" s="243"/>
      <c r="YP108" s="243"/>
      <c r="YQ108" s="243"/>
      <c r="YR108" s="243"/>
      <c r="YS108" s="243"/>
      <c r="YT108" s="243"/>
      <c r="YU108" s="243"/>
      <c r="YV108" s="243"/>
      <c r="YW108" s="243"/>
      <c r="YX108" s="243"/>
      <c r="YY108" s="243"/>
      <c r="YZ108" s="243"/>
      <c r="ZA108" s="243"/>
      <c r="ZB108" s="243"/>
      <c r="ZC108" s="243"/>
      <c r="ZD108" s="243"/>
      <c r="ZE108" s="243"/>
      <c r="ZF108" s="243"/>
      <c r="ZG108" s="243"/>
      <c r="ZH108" s="243"/>
      <c r="ZI108" s="243"/>
      <c r="ZJ108" s="243"/>
      <c r="ZK108" s="243"/>
      <c r="ZL108" s="243"/>
      <c r="ZM108" s="243"/>
      <c r="ZN108" s="243"/>
      <c r="ZO108" s="243"/>
      <c r="ZP108" s="243"/>
      <c r="ZQ108" s="243"/>
      <c r="ZR108" s="243"/>
      <c r="ZS108" s="243"/>
      <c r="ZT108" s="243"/>
      <c r="ZU108" s="243"/>
      <c r="ZV108" s="243"/>
      <c r="ZW108" s="243"/>
      <c r="ZX108" s="243"/>
      <c r="ZY108" s="243"/>
      <c r="ZZ108" s="243"/>
      <c r="AAA108" s="243"/>
      <c r="AAB108" s="243"/>
      <c r="AAC108" s="243"/>
      <c r="AAD108" s="243"/>
      <c r="AAE108" s="243"/>
      <c r="AAF108" s="243"/>
      <c r="AAG108" s="243"/>
      <c r="AAH108" s="243"/>
      <c r="AAI108" s="243"/>
      <c r="AAJ108" s="243"/>
      <c r="AAK108" s="243"/>
      <c r="AAL108" s="243"/>
      <c r="AAM108" s="243"/>
      <c r="AAN108" s="243"/>
      <c r="AAO108" s="243"/>
      <c r="AAP108" s="243"/>
      <c r="AAQ108" s="243"/>
      <c r="AAR108" s="243"/>
      <c r="AAS108" s="243"/>
      <c r="AAT108" s="243"/>
      <c r="AAU108" s="243"/>
      <c r="AAV108" s="243"/>
      <c r="AAW108" s="243"/>
      <c r="AAX108" s="243"/>
      <c r="AAY108" s="243"/>
      <c r="AAZ108" s="243"/>
      <c r="ABA108" s="243"/>
      <c r="ABB108" s="243"/>
      <c r="ABC108" s="243"/>
      <c r="ABD108" s="243"/>
      <c r="ABE108" s="243"/>
      <c r="ABF108" s="243"/>
      <c r="ABG108" s="243"/>
      <c r="ABH108" s="243"/>
      <c r="ABI108" s="243"/>
      <c r="ABJ108" s="243"/>
      <c r="ABK108" s="243"/>
      <c r="ABL108" s="243"/>
      <c r="ABM108" s="243"/>
      <c r="ABN108" s="243"/>
      <c r="ABO108" s="243"/>
      <c r="ABP108" s="243"/>
      <c r="ABQ108" s="243"/>
      <c r="ABR108" s="243"/>
      <c r="ABS108" s="243"/>
      <c r="ABT108" s="243"/>
      <c r="ABU108" s="243"/>
      <c r="ABV108" s="243"/>
      <c r="ABW108" s="243"/>
      <c r="ABX108" s="243"/>
      <c r="ABY108" s="243"/>
      <c r="ABZ108" s="243"/>
      <c r="ACA108" s="243"/>
      <c r="ACB108" s="243"/>
      <c r="ACC108" s="243"/>
      <c r="ACD108" s="243"/>
      <c r="ACE108" s="243"/>
      <c r="ACF108" s="243"/>
      <c r="ACG108" s="243"/>
      <c r="ACH108" s="243"/>
      <c r="ACI108" s="243"/>
      <c r="ACJ108" s="243"/>
      <c r="ACK108" s="243"/>
      <c r="ACL108" s="243"/>
      <c r="ACM108" s="243"/>
      <c r="ACN108" s="243"/>
      <c r="ACO108" s="243"/>
      <c r="ACP108" s="243"/>
      <c r="ACQ108" s="243"/>
      <c r="ACR108" s="243"/>
      <c r="ACS108" s="243"/>
      <c r="ACT108" s="243"/>
      <c r="ACU108" s="243"/>
      <c r="ACV108" s="243"/>
      <c r="ACW108" s="243"/>
      <c r="ACX108" s="243"/>
      <c r="ACY108" s="243"/>
      <c r="ACZ108" s="243"/>
      <c r="ADA108" s="243"/>
      <c r="ADB108" s="243"/>
      <c r="ADC108" s="243"/>
      <c r="ADD108" s="243"/>
      <c r="ADE108" s="243"/>
      <c r="ADF108" s="243"/>
      <c r="ADG108" s="243"/>
      <c r="ADH108" s="243"/>
      <c r="ADI108" s="243"/>
      <c r="ADJ108" s="243"/>
      <c r="ADK108" s="243"/>
      <c r="ADL108" s="243"/>
      <c r="ADM108" s="243"/>
      <c r="ADN108" s="243"/>
      <c r="ADO108" s="243"/>
      <c r="ADP108" s="243"/>
      <c r="ADQ108" s="243"/>
      <c r="ADR108" s="243"/>
      <c r="ADS108" s="243"/>
      <c r="ADT108" s="243"/>
      <c r="ADU108" s="243"/>
      <c r="ADV108" s="243"/>
      <c r="ADW108" s="243"/>
      <c r="ADX108" s="243"/>
      <c r="ADY108" s="243"/>
      <c r="ADZ108" s="243"/>
      <c r="AEA108" s="243"/>
      <c r="AEB108" s="243"/>
      <c r="AEC108" s="243"/>
      <c r="AED108" s="243"/>
      <c r="AEE108" s="243"/>
      <c r="AEF108" s="243"/>
      <c r="AEG108" s="243"/>
      <c r="AEH108" s="243"/>
      <c r="AEI108" s="243"/>
      <c r="AEJ108" s="243"/>
      <c r="AEK108" s="243"/>
      <c r="AEL108" s="243"/>
      <c r="AEM108" s="243"/>
      <c r="AEN108" s="243"/>
      <c r="AEO108" s="243"/>
      <c r="AEP108" s="243"/>
      <c r="AEQ108" s="243"/>
      <c r="AER108" s="243"/>
      <c r="AES108" s="243"/>
      <c r="AET108" s="243"/>
      <c r="AEU108" s="243"/>
      <c r="AEV108" s="243"/>
      <c r="AEW108" s="243"/>
      <c r="AEX108" s="243"/>
      <c r="AEY108" s="243"/>
      <c r="AEZ108" s="243"/>
      <c r="AFA108" s="243"/>
      <c r="AFB108" s="243"/>
      <c r="AFC108" s="243"/>
      <c r="AFD108" s="243"/>
      <c r="AFE108" s="243"/>
      <c r="AFF108" s="243"/>
      <c r="AFG108" s="243"/>
      <c r="AFH108" s="243"/>
      <c r="AFI108" s="243"/>
      <c r="AFJ108" s="243"/>
      <c r="AFK108" s="243"/>
      <c r="AFL108" s="243"/>
      <c r="AFM108" s="243"/>
      <c r="AFN108" s="243"/>
      <c r="AFO108" s="243"/>
      <c r="AFP108" s="243"/>
      <c r="AFQ108" s="243"/>
      <c r="AFR108" s="243"/>
      <c r="AFS108" s="243"/>
      <c r="AFT108" s="243"/>
      <c r="AFU108" s="243"/>
      <c r="AFV108" s="243"/>
      <c r="AFW108" s="243"/>
      <c r="AFX108" s="243"/>
      <c r="AFY108" s="243"/>
      <c r="AFZ108" s="243"/>
      <c r="AGA108" s="243"/>
      <c r="AGB108" s="243"/>
      <c r="AGC108" s="243"/>
      <c r="AGD108" s="243"/>
      <c r="AGE108" s="243"/>
      <c r="AGF108" s="243"/>
      <c r="AGG108" s="243"/>
      <c r="AGH108" s="243"/>
      <c r="AGI108" s="243"/>
      <c r="AGJ108" s="243"/>
      <c r="AGK108" s="243"/>
      <c r="AGL108" s="243"/>
      <c r="AGM108" s="243"/>
      <c r="AGN108" s="243"/>
      <c r="AGO108" s="243"/>
      <c r="AGP108" s="243"/>
      <c r="AGQ108" s="243"/>
      <c r="AGR108" s="243"/>
      <c r="AGS108" s="243"/>
      <c r="AGT108" s="243"/>
      <c r="AGU108" s="243"/>
      <c r="AGV108" s="243"/>
      <c r="AGW108" s="243"/>
      <c r="AGX108" s="243"/>
      <c r="AGY108" s="243"/>
      <c r="AGZ108" s="243"/>
      <c r="AHA108" s="243"/>
      <c r="AHB108" s="243"/>
      <c r="AHC108" s="243"/>
      <c r="AHD108" s="243"/>
      <c r="AHE108" s="243"/>
      <c r="AHF108" s="243"/>
      <c r="AHG108" s="243"/>
      <c r="AHH108" s="243"/>
      <c r="AHI108" s="243"/>
      <c r="AHJ108" s="243"/>
      <c r="AHK108" s="243"/>
      <c r="AHL108" s="243"/>
      <c r="AHM108" s="243"/>
      <c r="AHN108" s="243"/>
      <c r="AHO108" s="243"/>
      <c r="AHP108" s="243"/>
      <c r="AHQ108" s="243"/>
      <c r="AHR108" s="243"/>
      <c r="AHS108" s="243"/>
      <c r="AHT108" s="243"/>
      <c r="AHU108" s="243"/>
      <c r="AHV108" s="243"/>
      <c r="AHW108" s="243"/>
      <c r="AHX108" s="243"/>
      <c r="AHY108" s="243"/>
      <c r="AHZ108" s="243"/>
      <c r="AIA108" s="243"/>
      <c r="AIB108" s="243"/>
      <c r="AIC108" s="243"/>
      <c r="AID108" s="243"/>
      <c r="AIE108" s="243"/>
      <c r="AIF108" s="243"/>
      <c r="AIG108" s="243"/>
      <c r="AIH108" s="243"/>
      <c r="AII108" s="243"/>
      <c r="AIJ108" s="243"/>
      <c r="AIK108" s="243"/>
      <c r="AIL108" s="243"/>
    </row>
    <row r="109" spans="1:922" s="178" customFormat="1" ht="12" customHeight="1" thickBot="1">
      <c r="A109" s="141"/>
      <c r="B109" s="152"/>
      <c r="C109" s="256"/>
      <c r="D109" s="349"/>
      <c r="E109" s="412"/>
      <c r="F109" s="413" t="s">
        <v>213</v>
      </c>
      <c r="G109" s="290"/>
      <c r="H109" s="432"/>
      <c r="I109" s="432"/>
      <c r="J109" s="432"/>
      <c r="K109" s="432"/>
      <c r="L109" s="686">
        <v>8539.3553616130012</v>
      </c>
      <c r="M109" s="686">
        <v>8871.4489311390025</v>
      </c>
      <c r="N109" s="686">
        <v>9256.9473031979996</v>
      </c>
      <c r="O109" s="1408">
        <v>9373.7238941340001</v>
      </c>
      <c r="P109" s="680">
        <v>9315.8645102290011</v>
      </c>
      <c r="Q109" s="1141">
        <v>9125.5103232310012</v>
      </c>
      <c r="R109" s="1141">
        <v>9362.1194749289989</v>
      </c>
      <c r="S109" s="1405">
        <v>9622.9427759290011</v>
      </c>
      <c r="T109" s="1141">
        <v>9217.1972664950008</v>
      </c>
      <c r="U109" s="1141">
        <v>9353.1131224939963</v>
      </c>
      <c r="V109" s="1141">
        <v>9956.9000280699984</v>
      </c>
      <c r="W109" s="1405">
        <v>10371.475797968002</v>
      </c>
      <c r="X109" s="1141">
        <v>10987.937937888</v>
      </c>
      <c r="Y109" s="1141">
        <v>11812.275823459</v>
      </c>
      <c r="Z109" s="1141">
        <v>12133.745706561</v>
      </c>
      <c r="AA109" s="1384">
        <v>12941.577447322999</v>
      </c>
      <c r="AB109" s="1198">
        <v>13698.091423242999</v>
      </c>
      <c r="AC109" s="1198">
        <v>14529.798488160999</v>
      </c>
      <c r="AD109" s="1198">
        <v>14674.865332752001</v>
      </c>
      <c r="AE109" s="1384">
        <v>14664.05971679</v>
      </c>
      <c r="AF109" s="1198">
        <v>14651.761487555999</v>
      </c>
      <c r="AG109" s="1604">
        <v>15330.140485118</v>
      </c>
      <c r="AH109" s="916"/>
      <c r="AI109" s="916"/>
      <c r="AJ109" s="243"/>
      <c r="AK109" s="243"/>
      <c r="AL109" s="243"/>
      <c r="AM109" s="243"/>
      <c r="AN109" s="243"/>
      <c r="AO109" s="243"/>
      <c r="AP109" s="243"/>
      <c r="AQ109" s="243"/>
      <c r="AR109" s="243"/>
      <c r="AS109" s="243"/>
      <c r="AT109" s="243"/>
      <c r="AU109" s="243"/>
      <c r="AV109" s="243"/>
      <c r="AW109" s="243"/>
      <c r="AX109" s="243"/>
      <c r="AY109" s="243"/>
      <c r="AZ109" s="243"/>
      <c r="BA109" s="243"/>
      <c r="BB109" s="243"/>
      <c r="BC109" s="243"/>
      <c r="BD109" s="243"/>
      <c r="BE109" s="243"/>
      <c r="BF109" s="243"/>
      <c r="BG109" s="243"/>
      <c r="BH109" s="243"/>
      <c r="BI109" s="243"/>
      <c r="BJ109" s="243"/>
      <c r="BK109" s="243"/>
      <c r="BL109" s="243"/>
      <c r="BM109" s="243"/>
    </row>
    <row r="110" spans="1:922" s="178" customFormat="1" ht="8.1" customHeight="1">
      <c r="A110" s="141"/>
      <c r="B110" s="152"/>
      <c r="D110" s="349"/>
      <c r="E110" s="348"/>
      <c r="F110" s="349"/>
      <c r="G110" s="232"/>
      <c r="H110" s="61"/>
      <c r="I110" s="61"/>
      <c r="J110" s="61"/>
      <c r="K110" s="61"/>
      <c r="L110" s="61"/>
      <c r="M110" s="61"/>
      <c r="N110" s="61"/>
      <c r="O110" s="61"/>
      <c r="P110" s="61"/>
      <c r="Q110" s="1098"/>
      <c r="R110" s="1098"/>
      <c r="S110" s="1098"/>
      <c r="T110" s="1098"/>
      <c r="U110" s="1098"/>
      <c r="V110" s="1098"/>
      <c r="W110" s="1098"/>
      <c r="X110" s="1098"/>
      <c r="Y110" s="1098"/>
      <c r="Z110" s="1098"/>
      <c r="AA110" s="1098"/>
      <c r="AB110" s="1098"/>
      <c r="AC110" s="1098"/>
      <c r="AD110" s="1098"/>
      <c r="AE110" s="1098"/>
      <c r="AF110" s="1098"/>
      <c r="AG110" s="1098"/>
      <c r="AH110" s="61"/>
      <c r="AI110" s="61"/>
      <c r="AJ110" s="243"/>
      <c r="AK110" s="243"/>
      <c r="AL110" s="243"/>
      <c r="AM110" s="243"/>
      <c r="AN110" s="243"/>
      <c r="AO110" s="243"/>
      <c r="AP110" s="243"/>
      <c r="AQ110" s="243"/>
      <c r="AR110" s="243"/>
      <c r="AS110" s="243"/>
      <c r="AT110" s="243"/>
      <c r="AU110" s="243"/>
      <c r="AV110" s="243"/>
      <c r="AW110" s="243"/>
      <c r="AX110" s="243"/>
      <c r="AY110" s="243"/>
      <c r="AZ110" s="243"/>
      <c r="BA110" s="243"/>
      <c r="BB110" s="243"/>
      <c r="BC110" s="243"/>
      <c r="BD110" s="243"/>
      <c r="BE110" s="243"/>
      <c r="BF110" s="243"/>
      <c r="BG110" s="243"/>
      <c r="BH110" s="243"/>
      <c r="BI110" s="243"/>
      <c r="BJ110" s="243"/>
      <c r="BK110" s="243"/>
      <c r="BL110" s="243"/>
      <c r="BM110" s="243"/>
    </row>
    <row r="111" spans="1:922" s="178" customFormat="1" ht="12" customHeight="1">
      <c r="A111" s="141"/>
      <c r="B111" s="152"/>
      <c r="C111" s="244"/>
      <c r="D111" s="515" t="s">
        <v>325</v>
      </c>
      <c r="E111" s="349"/>
      <c r="F111" s="349"/>
      <c r="G111" s="434"/>
      <c r="H111" s="433"/>
      <c r="I111" s="433"/>
      <c r="J111" s="433"/>
      <c r="K111" s="433"/>
      <c r="L111" s="433"/>
      <c r="M111" s="433"/>
      <c r="N111" s="433"/>
      <c r="O111" s="433"/>
      <c r="P111" s="851"/>
      <c r="Q111" s="1132"/>
      <c r="R111" s="1132"/>
      <c r="S111" s="1132"/>
      <c r="T111" s="1132"/>
      <c r="U111" s="1132"/>
      <c r="V111" s="1132"/>
      <c r="W111" s="1132"/>
      <c r="X111" s="1132"/>
      <c r="Y111" s="1132"/>
      <c r="Z111" s="1132"/>
      <c r="AA111" s="1132"/>
      <c r="AB111" s="1132"/>
      <c r="AC111" s="1132"/>
      <c r="AD111" s="1132"/>
      <c r="AE111" s="1132"/>
      <c r="AF111" s="1132"/>
      <c r="AG111" s="1132" t="s">
        <v>374</v>
      </c>
      <c r="AH111" s="433"/>
      <c r="AI111" s="433"/>
      <c r="AJ111" s="243"/>
      <c r="AK111" s="243"/>
      <c r="AL111" s="243"/>
      <c r="AM111" s="243"/>
      <c r="AN111" s="243"/>
      <c r="AO111" s="243"/>
      <c r="AP111" s="243"/>
      <c r="AQ111" s="243"/>
      <c r="AR111" s="243"/>
      <c r="AS111" s="243"/>
      <c r="AT111" s="243"/>
      <c r="AU111" s="243"/>
      <c r="AV111" s="243"/>
      <c r="AW111" s="243"/>
      <c r="AX111" s="243"/>
      <c r="AY111" s="243"/>
      <c r="AZ111" s="243"/>
      <c r="BA111" s="243"/>
      <c r="BB111" s="243"/>
      <c r="BC111" s="243"/>
      <c r="BD111" s="243"/>
      <c r="BE111" s="243"/>
      <c r="BF111" s="243"/>
      <c r="BG111" s="243"/>
      <c r="BH111" s="243"/>
      <c r="BI111" s="243"/>
      <c r="BJ111" s="243"/>
      <c r="BK111" s="243"/>
      <c r="BL111" s="243"/>
      <c r="BM111" s="243"/>
    </row>
    <row r="112" spans="1:922" s="178" customFormat="1" ht="12" customHeight="1">
      <c r="A112" s="152"/>
      <c r="B112" s="152"/>
      <c r="C112" s="244"/>
      <c r="D112" s="349"/>
      <c r="E112" s="355" t="s">
        <v>268</v>
      </c>
      <c r="F112" s="355"/>
      <c r="G112" s="298"/>
      <c r="H112" s="675"/>
      <c r="I112" s="675"/>
      <c r="J112" s="675"/>
      <c r="K112" s="675"/>
      <c r="L112" s="675">
        <v>8793.3797614290015</v>
      </c>
      <c r="M112" s="675">
        <v>9649.7489502260014</v>
      </c>
      <c r="N112" s="675">
        <v>9749.1760944459966</v>
      </c>
      <c r="O112" s="1403">
        <v>10296.551888786</v>
      </c>
      <c r="P112" s="675">
        <v>10107.623381779</v>
      </c>
      <c r="Q112" s="675">
        <v>10970.147848852999</v>
      </c>
      <c r="R112" s="675">
        <v>11231.673714459002</v>
      </c>
      <c r="S112" s="1403">
        <v>11763.242177919008</v>
      </c>
      <c r="T112" s="675">
        <v>10531.964016486001</v>
      </c>
      <c r="U112" s="675">
        <v>10722.780553023995</v>
      </c>
      <c r="V112" s="675">
        <v>11619.212735463005</v>
      </c>
      <c r="W112" s="1403">
        <v>11443.068198270999</v>
      </c>
      <c r="X112" s="675">
        <v>11711.470510634999</v>
      </c>
      <c r="Y112" s="675">
        <v>12322.037808666002</v>
      </c>
      <c r="Z112" s="675">
        <v>11803.732657142997</v>
      </c>
      <c r="AA112" s="1403">
        <v>13110.104327386</v>
      </c>
      <c r="AB112" s="675">
        <v>12947.457339477001</v>
      </c>
      <c r="AC112" s="675">
        <v>13828.402130406999</v>
      </c>
      <c r="AD112" s="675">
        <v>13131.953372669004</v>
      </c>
      <c r="AE112" s="1403">
        <v>13913.922572610996</v>
      </c>
      <c r="AF112" s="1711">
        <v>13767.315520160999</v>
      </c>
      <c r="AG112" s="1625">
        <v>15212.672816423004</v>
      </c>
      <c r="AH112" s="668"/>
      <c r="AI112" s="668"/>
      <c r="AJ112" s="243"/>
      <c r="AK112" s="243"/>
      <c r="AL112" s="243"/>
      <c r="AM112" s="243"/>
      <c r="AN112" s="243"/>
      <c r="AO112" s="243"/>
      <c r="AP112" s="243"/>
      <c r="AQ112" s="243"/>
      <c r="AR112" s="243"/>
      <c r="AS112" s="243"/>
      <c r="AT112" s="243"/>
      <c r="AU112" s="243"/>
      <c r="AV112" s="243"/>
      <c r="AW112" s="243"/>
      <c r="AX112" s="243"/>
      <c r="AY112" s="243"/>
      <c r="AZ112" s="243"/>
      <c r="BA112" s="243"/>
      <c r="BB112" s="243"/>
      <c r="BC112" s="243"/>
      <c r="BD112" s="243"/>
      <c r="BE112" s="243"/>
      <c r="BF112" s="243"/>
      <c r="BG112" s="243"/>
      <c r="BH112" s="243"/>
      <c r="BI112" s="243"/>
      <c r="BJ112" s="243"/>
      <c r="BK112" s="243"/>
      <c r="BL112" s="243"/>
      <c r="BM112" s="243"/>
    </row>
    <row r="113" spans="1:65" s="178" customFormat="1" ht="12" customHeight="1">
      <c r="A113" s="152"/>
      <c r="B113" s="152"/>
      <c r="C113" s="244"/>
      <c r="D113" s="349"/>
      <c r="E113" s="350" t="s">
        <v>33</v>
      </c>
      <c r="F113" s="350"/>
      <c r="G113" s="232"/>
      <c r="H113" s="425"/>
      <c r="I113" s="425"/>
      <c r="J113" s="425"/>
      <c r="K113" s="425"/>
      <c r="L113" s="668">
        <v>1993.245773547</v>
      </c>
      <c r="M113" s="668">
        <v>1972.3220272579997</v>
      </c>
      <c r="N113" s="668">
        <v>2037.5547245120006</v>
      </c>
      <c r="O113" s="1344">
        <v>2198.3128122859998</v>
      </c>
      <c r="P113" s="668">
        <v>1994.3507765679999</v>
      </c>
      <c r="Q113" s="1111">
        <v>1952.4894953890002</v>
      </c>
      <c r="R113" s="1111">
        <v>1944.6577493469999</v>
      </c>
      <c r="S113" s="1344">
        <v>2020.1481749529987</v>
      </c>
      <c r="T113" s="1111">
        <v>1811.6355380120001</v>
      </c>
      <c r="U113" s="1111">
        <v>2302.5227813050001</v>
      </c>
      <c r="V113" s="1111">
        <v>3401.2946814440006</v>
      </c>
      <c r="W113" s="1344">
        <v>2709.6207960440015</v>
      </c>
      <c r="X113" s="1111">
        <v>3196.4423061850002</v>
      </c>
      <c r="Y113" s="1111">
        <v>2803.3594548519995</v>
      </c>
      <c r="Z113" s="1111">
        <v>3280.038776320001</v>
      </c>
      <c r="AA113" s="1344">
        <v>2485.5749877560006</v>
      </c>
      <c r="AB113" s="1111">
        <v>2324.2162961520003</v>
      </c>
      <c r="AC113" s="1111">
        <v>2472.9028703190006</v>
      </c>
      <c r="AD113" s="1111">
        <v>2628.6962898509996</v>
      </c>
      <c r="AE113" s="1344">
        <v>2684.8643192470008</v>
      </c>
      <c r="AF113" s="1111">
        <v>2539.585542284</v>
      </c>
      <c r="AG113" s="1617">
        <v>3024.4114877699999</v>
      </c>
      <c r="AH113" s="668"/>
      <c r="AI113" s="668"/>
      <c r="AJ113" s="243"/>
      <c r="AK113" s="243"/>
      <c r="AL113" s="243"/>
      <c r="AM113" s="243"/>
      <c r="AN113" s="243"/>
      <c r="AO113" s="243"/>
      <c r="AP113" s="243"/>
      <c r="AQ113" s="243"/>
      <c r="AR113" s="243"/>
      <c r="AS113" s="243"/>
      <c r="AT113" s="243"/>
      <c r="AU113" s="243"/>
      <c r="AV113" s="243"/>
      <c r="AW113" s="243"/>
      <c r="AX113" s="243"/>
      <c r="AY113" s="243"/>
      <c r="AZ113" s="243"/>
      <c r="BA113" s="243"/>
      <c r="BB113" s="243"/>
      <c r="BC113" s="243"/>
      <c r="BD113" s="243"/>
      <c r="BE113" s="243"/>
      <c r="BF113" s="243"/>
      <c r="BG113" s="243"/>
      <c r="BH113" s="243"/>
      <c r="BI113" s="243"/>
      <c r="BJ113" s="243"/>
      <c r="BK113" s="243"/>
      <c r="BL113" s="243"/>
      <c r="BM113" s="243"/>
    </row>
    <row r="114" spans="1:65" s="178" customFormat="1" ht="12" customHeight="1">
      <c r="A114" s="152"/>
      <c r="B114" s="152"/>
      <c r="C114" s="244"/>
      <c r="D114" s="349"/>
      <c r="E114" s="350" t="s">
        <v>31</v>
      </c>
      <c r="F114" s="350"/>
      <c r="G114" s="424"/>
      <c r="H114" s="424"/>
      <c r="I114" s="424"/>
      <c r="J114" s="424"/>
      <c r="K114" s="424"/>
      <c r="L114" s="668">
        <v>1196.087263548</v>
      </c>
      <c r="M114" s="668">
        <v>1183.9094852280004</v>
      </c>
      <c r="N114" s="668">
        <v>1207.294811361</v>
      </c>
      <c r="O114" s="1344">
        <v>1271.8675097590001</v>
      </c>
      <c r="P114" s="668">
        <v>1211.3163990309999</v>
      </c>
      <c r="Q114" s="1111">
        <v>1199.3719509730001</v>
      </c>
      <c r="R114" s="1111">
        <v>1218.26966309</v>
      </c>
      <c r="S114" s="1344">
        <v>1233.148547818</v>
      </c>
      <c r="T114" s="1111">
        <v>1160.40130651</v>
      </c>
      <c r="U114" s="1111">
        <v>1069.4120504949997</v>
      </c>
      <c r="V114" s="1111">
        <v>1048.8770771740005</v>
      </c>
      <c r="W114" s="1344">
        <v>1045.3115657859998</v>
      </c>
      <c r="X114" s="1111">
        <v>1034.173205949</v>
      </c>
      <c r="Y114" s="1111">
        <v>1169.3985004399997</v>
      </c>
      <c r="Z114" s="1111">
        <v>1267.0975987659999</v>
      </c>
      <c r="AA114" s="1344">
        <v>1413.1226532470007</v>
      </c>
      <c r="AB114" s="1111">
        <v>1448.911264592</v>
      </c>
      <c r="AC114" s="1111">
        <v>1494.472705012</v>
      </c>
      <c r="AD114" s="1111">
        <v>1472.5006033269992</v>
      </c>
      <c r="AE114" s="1344">
        <v>1375.4042558729993</v>
      </c>
      <c r="AF114" s="1111">
        <v>1261.6157730119999</v>
      </c>
      <c r="AG114" s="1617">
        <v>1372.2693091209999</v>
      </c>
      <c r="AH114" s="668"/>
      <c r="AI114" s="668"/>
      <c r="AJ114" s="243" ph="1"/>
      <c r="AK114" s="243" ph="1"/>
      <c r="AL114" s="243" ph="1"/>
      <c r="AM114" s="243" ph="1"/>
      <c r="AN114" s="243" ph="1"/>
      <c r="AO114" s="243" ph="1"/>
      <c r="AP114" s="243" ph="1"/>
      <c r="AQ114" s="243" ph="1"/>
      <c r="AR114" s="243" ph="1"/>
      <c r="AS114" s="243" ph="1"/>
      <c r="AT114" s="243" ph="1"/>
      <c r="AU114" s="243" ph="1"/>
      <c r="AV114" s="243" ph="1"/>
      <c r="AW114" s="243" ph="1"/>
      <c r="AX114" s="243" ph="1"/>
      <c r="AY114" s="243" ph="1"/>
      <c r="AZ114" s="243" ph="1"/>
      <c r="BA114" s="243" ph="1"/>
      <c r="BB114" s="243" ph="1"/>
      <c r="BC114" s="243" ph="1"/>
      <c r="BD114" s="243" ph="1"/>
      <c r="BE114" s="243" ph="1"/>
      <c r="BF114" s="243" ph="1"/>
      <c r="BG114" s="243" ph="1"/>
      <c r="BH114" s="243" ph="1"/>
      <c r="BI114" s="243" ph="1"/>
      <c r="BJ114" s="243" ph="1"/>
      <c r="BK114" s="243" ph="1"/>
      <c r="BL114" s="243" ph="1"/>
      <c r="BM114" s="243" ph="1"/>
    </row>
    <row r="115" spans="1:65" s="178" customFormat="1" ht="12" customHeight="1" thickBot="1">
      <c r="A115" s="152"/>
      <c r="B115" s="152"/>
      <c r="D115" s="349"/>
      <c r="E115" s="413" t="s">
        <v>32</v>
      </c>
      <c r="F115" s="413"/>
      <c r="G115" s="435"/>
      <c r="H115" s="435"/>
      <c r="I115" s="435"/>
      <c r="J115" s="435"/>
      <c r="K115" s="435"/>
      <c r="L115" s="687">
        <v>1005.852841666</v>
      </c>
      <c r="M115" s="687">
        <v>941.42313033800008</v>
      </c>
      <c r="N115" s="687">
        <v>722.48584258599999</v>
      </c>
      <c r="O115" s="1409">
        <v>636.36671740099973</v>
      </c>
      <c r="P115" s="950">
        <v>1115.0601738169998</v>
      </c>
      <c r="Q115" s="1165">
        <v>889.66448305400013</v>
      </c>
      <c r="R115" s="1165">
        <v>811.76100030799978</v>
      </c>
      <c r="S115" s="1409">
        <v>847.94373242700055</v>
      </c>
      <c r="T115" s="1165">
        <v>1205.2026493870001</v>
      </c>
      <c r="U115" s="1165">
        <v>1016.9461170859998</v>
      </c>
      <c r="V115" s="1165">
        <v>1075.2489071900002</v>
      </c>
      <c r="W115" s="1409">
        <v>1312.3338370989993</v>
      </c>
      <c r="X115" s="1165">
        <v>1471.5342957410001</v>
      </c>
      <c r="Y115" s="1165">
        <v>1211.5808565629998</v>
      </c>
      <c r="Z115" s="1165">
        <v>945.6739666929999</v>
      </c>
      <c r="AA115" s="1791">
        <v>475.00952966600005</v>
      </c>
      <c r="AB115" s="1802">
        <v>900.40564818400003</v>
      </c>
      <c r="AC115" s="1802">
        <v>1006.258565008</v>
      </c>
      <c r="AD115" s="1802">
        <v>788.41272493700035</v>
      </c>
      <c r="AE115" s="1791">
        <v>315.08276927699984</v>
      </c>
      <c r="AF115" s="1802">
        <v>1034.7279227690001</v>
      </c>
      <c r="AG115" s="1792">
        <v>594.31384006099984</v>
      </c>
      <c r="AH115" s="545"/>
      <c r="AI115" s="545"/>
      <c r="AJ115" s="243"/>
      <c r="AK115" s="243"/>
      <c r="AL115" s="243"/>
      <c r="AM115" s="243"/>
      <c r="AN115" s="243"/>
      <c r="AO115" s="243"/>
      <c r="AP115" s="243"/>
      <c r="AQ115" s="243"/>
      <c r="AR115" s="243"/>
      <c r="AS115" s="243"/>
      <c r="AT115" s="243"/>
      <c r="AU115" s="243"/>
      <c r="AV115" s="243"/>
      <c r="AW115" s="243"/>
      <c r="AX115" s="243"/>
      <c r="AY115" s="243"/>
      <c r="AZ115" s="243"/>
      <c r="BA115" s="243"/>
      <c r="BB115" s="243"/>
      <c r="BC115" s="243"/>
      <c r="BD115" s="243"/>
      <c r="BE115" s="243"/>
      <c r="BF115" s="243"/>
      <c r="BG115" s="243"/>
      <c r="BH115" s="243"/>
      <c r="BI115" s="243"/>
      <c r="BJ115" s="243"/>
      <c r="BK115" s="243"/>
      <c r="BL115" s="243"/>
      <c r="BM115" s="243"/>
    </row>
    <row r="116" spans="1:65" s="178" customFormat="1" ht="8.1" customHeight="1">
      <c r="A116" s="152"/>
      <c r="B116" s="152"/>
      <c r="D116" s="349"/>
      <c r="E116" s="349"/>
      <c r="F116" s="349"/>
      <c r="G116" s="408"/>
      <c r="H116" s="408"/>
      <c r="I116" s="408"/>
      <c r="J116" s="408"/>
      <c r="K116" s="408"/>
      <c r="L116" s="408"/>
      <c r="M116" s="408"/>
      <c r="N116" s="408"/>
      <c r="O116" s="408"/>
      <c r="P116" s="198"/>
      <c r="Q116" s="1092"/>
      <c r="R116" s="1092"/>
      <c r="S116" s="1095"/>
      <c r="T116" s="1095"/>
      <c r="U116" s="1092"/>
      <c r="V116" s="1095"/>
      <c r="W116" s="1095"/>
      <c r="X116" s="1092"/>
      <c r="Y116" s="1092"/>
      <c r="Z116" s="1092"/>
      <c r="AA116" s="1095"/>
      <c r="AB116" s="1092"/>
      <c r="AC116" s="1095"/>
      <c r="AD116" s="1095"/>
      <c r="AE116" s="1095"/>
      <c r="AF116" s="1092"/>
      <c r="AG116" s="1095"/>
      <c r="AH116" s="408"/>
      <c r="AI116" s="408"/>
      <c r="AJ116" s="243"/>
      <c r="AK116" s="243"/>
      <c r="AL116" s="243"/>
      <c r="AM116" s="243"/>
      <c r="AN116" s="243"/>
      <c r="AO116" s="243"/>
      <c r="AP116" s="243"/>
      <c r="AQ116" s="243"/>
      <c r="AR116" s="243"/>
      <c r="AS116" s="243"/>
      <c r="AT116" s="243"/>
      <c r="AU116" s="243"/>
      <c r="AV116" s="243"/>
      <c r="AW116" s="243"/>
      <c r="AX116" s="243"/>
      <c r="AY116" s="243"/>
      <c r="AZ116" s="243"/>
      <c r="BA116" s="243"/>
      <c r="BB116" s="243"/>
      <c r="BC116" s="243"/>
      <c r="BD116" s="243"/>
      <c r="BE116" s="243"/>
      <c r="BF116" s="243"/>
      <c r="BG116" s="243"/>
      <c r="BH116" s="243"/>
      <c r="BI116" s="243"/>
      <c r="BJ116" s="243"/>
      <c r="BK116" s="243"/>
      <c r="BL116" s="243"/>
      <c r="BM116" s="243"/>
    </row>
    <row r="117" spans="1:65" s="178" customFormat="1" ht="12" customHeight="1">
      <c r="A117" s="152"/>
      <c r="B117" s="152"/>
      <c r="D117" s="515" t="s">
        <v>578</v>
      </c>
      <c r="E117" s="348"/>
      <c r="F117" s="349"/>
      <c r="G117" s="408"/>
      <c r="H117" s="408"/>
      <c r="I117" s="408"/>
      <c r="J117" s="408"/>
      <c r="K117" s="408"/>
      <c r="L117" s="408"/>
      <c r="M117" s="408"/>
      <c r="N117" s="408"/>
      <c r="O117" s="408"/>
      <c r="P117" s="198"/>
      <c r="Q117" s="1092"/>
      <c r="R117" s="1092"/>
      <c r="S117" s="1095"/>
      <c r="T117" s="1095"/>
      <c r="U117" s="1092"/>
      <c r="V117" s="1095"/>
      <c r="W117" s="1095"/>
      <c r="X117" s="1092"/>
      <c r="Y117" s="1092"/>
      <c r="Z117" s="1092"/>
      <c r="AA117" s="1095"/>
      <c r="AB117" s="1092"/>
      <c r="AC117" s="1095"/>
      <c r="AD117" s="1095"/>
      <c r="AE117" s="1095"/>
      <c r="AF117" s="1092"/>
      <c r="AG117" s="1095"/>
      <c r="AH117" s="408"/>
      <c r="AI117" s="408"/>
      <c r="AJ117" s="243"/>
      <c r="AK117" s="243"/>
      <c r="AL117" s="243"/>
      <c r="AM117" s="243"/>
      <c r="AN117" s="243"/>
      <c r="AO117" s="243"/>
      <c r="AP117" s="243"/>
      <c r="AQ117" s="243"/>
      <c r="AR117" s="243"/>
      <c r="AS117" s="243"/>
      <c r="AT117" s="243"/>
      <c r="AU117" s="243"/>
      <c r="AV117" s="243"/>
      <c r="AW117" s="243"/>
      <c r="AX117" s="243"/>
      <c r="AY117" s="243"/>
      <c r="AZ117" s="243"/>
      <c r="BA117" s="243"/>
      <c r="BB117" s="243"/>
      <c r="BC117" s="243"/>
      <c r="BD117" s="243"/>
      <c r="BE117" s="243"/>
      <c r="BF117" s="243"/>
      <c r="BG117" s="243"/>
      <c r="BH117" s="243"/>
      <c r="BI117" s="243"/>
      <c r="BJ117" s="243"/>
      <c r="BK117" s="243"/>
      <c r="BL117" s="243"/>
      <c r="BM117" s="243"/>
    </row>
    <row r="118" spans="1:65" s="178" customFormat="1" ht="12" customHeight="1">
      <c r="A118" s="152"/>
      <c r="B118" s="152"/>
      <c r="D118" s="349"/>
      <c r="E118" s="355" t="s">
        <v>269</v>
      </c>
      <c r="F118" s="355"/>
      <c r="G118" s="436"/>
      <c r="H118" s="436"/>
      <c r="I118" s="436"/>
      <c r="J118" s="436"/>
      <c r="K118" s="436"/>
      <c r="L118" s="543">
        <v>12286.581</v>
      </c>
      <c r="M118" s="543">
        <v>12221.898999999999</v>
      </c>
      <c r="N118" s="543">
        <v>12254.132</v>
      </c>
      <c r="O118" s="1410">
        <v>12322.793</v>
      </c>
      <c r="P118" s="709">
        <v>12579.944</v>
      </c>
      <c r="Q118" s="709">
        <v>12760.178</v>
      </c>
      <c r="R118" s="709">
        <v>12876.402</v>
      </c>
      <c r="S118" s="1304">
        <v>12999.615</v>
      </c>
      <c r="T118" s="709">
        <v>13059.8</v>
      </c>
      <c r="U118" s="709">
        <v>13229.375</v>
      </c>
      <c r="V118" s="709">
        <v>13275.358</v>
      </c>
      <c r="W118" s="1304">
        <v>13156.574000000001</v>
      </c>
      <c r="X118" s="709">
        <v>12826.715</v>
      </c>
      <c r="Y118" s="709">
        <v>12759.411</v>
      </c>
      <c r="Z118" s="709">
        <v>12578</v>
      </c>
      <c r="AA118" s="1403">
        <v>12399.584999999999</v>
      </c>
      <c r="AB118" s="675">
        <v>12109.325999999999</v>
      </c>
      <c r="AC118" s="675">
        <v>12155.834999999999</v>
      </c>
      <c r="AD118" s="675">
        <v>12160.741</v>
      </c>
      <c r="AE118" s="1403">
        <v>12125.518</v>
      </c>
      <c r="AF118" s="1711">
        <v>12079.883</v>
      </c>
      <c r="AG118" s="1625">
        <v>12103.313</v>
      </c>
      <c r="AH118" s="544"/>
      <c r="AI118" s="544"/>
      <c r="AJ118" s="243"/>
      <c r="AK118" s="243"/>
      <c r="AL118" s="243"/>
      <c r="AM118" s="243"/>
      <c r="AN118" s="243"/>
      <c r="AO118" s="243"/>
      <c r="AP118" s="243"/>
      <c r="AQ118" s="243"/>
      <c r="AR118" s="243"/>
      <c r="AS118" s="243"/>
      <c r="AT118" s="243"/>
      <c r="AU118" s="243"/>
      <c r="AV118" s="243"/>
      <c r="AW118" s="243"/>
      <c r="AX118" s="243"/>
      <c r="AY118" s="243"/>
      <c r="AZ118" s="243"/>
      <c r="BA118" s="243"/>
      <c r="BB118" s="243"/>
      <c r="BC118" s="243"/>
      <c r="BD118" s="243"/>
      <c r="BE118" s="243"/>
      <c r="BF118" s="243"/>
      <c r="BG118" s="243"/>
      <c r="BH118" s="243"/>
      <c r="BI118" s="243"/>
      <c r="BJ118" s="243"/>
      <c r="BK118" s="243"/>
      <c r="BL118" s="243"/>
      <c r="BM118" s="243"/>
    </row>
    <row r="119" spans="1:65" s="178" customFormat="1" ht="12" customHeight="1">
      <c r="A119" s="152"/>
      <c r="B119" s="152"/>
      <c r="D119" s="349"/>
      <c r="E119" s="350" t="s">
        <v>834</v>
      </c>
      <c r="F119" s="350"/>
      <c r="G119" s="408"/>
      <c r="H119" s="408"/>
      <c r="I119" s="408"/>
      <c r="J119" s="408"/>
      <c r="K119" s="408"/>
      <c r="L119" s="544">
        <v>6383.9629999999997</v>
      </c>
      <c r="M119" s="544">
        <v>6474.223</v>
      </c>
      <c r="N119" s="544">
        <v>6534.2330000000002</v>
      </c>
      <c r="O119" s="1306">
        <v>6924.43</v>
      </c>
      <c r="P119" s="664">
        <v>7052.7610000000004</v>
      </c>
      <c r="Q119" s="1094">
        <v>7119.3729999999996</v>
      </c>
      <c r="R119" s="1094">
        <v>7172.5879999999997</v>
      </c>
      <c r="S119" s="1305">
        <v>7214.3419999999996</v>
      </c>
      <c r="T119" s="1094">
        <v>7156.3280000000004</v>
      </c>
      <c r="U119" s="1094">
        <v>7438.7110000000002</v>
      </c>
      <c r="V119" s="1094">
        <v>7451.5540000000001</v>
      </c>
      <c r="W119" s="1305">
        <v>7519.4480000000003</v>
      </c>
      <c r="X119" s="1094">
        <v>7591.72</v>
      </c>
      <c r="Y119" s="1094">
        <v>7510.357</v>
      </c>
      <c r="Z119" s="1094">
        <v>7639.7759999999998</v>
      </c>
      <c r="AA119" s="1344">
        <v>7699.9390000000003</v>
      </c>
      <c r="AB119" s="1111">
        <v>7634.0010000000002</v>
      </c>
      <c r="AC119" s="1111">
        <v>7743.49</v>
      </c>
      <c r="AD119" s="1111">
        <v>7756.9309999999996</v>
      </c>
      <c r="AE119" s="1344">
        <v>7774.7780000000002</v>
      </c>
      <c r="AF119" s="1111">
        <v>7872.0420000000004</v>
      </c>
      <c r="AG119" s="1617">
        <v>7895.2129999999997</v>
      </c>
      <c r="AH119" s="544"/>
      <c r="AI119" s="544"/>
      <c r="AJ119" s="243"/>
      <c r="AK119" s="243"/>
      <c r="AL119" s="243"/>
      <c r="AM119" s="243"/>
      <c r="AN119" s="243"/>
      <c r="AO119" s="243"/>
      <c r="AP119" s="243"/>
      <c r="AQ119" s="243"/>
      <c r="AR119" s="243"/>
      <c r="AS119" s="243"/>
      <c r="AT119" s="243"/>
      <c r="AU119" s="243"/>
      <c r="AV119" s="243"/>
      <c r="AW119" s="243"/>
      <c r="AX119" s="243"/>
      <c r="AY119" s="243"/>
      <c r="AZ119" s="243"/>
      <c r="BA119" s="243"/>
      <c r="BB119" s="243"/>
      <c r="BC119" s="243"/>
      <c r="BD119" s="243"/>
      <c r="BE119" s="243"/>
      <c r="BF119" s="243"/>
      <c r="BG119" s="243"/>
      <c r="BH119" s="243"/>
      <c r="BI119" s="243"/>
      <c r="BJ119" s="243"/>
      <c r="BK119" s="243"/>
      <c r="BL119" s="243"/>
      <c r="BM119" s="243"/>
    </row>
    <row r="120" spans="1:65" s="178" customFormat="1" ht="12" customHeight="1" thickBot="1">
      <c r="A120" s="152"/>
      <c r="B120" s="152"/>
      <c r="D120" s="349"/>
      <c r="E120" s="413" t="s">
        <v>835</v>
      </c>
      <c r="F120" s="413"/>
      <c r="G120" s="435"/>
      <c r="H120" s="435"/>
      <c r="I120" s="435"/>
      <c r="J120" s="435"/>
      <c r="K120" s="435"/>
      <c r="L120" s="681">
        <v>0.51958824021100747</v>
      </c>
      <c r="M120" s="681">
        <v>0.52972316331529168</v>
      </c>
      <c r="N120" s="681">
        <v>0.53322691480718509</v>
      </c>
      <c r="O120" s="1312">
        <v>0.56192049967892832</v>
      </c>
      <c r="P120" s="951">
        <v>0.5606353255626576</v>
      </c>
      <c r="Q120" s="1166">
        <v>0.55793680934544954</v>
      </c>
      <c r="R120" s="1166">
        <v>0.55703355642360342</v>
      </c>
      <c r="S120" s="1431">
        <v>0.55496582014159646</v>
      </c>
      <c r="T120" s="1166">
        <v>0.5479661250555139</v>
      </c>
      <c r="U120" s="1166">
        <v>0.56228740964709223</v>
      </c>
      <c r="V120" s="1166">
        <v>0.56130719789251637</v>
      </c>
      <c r="W120" s="1431">
        <v>0.57153541643896044</v>
      </c>
      <c r="X120" s="1166">
        <v>0.59186783209886551</v>
      </c>
      <c r="Y120" s="1739">
        <v>0.58861314209566573</v>
      </c>
      <c r="Z120" s="1739">
        <v>0.60739195420575609</v>
      </c>
      <c r="AA120" s="1787">
        <v>0.62098360549970022</v>
      </c>
      <c r="AB120" s="1803">
        <v>0.63042327871922854</v>
      </c>
      <c r="AC120" s="1803">
        <v>0.6370183537371148</v>
      </c>
      <c r="AD120" s="1803">
        <v>0.63786663987005399</v>
      </c>
      <c r="AE120" s="1787">
        <v>0.64119141136898239</v>
      </c>
      <c r="AF120" s="1803">
        <v>0.65166541762035279</v>
      </c>
      <c r="AG120" s="1788">
        <v>0.65231833631006653</v>
      </c>
      <c r="AH120" s="917"/>
      <c r="AI120" s="917"/>
      <c r="AJ120" s="243"/>
      <c r="AK120" s="243"/>
      <c r="AL120" s="243"/>
      <c r="AM120" s="243"/>
      <c r="AN120" s="243"/>
      <c r="AO120" s="243"/>
      <c r="AP120" s="243"/>
      <c r="AQ120" s="243"/>
      <c r="AR120" s="243"/>
      <c r="AS120" s="243"/>
      <c r="AT120" s="243"/>
      <c r="AU120" s="243"/>
      <c r="AV120" s="243"/>
      <c r="AW120" s="243"/>
      <c r="AX120" s="243"/>
      <c r="AY120" s="243"/>
      <c r="AZ120" s="243"/>
      <c r="BA120" s="243"/>
      <c r="BB120" s="243"/>
      <c r="BC120" s="243"/>
      <c r="BD120" s="243"/>
      <c r="BE120" s="243"/>
      <c r="BF120" s="243"/>
      <c r="BG120" s="243"/>
      <c r="BH120" s="243"/>
      <c r="BI120" s="243"/>
      <c r="BJ120" s="243"/>
      <c r="BK120" s="243"/>
      <c r="BL120" s="243"/>
      <c r="BM120" s="243"/>
    </row>
    <row r="121" spans="1:65" ht="12" customHeight="1">
      <c r="A121" s="141"/>
      <c r="B121" s="152"/>
      <c r="E121" s="18" t="s">
        <v>585</v>
      </c>
      <c r="F121" s="349"/>
      <c r="U121" s="1089"/>
      <c r="X121" s="1089"/>
      <c r="Y121" s="1089"/>
      <c r="AI121" s="59">
        <v>30</v>
      </c>
    </row>
    <row r="122" spans="1:65" ht="15" customHeight="1">
      <c r="A122" s="141"/>
      <c r="B122" s="152"/>
      <c r="AI122" s="1065"/>
    </row>
    <row r="123" spans="1:65" ht="15" customHeight="1">
      <c r="B123" s="152"/>
    </row>
    <row r="124" spans="1:65" ht="15" customHeight="1">
      <c r="B124" s="152"/>
    </row>
    <row r="125" spans="1:65" ht="15" customHeight="1"/>
    <row r="130" spans="7:7">
      <c r="G130" s="179"/>
    </row>
  </sheetData>
  <mergeCells count="1">
    <mergeCell ref="F57:G57"/>
  </mergeCells>
  <phoneticPr fontId="5" type="noConversion"/>
  <hyperlinks>
    <hyperlink ref="A6" location="'Table of Contents'!A1" display="Table of  Contents"/>
    <hyperlink ref="A6:B6" location="'Table of Contents'!A1" display="Table of  Contents"/>
    <hyperlink ref="A41" location="'Table of Contents'!A1" display="Table of  Contents"/>
    <hyperlink ref="B9" location="'Financial Highlights'!A1" display="Financial Highlights"/>
    <hyperlink ref="B10" location="IS!A1" display="Income Statements [Group/Bank]"/>
    <hyperlink ref="B11" location="BS!A1" display="Balance Sheets [Group/Bank]"/>
    <hyperlink ref="B12" location="'NIM_Bank + Card'!A1" display="NIM [Bank+Card]"/>
    <hyperlink ref="B13" location="'NIM NIS_Bank'!A1" display="NIM &amp; NIS [Bank]"/>
    <hyperlink ref="B16" location="Loans_Bank!A1" display="Loans [Bank]"/>
    <hyperlink ref="B18" location="'Asset Quality_Group'!A1" display="Asset Quality [Group]"/>
    <hyperlink ref="B19" location="'Asset Quality_Bank'!A1" display="Asset Quality [Bank]"/>
    <hyperlink ref="B20" location="'Provision_Bank '!A1" display="Provision [Bank]"/>
    <hyperlink ref="B21" location="Delinquency_Bank!A1" display="Delinquency [Bank]"/>
    <hyperlink ref="B14" location="'Non-Interest Income'!A1" display="Non-Interest Income [Group/Bank]"/>
    <hyperlink ref="B15" location="'SG&amp;A Expense'!A1" display="SG&amp;A Expense [Group/Bank]"/>
    <hyperlink ref="B17" location="'Funding_Bank '!A1" display="Funding [Bank]"/>
    <hyperlink ref="B22" location="'Capital Adequacy_Group'!A1" display="Capital Adequacy [Group]"/>
    <hyperlink ref="B23" location="'Capital Adequacy_Bank'!A1" display="Capital Adequacy [Bank]"/>
    <hyperlink ref="B24" location="'Woori Card'!A1" display="Woori Card"/>
    <hyperlink ref="B27" location="'Orgarnization Structure'!A1" display="Orgarnization Structure"/>
    <hyperlink ref="B28" location="'Credit Rating'!A1" display="Credit Rating"/>
    <hyperlink ref="B44" location="'Financial Highlights'!A1" display="Financial Highlights"/>
    <hyperlink ref="B45" location="IS!A1" display="Income Statements [Group/Bank]"/>
    <hyperlink ref="B46" location="BS!A1" display="Balance Sheets [Group/Bank]"/>
    <hyperlink ref="B47" location="'NIM_Bank + Card'!A1" display="NIM [Bank+Card]"/>
    <hyperlink ref="B48" location="'NIM NIS_Bank'!A1" display="NIM &amp; NIS [Bank]"/>
    <hyperlink ref="B51" location="Loans_Bank!A1" display="Loans [Bank]"/>
    <hyperlink ref="B53" location="'Asset Quality_Group'!A1" display="Asset Quality [Group]"/>
    <hyperlink ref="B54" location="'Asset Quality_Bank'!A1" display="Asset Quality [Bank]"/>
    <hyperlink ref="B55" location="'Provision_Bank '!A1" display="Provision [Bank]"/>
    <hyperlink ref="B56" location="Delinquency_Bank!A1" display="Delinquency [Bank]"/>
    <hyperlink ref="B49" location="'Non-Interest Income'!A1" display="Non-Interest Income [Group/Bank]"/>
    <hyperlink ref="B50" location="'SG&amp;A Expense'!A1" display="SG&amp;A Expense [Group/Bank]"/>
    <hyperlink ref="B52" location="'Funding_Bank '!A1" display="Funding [Bank]"/>
    <hyperlink ref="B57" location="'Capital Adequacy_Group'!A1" display="Capital Adequacy [Group]"/>
    <hyperlink ref="B58" location="'Capital Adequacy_Bank'!A1" display="Capital Adequacy [Bank]"/>
    <hyperlink ref="B59" location="'Woori Card'!A1" display="Woori Card"/>
    <hyperlink ref="A77" location="'Table of Contents'!A1" display="Table of  Contents"/>
    <hyperlink ref="B80" location="'Financial Highlights'!A1" display="Financial Highlights"/>
    <hyperlink ref="B81" location="IS!A1" display="Income Statements [Group/Bank]"/>
    <hyperlink ref="B82" location="BS!A1" display="Balance Sheets [Group/Bank]"/>
    <hyperlink ref="B83" location="'NIM_Bank + Card'!A1" display="NIM [Bank+Card]"/>
    <hyperlink ref="B84" location="'NIM NIS_Bank'!A1" display="NIM &amp; NIS [Bank]"/>
    <hyperlink ref="B87" location="Loans_Bank!A1" display="Loans [Bank]"/>
    <hyperlink ref="B89" location="'Asset Quality_Group'!A1" display="Asset Quality [Group]"/>
    <hyperlink ref="B90" location="'Asset Quality_Bank'!A1" display="Asset Quality [Bank]"/>
    <hyperlink ref="B91" location="'Provision_Bank '!A1" display="Provision [Bank]"/>
    <hyperlink ref="B92" location="Delinquency_Bank!A1" display="Delinquency [Bank]"/>
    <hyperlink ref="B85" location="'Non-Interest Income'!A1" display="Non-Interest Income [Group/Bank]"/>
    <hyperlink ref="B86" location="'SG&amp;A Expense'!A1" display="SG&amp;A Expense [Group/Bank]"/>
    <hyperlink ref="B88" location="'Funding_Bank '!A1" display="Funding [Bank]"/>
    <hyperlink ref="B93" location="'Capital Adequacy_Group'!A1" display="Capital Adequacy [Group]"/>
    <hyperlink ref="B94" location="'Capital Adequacy_Bank'!A1" display="Capital Adequacy [Bank]"/>
    <hyperlink ref="B95" location="'Woori Card'!A1" display="Woori Card"/>
    <hyperlink ref="B98" location="'Orgarnization Structure'!A1" display="Orgarnization Structure"/>
    <hyperlink ref="B99" location="'Credit Rating'!A1" display="Credit Rating"/>
    <hyperlink ref="B96" location="'Woori Financial Capital'!A1" display="Woori Financial Capital"/>
    <hyperlink ref="B97" location="'Woori Investment Bank '!A1" display="Woori Investment Bank"/>
    <hyperlink ref="B60" location="'Woori Financial Capital'!A1" display="Woori Financial Capital"/>
    <hyperlink ref="B61" location="'Woori Investment Bank '!A1" display="Woori Investment Bank"/>
    <hyperlink ref="B25" location="'Woori Financial Capital'!A1" display="Woori Financial Capital"/>
    <hyperlink ref="B26" location="'Woori Investment Bank '!A1" display="Woori Investment Bank"/>
    <hyperlink ref="B62" location="'Orgarnization Structure'!A1" display="Orgarnization Structure"/>
    <hyperlink ref="B63" location="'Credit Rating'!A1" display="Credit Rating"/>
  </hyperlinks>
  <pageMargins left="0.23622047244094491" right="0.31496062992125984" top="0.74803149606299213" bottom="0.31496062992125984" header="0.31496062992125984" footer="0.31496062992125984"/>
  <pageSetup paperSize="9" scale="93" fitToHeight="0" orientation="landscape" r:id="rId1"/>
  <rowBreaks count="2" manualBreakCount="2">
    <brk id="37" max="26" man="1"/>
    <brk id="73" max="26"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pageSetUpPr fitToPage="1"/>
  </sheetPr>
  <dimension ref="A1:AIR116"/>
  <sheetViews>
    <sheetView view="pageBreakPreview" zoomScaleNormal="100" zoomScaleSheetLayoutView="100" workbookViewId="0">
      <pane xSplit="7" ySplit="4" topLeftCell="O5" activePane="bottomRight" state="frozen"/>
      <selection activeCell="V43" sqref="V43"/>
      <selection pane="topRight" activeCell="V43" sqref="V43"/>
      <selection pane="bottomLeft" activeCell="V43" sqref="V43"/>
      <selection pane="bottomRight" activeCell="AE28" sqref="AE28"/>
    </sheetView>
  </sheetViews>
  <sheetFormatPr defaultColWidth="9" defaultRowHeight="12"/>
  <cols>
    <col min="1" max="1" width="1.25" style="29" customWidth="1"/>
    <col min="2" max="2" width="27.75" style="74" bestFit="1" customWidth="1"/>
    <col min="3" max="3" width="2.625" style="1088" customWidth="1"/>
    <col min="4" max="5" width="1.625" style="1088" customWidth="1"/>
    <col min="6" max="6" width="1.5" style="1088" customWidth="1"/>
    <col min="7" max="7" width="29.75" style="1088" customWidth="1"/>
    <col min="8" max="11" width="10.625" style="1088" hidden="1" customWidth="1"/>
    <col min="12" max="24" width="9.625" style="1088" hidden="1" customWidth="1"/>
    <col min="25" max="35" width="9.625" style="1088" customWidth="1"/>
    <col min="36" max="16384" width="9" style="1088"/>
  </cols>
  <sheetData>
    <row r="1" spans="1:71" s="1089" customFormat="1" ht="10.5" customHeight="1">
      <c r="A1" s="246"/>
      <c r="B1" s="30"/>
      <c r="C1" s="1086"/>
      <c r="D1" s="1086"/>
      <c r="E1" s="1086"/>
      <c r="F1" s="1086"/>
      <c r="G1" s="1086"/>
      <c r="H1" s="1086"/>
      <c r="I1" s="1086"/>
      <c r="J1" s="1086"/>
      <c r="K1" s="1086"/>
      <c r="L1" s="1086"/>
      <c r="M1" s="1086"/>
      <c r="N1" s="1086"/>
      <c r="O1" s="1086"/>
      <c r="P1" s="1086"/>
      <c r="Q1" s="1086"/>
      <c r="R1" s="1086"/>
      <c r="S1" s="1086"/>
      <c r="T1" s="1086"/>
      <c r="U1" s="1086"/>
      <c r="V1" s="1086"/>
      <c r="W1" s="1086"/>
      <c r="X1" s="1086"/>
      <c r="Y1" s="1086"/>
      <c r="Z1" s="1086"/>
      <c r="AA1" s="1086"/>
      <c r="AB1" s="1086"/>
      <c r="AC1" s="1086"/>
      <c r="AD1" s="1086"/>
      <c r="AE1" s="1086"/>
      <c r="AF1" s="1086"/>
      <c r="AG1" s="1086"/>
      <c r="AH1" s="1086" t="s">
        <v>696</v>
      </c>
      <c r="AI1" s="1086"/>
    </row>
    <row r="2" spans="1:71" s="1089" customFormat="1" ht="15" customHeight="1">
      <c r="A2" s="246"/>
      <c r="B2" s="34"/>
      <c r="D2" s="517" t="s">
        <v>683</v>
      </c>
      <c r="H2" s="1087"/>
      <c r="I2" s="1087"/>
      <c r="J2" s="1087"/>
      <c r="K2" s="1087"/>
      <c r="L2" s="1087"/>
      <c r="M2" s="1087"/>
      <c r="N2" s="1087"/>
      <c r="O2" s="1087"/>
      <c r="P2" s="1087"/>
      <c r="Q2" s="1087"/>
      <c r="R2" s="1087"/>
      <c r="S2" s="1087"/>
      <c r="T2" s="1087"/>
      <c r="U2" s="1087"/>
      <c r="V2" s="1087"/>
      <c r="W2" s="1087"/>
      <c r="X2" s="1087"/>
      <c r="Y2" s="1087"/>
      <c r="Z2" s="1087"/>
      <c r="AA2" s="1087"/>
      <c r="AB2" s="1087"/>
      <c r="AC2" s="1087"/>
      <c r="AD2" s="1087"/>
      <c r="AE2" s="1087"/>
      <c r="AF2" s="1087"/>
      <c r="AG2" s="1087"/>
      <c r="AH2" s="1087"/>
      <c r="AI2" s="1086"/>
    </row>
    <row r="3" spans="1:71" s="1126" customFormat="1" ht="5.0999999999999996" customHeight="1">
      <c r="B3" s="484"/>
      <c r="D3" s="485"/>
    </row>
    <row r="4" spans="1:71" s="490" customFormat="1" ht="20.100000000000001" customHeight="1">
      <c r="A4" s="488"/>
      <c r="B4" s="489"/>
      <c r="D4" s="489"/>
      <c r="F4" s="494"/>
      <c r="G4" s="494"/>
      <c r="H4" s="1122" t="s">
        <v>59</v>
      </c>
      <c r="I4" s="1122" t="s">
        <v>63</v>
      </c>
      <c r="J4" s="1122" t="s">
        <v>65</v>
      </c>
      <c r="K4" s="1122" t="s">
        <v>77</v>
      </c>
      <c r="L4" s="1122" t="s">
        <v>83</v>
      </c>
      <c r="M4" s="1122" t="s">
        <v>97</v>
      </c>
      <c r="N4" s="1122" t="s">
        <v>103</v>
      </c>
      <c r="O4" s="1122" t="s">
        <v>117</v>
      </c>
      <c r="P4" s="1122" t="s">
        <v>326</v>
      </c>
      <c r="Q4" s="1122" t="s">
        <v>448</v>
      </c>
      <c r="R4" s="1122" t="s">
        <v>526</v>
      </c>
      <c r="S4" s="1122" t="s">
        <v>586</v>
      </c>
      <c r="T4" s="1122" t="s">
        <v>601</v>
      </c>
      <c r="U4" s="1122" t="s">
        <v>623</v>
      </c>
      <c r="V4" s="1122" t="s">
        <v>633</v>
      </c>
      <c r="W4" s="1122" t="s">
        <v>659</v>
      </c>
      <c r="X4" s="1122" t="s">
        <v>705</v>
      </c>
      <c r="Y4" s="1122" t="s">
        <v>764</v>
      </c>
      <c r="Z4" s="1122" t="s">
        <v>777</v>
      </c>
      <c r="AA4" s="1122" t="s">
        <v>791</v>
      </c>
      <c r="AB4" s="1122" t="s">
        <v>796</v>
      </c>
      <c r="AC4" s="1122" t="s">
        <v>810</v>
      </c>
      <c r="AD4" s="1122" t="s">
        <v>821</v>
      </c>
      <c r="AE4" s="1122" t="s">
        <v>827</v>
      </c>
      <c r="AF4" s="1122" t="s">
        <v>853</v>
      </c>
      <c r="AG4" s="1122" t="s">
        <v>865</v>
      </c>
      <c r="AH4" s="492" t="s">
        <v>8</v>
      </c>
      <c r="AI4" s="492" t="s">
        <v>400</v>
      </c>
    </row>
    <row r="5" spans="1:71" s="1089" customFormat="1" ht="11.1" customHeight="1">
      <c r="A5" s="3"/>
      <c r="B5" s="200"/>
      <c r="AI5" s="246"/>
    </row>
    <row r="6" spans="1:71" s="1089" customFormat="1" ht="15" customHeight="1">
      <c r="A6" s="76" t="s">
        <v>401</v>
      </c>
      <c r="B6" s="77"/>
      <c r="D6" s="515" t="s">
        <v>684</v>
      </c>
      <c r="E6" s="348"/>
      <c r="F6" s="349"/>
      <c r="G6" s="349"/>
      <c r="H6" s="1093"/>
      <c r="I6" s="1093"/>
      <c r="J6" s="1093"/>
      <c r="K6" s="1093"/>
      <c r="L6" s="1093"/>
      <c r="M6" s="1093"/>
      <c r="N6" s="1093"/>
      <c r="O6" s="1093"/>
      <c r="P6" s="1093"/>
      <c r="Q6" s="1093"/>
      <c r="R6" s="1093"/>
      <c r="S6" s="1093"/>
      <c r="T6" s="1093"/>
      <c r="U6" s="1093"/>
      <c r="V6" s="1093"/>
      <c r="W6" s="1093"/>
      <c r="X6" s="1093"/>
      <c r="Y6" s="1093"/>
      <c r="Z6" s="1093"/>
      <c r="AA6" s="1093"/>
      <c r="AB6" s="1093"/>
      <c r="AC6" s="1093"/>
      <c r="AD6" s="1093"/>
      <c r="AE6" s="1093"/>
      <c r="AF6" s="1093"/>
      <c r="AG6" s="1093"/>
      <c r="AH6" s="1093"/>
      <c r="AI6" s="1124" t="s">
        <v>37</v>
      </c>
    </row>
    <row r="7" spans="1:71" ht="15" customHeight="1" thickBot="1">
      <c r="A7" s="78"/>
      <c r="B7" s="79"/>
      <c r="D7" s="348"/>
      <c r="E7" s="249" t="s">
        <v>232</v>
      </c>
      <c r="F7" s="249"/>
      <c r="G7" s="249"/>
      <c r="H7" s="249"/>
      <c r="I7" s="249"/>
      <c r="J7" s="249"/>
      <c r="K7" s="249"/>
      <c r="L7" s="1146">
        <v>5313.53715422</v>
      </c>
      <c r="M7" s="1146">
        <v>5649.8930569249997</v>
      </c>
      <c r="N7" s="1146">
        <v>6008.2580273949998</v>
      </c>
      <c r="O7" s="1389">
        <v>6201.4320971899997</v>
      </c>
      <c r="P7" s="1155">
        <v>6278.7889241000003</v>
      </c>
      <c r="Q7" s="1155">
        <v>6640.4097996130004</v>
      </c>
      <c r="R7" s="1155">
        <v>7123.8167857079998</v>
      </c>
      <c r="S7" s="1421">
        <v>7473.1675443590002</v>
      </c>
      <c r="T7" s="1155">
        <v>7851.2054569029997</v>
      </c>
      <c r="U7" s="1155">
        <v>8226.3474346319999</v>
      </c>
      <c r="V7" s="1155">
        <v>8451.0561912020003</v>
      </c>
      <c r="W7" s="1421">
        <v>8880.1168481040004</v>
      </c>
      <c r="X7" s="1155">
        <v>8242.0055055869998</v>
      </c>
      <c r="Y7" s="1155">
        <v>8761.2111690239999</v>
      </c>
      <c r="Z7" s="1155">
        <v>9392.4907994330006</v>
      </c>
      <c r="AA7" s="1421">
        <v>10259.9</v>
      </c>
      <c r="AB7" s="1155">
        <v>11205.5</v>
      </c>
      <c r="AC7" s="1155">
        <v>12563.8</v>
      </c>
      <c r="AD7" s="1155">
        <v>12842.3</v>
      </c>
      <c r="AE7" s="1421">
        <v>12581.5</v>
      </c>
      <c r="AF7" s="1421">
        <v>12037.7</v>
      </c>
      <c r="AG7" s="1608">
        <v>12304.3</v>
      </c>
      <c r="AH7" s="897">
        <v>2.2096693802957201E-2</v>
      </c>
      <c r="AI7" s="897">
        <v>-2.0694046482012118E-2</v>
      </c>
    </row>
    <row r="8" spans="1:71" ht="15" customHeight="1" thickTop="1">
      <c r="A8" s="519" t="s">
        <v>345</v>
      </c>
      <c r="B8" s="521"/>
      <c r="C8" s="250"/>
      <c r="D8" s="349"/>
      <c r="E8" s="349"/>
      <c r="F8" s="349" t="s">
        <v>686</v>
      </c>
      <c r="G8" s="878"/>
      <c r="H8" s="1103"/>
      <c r="I8" s="1103"/>
      <c r="J8" s="1103"/>
      <c r="K8" s="1103"/>
      <c r="L8" s="1147">
        <v>345.651865042</v>
      </c>
      <c r="M8" s="1147">
        <v>343.72843013099998</v>
      </c>
      <c r="N8" s="1147">
        <v>327.03802798499999</v>
      </c>
      <c r="O8" s="1390">
        <v>382.95842551300001</v>
      </c>
      <c r="P8" s="1156">
        <v>305.38502052899997</v>
      </c>
      <c r="Q8" s="1156">
        <v>304.305536878</v>
      </c>
      <c r="R8" s="1156">
        <v>301.57095042399999</v>
      </c>
      <c r="S8" s="1391">
        <v>323.22685337799999</v>
      </c>
      <c r="T8" s="1156">
        <v>313.09615763199997</v>
      </c>
      <c r="U8" s="1156">
        <v>394.60356798800001</v>
      </c>
      <c r="V8" s="1156">
        <v>386.91389770699999</v>
      </c>
      <c r="W8" s="1391">
        <v>358.40860789300001</v>
      </c>
      <c r="X8" s="1156">
        <v>395.85009843199998</v>
      </c>
      <c r="Y8" s="1156">
        <v>190.54600209500001</v>
      </c>
      <c r="Z8" s="1156">
        <v>90.819387421000002</v>
      </c>
      <c r="AA8" s="1391">
        <v>188.3</v>
      </c>
      <c r="AB8" s="1156">
        <v>109.5</v>
      </c>
      <c r="AC8" s="1156">
        <v>294.5</v>
      </c>
      <c r="AD8" s="1156">
        <v>445</v>
      </c>
      <c r="AE8" s="1391">
        <v>668.8</v>
      </c>
      <c r="AF8" s="1391">
        <v>645</v>
      </c>
      <c r="AG8" s="1609">
        <v>915.2</v>
      </c>
      <c r="AH8" s="857">
        <v>0.41860465116279078</v>
      </c>
      <c r="AI8" s="857">
        <v>2.1016949152542375</v>
      </c>
    </row>
    <row r="9" spans="1:71" ht="15" customHeight="1">
      <c r="A9" s="521"/>
      <c r="B9" s="522" t="s">
        <v>346</v>
      </c>
      <c r="C9" s="250"/>
      <c r="D9" s="349"/>
      <c r="E9" s="349"/>
      <c r="F9" s="349" t="s">
        <v>234</v>
      </c>
      <c r="G9" s="878" t="s">
        <v>687</v>
      </c>
      <c r="H9" s="1103"/>
      <c r="I9" s="1103"/>
      <c r="J9" s="1103"/>
      <c r="K9" s="1103"/>
      <c r="L9" s="1156">
        <v>272.39440764800003</v>
      </c>
      <c r="M9" s="1156">
        <v>300.159528378</v>
      </c>
      <c r="N9" s="1156">
        <v>410.91885717399998</v>
      </c>
      <c r="O9" s="1391">
        <v>287.76173015900002</v>
      </c>
      <c r="P9" s="1156">
        <v>321.263668559</v>
      </c>
      <c r="Q9" s="1156">
        <v>297.05527916599999</v>
      </c>
      <c r="R9" s="1156">
        <v>378.782699181</v>
      </c>
      <c r="S9" s="1391">
        <v>422.22210541700002</v>
      </c>
      <c r="T9" s="1156">
        <v>402.44026379399997</v>
      </c>
      <c r="U9" s="1156">
        <v>618.67485093899995</v>
      </c>
      <c r="V9" s="1156">
        <v>539.71537584099997</v>
      </c>
      <c r="W9" s="1391">
        <v>587.98629639800004</v>
      </c>
      <c r="X9" s="1156">
        <v>362.63355259500003</v>
      </c>
      <c r="Y9" s="1156">
        <v>427.33788540699999</v>
      </c>
      <c r="Z9" s="1156">
        <v>435.74308167499998</v>
      </c>
      <c r="AA9" s="1391">
        <v>517.6</v>
      </c>
      <c r="AB9" s="1156">
        <v>581.5</v>
      </c>
      <c r="AC9" s="1156">
        <v>594.1</v>
      </c>
      <c r="AD9" s="1156">
        <v>608.4</v>
      </c>
      <c r="AE9" s="1391">
        <v>605.9</v>
      </c>
      <c r="AF9" s="1391">
        <v>612.9</v>
      </c>
      <c r="AG9" s="1609">
        <v>647.20000000000005</v>
      </c>
      <c r="AH9" s="909">
        <v>5.5464926590538255E-2</v>
      </c>
      <c r="AI9" s="909">
        <v>8.9225589225589319E-2</v>
      </c>
    </row>
    <row r="10" spans="1:71" ht="15" customHeight="1">
      <c r="A10" s="521"/>
      <c r="B10" s="522" t="s">
        <v>347</v>
      </c>
      <c r="C10" s="250"/>
      <c r="D10" s="349"/>
      <c r="E10" s="349"/>
      <c r="F10" s="349"/>
      <c r="G10" s="878" t="s">
        <v>688</v>
      </c>
      <c r="H10" s="1103"/>
      <c r="I10" s="1103"/>
      <c r="J10" s="1103"/>
      <c r="K10" s="1103"/>
      <c r="L10" s="1147">
        <v>3974.6735305299999</v>
      </c>
      <c r="M10" s="1147">
        <v>4212.8214866179997</v>
      </c>
      <c r="N10" s="1147">
        <v>4460.1724098770001</v>
      </c>
      <c r="O10" s="1390">
        <v>4661.0443525660003</v>
      </c>
      <c r="P10" s="1156">
        <v>4710.477812309</v>
      </c>
      <c r="Q10" s="1156">
        <v>5017.2911344630002</v>
      </c>
      <c r="R10" s="1156">
        <v>5325.5795040069997</v>
      </c>
      <c r="S10" s="1391">
        <v>5540.3979509800001</v>
      </c>
      <c r="T10" s="1156">
        <v>5895.5917158949997</v>
      </c>
      <c r="U10" s="1156">
        <v>5949.0777435079999</v>
      </c>
      <c r="V10" s="1156">
        <v>6252.828249706</v>
      </c>
      <c r="W10" s="1391">
        <v>6662.5505531199997</v>
      </c>
      <c r="X10" s="1156">
        <v>6226.6247959769998</v>
      </c>
      <c r="Y10" s="1156">
        <v>6717.100117172</v>
      </c>
      <c r="Z10" s="1156">
        <v>7287.4914434410002</v>
      </c>
      <c r="AA10" s="1391">
        <v>7773.8</v>
      </c>
      <c r="AB10" s="1156">
        <v>8530.4</v>
      </c>
      <c r="AC10" s="1156">
        <v>9413.5</v>
      </c>
      <c r="AD10" s="1156">
        <v>9504.6</v>
      </c>
      <c r="AE10" s="1391">
        <v>8971.7000000000007</v>
      </c>
      <c r="AF10" s="1391">
        <v>8453.4</v>
      </c>
      <c r="AG10" s="1609">
        <v>8320.7000000000007</v>
      </c>
      <c r="AH10" s="857">
        <v>-1.5615757719152912E-2</v>
      </c>
      <c r="AI10" s="857">
        <v>-0.11610367537709798</v>
      </c>
    </row>
    <row r="11" spans="1:71" ht="15" customHeight="1">
      <c r="A11" s="520"/>
      <c r="B11" s="522" t="s">
        <v>348</v>
      </c>
      <c r="C11" s="250"/>
      <c r="D11" s="349"/>
      <c r="E11" s="349"/>
      <c r="F11" s="349"/>
      <c r="G11" s="878" t="s">
        <v>689</v>
      </c>
      <c r="H11" s="434"/>
      <c r="I11" s="434"/>
      <c r="J11" s="434"/>
      <c r="K11" s="434"/>
      <c r="L11" s="1147">
        <v>572.67580831400005</v>
      </c>
      <c r="M11" s="1147">
        <v>625.20344803600005</v>
      </c>
      <c r="N11" s="1147">
        <v>662.666740312</v>
      </c>
      <c r="O11" s="1390">
        <v>700.598805298</v>
      </c>
      <c r="P11" s="1156">
        <v>765.79677976400001</v>
      </c>
      <c r="Q11" s="1156">
        <v>842.15843130400003</v>
      </c>
      <c r="R11" s="1156">
        <v>930.81767492999995</v>
      </c>
      <c r="S11" s="1391">
        <v>994.75579133099995</v>
      </c>
      <c r="T11" s="1156">
        <v>1040.743125685</v>
      </c>
      <c r="U11" s="1156">
        <v>1062.9160497620001</v>
      </c>
      <c r="V11" s="1156">
        <v>1071.111205445</v>
      </c>
      <c r="W11" s="1391">
        <v>1116.1754746510001</v>
      </c>
      <c r="X11" s="1156">
        <v>1150.2517860089999</v>
      </c>
      <c r="Y11" s="1156">
        <v>1278.416809266</v>
      </c>
      <c r="Z11" s="1156">
        <v>1418.6762429600001</v>
      </c>
      <c r="AA11" s="1391">
        <v>1620.4</v>
      </c>
      <c r="AB11" s="1156">
        <v>1820.5</v>
      </c>
      <c r="AC11" s="1156">
        <v>2039.9</v>
      </c>
      <c r="AD11" s="1156">
        <v>2065</v>
      </c>
      <c r="AE11" s="1391">
        <v>2068</v>
      </c>
      <c r="AF11" s="1391">
        <v>2057.1999999999998</v>
      </c>
      <c r="AG11" s="1609">
        <v>2164.8000000000002</v>
      </c>
      <c r="AH11" s="898">
        <v>5.2503646086533795E-2</v>
      </c>
      <c r="AI11" s="898">
        <v>6.1274509803921573E-2</v>
      </c>
    </row>
    <row r="12" spans="1:71" ht="15" customHeight="1">
      <c r="A12" s="520"/>
      <c r="B12" s="1870" t="s">
        <v>848</v>
      </c>
      <c r="C12" s="250"/>
      <c r="D12" s="349"/>
      <c r="E12" s="349"/>
      <c r="F12" s="349"/>
      <c r="G12" s="878" t="s">
        <v>690</v>
      </c>
      <c r="H12" s="1103"/>
      <c r="I12" s="1103"/>
      <c r="J12" s="1103"/>
      <c r="K12" s="1103"/>
      <c r="L12" s="1147">
        <v>2.8112300380000002</v>
      </c>
      <c r="M12" s="1147">
        <v>2.8582758670000001</v>
      </c>
      <c r="N12" s="1147">
        <v>2.8105296919999998</v>
      </c>
      <c r="O12" s="1390">
        <v>3.343040518</v>
      </c>
      <c r="P12" s="1156">
        <v>1.7379902819999999</v>
      </c>
      <c r="Q12" s="1156">
        <v>2.3435544579999998</v>
      </c>
      <c r="R12" s="1156">
        <v>1.6367587669999999</v>
      </c>
      <c r="S12" s="1391">
        <v>1.5665271409999999</v>
      </c>
      <c r="T12" s="1156">
        <v>1.5374371570000001</v>
      </c>
      <c r="U12" s="1156">
        <v>1.2540547879999999</v>
      </c>
      <c r="V12" s="1156">
        <v>1.2484325730000001</v>
      </c>
      <c r="W12" s="1391">
        <v>2.2363319079999999</v>
      </c>
      <c r="X12" s="1156">
        <v>1.5454326570000001</v>
      </c>
      <c r="Y12" s="1156">
        <v>1.7449596220000001</v>
      </c>
      <c r="Z12" s="1156">
        <v>3.4636928500000002</v>
      </c>
      <c r="AA12" s="1391">
        <v>12.4</v>
      </c>
      <c r="AB12" s="1156">
        <v>17.2</v>
      </c>
      <c r="AC12" s="1156">
        <v>36.6</v>
      </c>
      <c r="AD12" s="1156">
        <v>36.799999999999997</v>
      </c>
      <c r="AE12" s="1391">
        <v>41</v>
      </c>
      <c r="AF12" s="1391">
        <v>38.4</v>
      </c>
      <c r="AG12" s="1609">
        <v>37.5</v>
      </c>
      <c r="AH12" s="898">
        <v>0</v>
      </c>
      <c r="AI12" s="898">
        <v>2.7027027027026973E-2</v>
      </c>
    </row>
    <row r="13" spans="1:71" ht="15" customHeight="1">
      <c r="A13" s="520"/>
      <c r="B13" s="522" t="s">
        <v>350</v>
      </c>
      <c r="C13" s="250"/>
      <c r="D13" s="349"/>
      <c r="E13" s="349"/>
      <c r="F13" s="349"/>
      <c r="G13" s="878" t="s">
        <v>691</v>
      </c>
      <c r="H13" s="1103"/>
      <c r="I13" s="1103"/>
      <c r="J13" s="1103"/>
      <c r="K13" s="1103"/>
      <c r="L13" s="1147">
        <v>145.33031264799999</v>
      </c>
      <c r="M13" s="1147">
        <v>165.12188789500001</v>
      </c>
      <c r="N13" s="1147">
        <v>144.65146235500001</v>
      </c>
      <c r="O13" s="1390">
        <v>165.72574313600001</v>
      </c>
      <c r="P13" s="1156">
        <v>174.127652657</v>
      </c>
      <c r="Q13" s="1156">
        <v>177.25586334399998</v>
      </c>
      <c r="R13" s="1156">
        <v>185.429198399</v>
      </c>
      <c r="S13" s="1391">
        <v>190.998316112</v>
      </c>
      <c r="T13" s="1156">
        <v>197.79675674000003</v>
      </c>
      <c r="U13" s="1156">
        <v>199.82116764699998</v>
      </c>
      <c r="V13" s="1156">
        <v>199.23902992999999</v>
      </c>
      <c r="W13" s="1391">
        <v>152.75958413400076</v>
      </c>
      <c r="X13" s="1156">
        <v>105.09983991700028</v>
      </c>
      <c r="Y13" s="1156">
        <v>146.06539546200111</v>
      </c>
      <c r="Z13" s="1156">
        <v>156.29695108600026</v>
      </c>
      <c r="AA13" s="1391">
        <v>147.39999999999964</v>
      </c>
      <c r="AB13" s="1156">
        <v>146.39999999999964</v>
      </c>
      <c r="AC13" s="1156">
        <v>185.19999999999891</v>
      </c>
      <c r="AD13" s="1156">
        <v>182.5</v>
      </c>
      <c r="AE13" s="1391">
        <v>226.09999999999854</v>
      </c>
      <c r="AF13" s="1391">
        <v>230.80000000000109</v>
      </c>
      <c r="AG13" s="1609">
        <v>218.89999999999782</v>
      </c>
      <c r="AH13" s="898">
        <v>-5.1948051948051965E-2</v>
      </c>
      <c r="AI13" s="898">
        <v>0.18378378378378368</v>
      </c>
    </row>
    <row r="14" spans="1:71" ht="15" customHeight="1" thickBot="1">
      <c r="A14" s="520"/>
      <c r="B14" s="522" t="s">
        <v>351</v>
      </c>
      <c r="C14" s="250"/>
      <c r="D14" s="349"/>
      <c r="E14" s="249" t="s">
        <v>241</v>
      </c>
      <c r="F14" s="249"/>
      <c r="G14" s="249"/>
      <c r="H14" s="249"/>
      <c r="I14" s="249"/>
      <c r="J14" s="249"/>
      <c r="K14" s="249"/>
      <c r="L14" s="1146">
        <v>4627.5452885149998</v>
      </c>
      <c r="M14" s="1146">
        <v>4943.878859466</v>
      </c>
      <c r="N14" s="1146">
        <v>5280.0116079139998</v>
      </c>
      <c r="O14" s="1389">
        <v>5449.0712262919997</v>
      </c>
      <c r="P14" s="1146">
        <v>5534.2042374639996</v>
      </c>
      <c r="Q14" s="1146">
        <v>5868.95809861</v>
      </c>
      <c r="R14" s="1146">
        <v>6332.1248610720004</v>
      </c>
      <c r="S14" s="1389">
        <v>6659.1775682119996</v>
      </c>
      <c r="T14" s="1146">
        <v>7051.9982671010002</v>
      </c>
      <c r="U14" s="1146">
        <v>7394.708789415</v>
      </c>
      <c r="V14" s="1146">
        <v>7594.5298719800003</v>
      </c>
      <c r="W14" s="1421">
        <v>8053.840207192</v>
      </c>
      <c r="X14" s="1155">
        <v>7383.9425529959999</v>
      </c>
      <c r="Y14" s="1155">
        <v>7831.7181274960003</v>
      </c>
      <c r="Z14" s="1155">
        <v>8416.2942523269994</v>
      </c>
      <c r="AA14" s="1421">
        <v>9073.1</v>
      </c>
      <c r="AB14" s="1155">
        <v>9796.7999999999993</v>
      </c>
      <c r="AC14" s="1155">
        <v>11081.4</v>
      </c>
      <c r="AD14" s="1155">
        <v>11320.4</v>
      </c>
      <c r="AE14" s="1421">
        <v>11040.8</v>
      </c>
      <c r="AF14" s="1421">
        <v>10497</v>
      </c>
      <c r="AG14" s="1608">
        <v>10734</v>
      </c>
      <c r="AH14" s="897">
        <v>2.257787939411271E-2</v>
      </c>
      <c r="AI14" s="897">
        <v>-3.1314863279487404E-2</v>
      </c>
    </row>
    <row r="15" spans="1:71" ht="15" customHeight="1" thickTop="1">
      <c r="A15" s="520"/>
      <c r="B15" s="522" t="s">
        <v>352</v>
      </c>
      <c r="C15" s="250"/>
      <c r="D15" s="349"/>
      <c r="E15" s="349"/>
      <c r="F15" s="349"/>
      <c r="G15" s="878" t="s">
        <v>153</v>
      </c>
      <c r="H15" s="1103"/>
      <c r="I15" s="1103"/>
      <c r="J15" s="1103"/>
      <c r="K15" s="1103"/>
      <c r="L15" s="1563">
        <v>815.95186938899997</v>
      </c>
      <c r="M15" s="1156">
        <v>895.84366548100002</v>
      </c>
      <c r="N15" s="1156">
        <v>954.49994453600004</v>
      </c>
      <c r="O15" s="1391">
        <v>958.64509826200003</v>
      </c>
      <c r="P15" s="1156">
        <v>969.73526665500003</v>
      </c>
      <c r="Q15" s="1156">
        <v>954.05554773899996</v>
      </c>
      <c r="R15" s="1156">
        <v>1019.459008285</v>
      </c>
      <c r="S15" s="1391">
        <v>938.71390224100003</v>
      </c>
      <c r="T15" s="1156">
        <v>943.07519577100004</v>
      </c>
      <c r="U15" s="1156">
        <v>1098.0382334819999</v>
      </c>
      <c r="V15" s="1156">
        <v>1051.3937831329999</v>
      </c>
      <c r="W15" s="1391">
        <v>1063.66101527</v>
      </c>
      <c r="X15" s="1156">
        <v>0</v>
      </c>
      <c r="Y15" s="1156">
        <v>0</v>
      </c>
      <c r="Z15" s="1156">
        <v>0</v>
      </c>
      <c r="AA15" s="1391">
        <v>0</v>
      </c>
      <c r="AB15" s="1156">
        <v>0</v>
      </c>
      <c r="AC15" s="1156">
        <v>0</v>
      </c>
      <c r="AD15" s="1156">
        <v>0</v>
      </c>
      <c r="AE15" s="1391">
        <v>0</v>
      </c>
      <c r="AF15" s="1391">
        <v>0</v>
      </c>
      <c r="AG15" s="1609">
        <v>0</v>
      </c>
      <c r="AH15" s="909" t="s">
        <v>870</v>
      </c>
      <c r="AI15" s="909" t="s">
        <v>870</v>
      </c>
      <c r="AJ15" s="1088" ph="1"/>
      <c r="AK15" s="1088" ph="1"/>
      <c r="AL15" s="1088" ph="1"/>
      <c r="AM15" s="1088" ph="1"/>
      <c r="AP15" s="1088" ph="1"/>
      <c r="AQ15" s="1088" ph="1"/>
      <c r="AR15" s="1088" ph="1"/>
      <c r="AS15" s="1088" ph="1"/>
      <c r="AT15" s="1088" ph="1"/>
      <c r="AU15" s="1088" ph="1"/>
      <c r="AV15" s="1088" ph="1"/>
      <c r="AW15" s="1088" ph="1"/>
      <c r="AX15" s="1088" ph="1"/>
      <c r="AY15" s="1088" ph="1"/>
      <c r="AZ15" s="1088" ph="1"/>
      <c r="BA15" s="1088" ph="1"/>
      <c r="BB15" s="1088" ph="1"/>
      <c r="BC15" s="1088" ph="1"/>
      <c r="BD15" s="1088" ph="1"/>
      <c r="BE15" s="1088" ph="1"/>
      <c r="BF15" s="1088" ph="1"/>
      <c r="BG15" s="1088" ph="1"/>
      <c r="BH15" s="1088" ph="1"/>
      <c r="BI15" s="1088" ph="1"/>
      <c r="BJ15" s="1088" ph="1"/>
      <c r="BK15" s="1088" ph="1"/>
      <c r="BL15" s="1088" ph="1"/>
      <c r="BM15" s="1088" ph="1"/>
      <c r="BN15" s="1088" ph="1"/>
      <c r="BO15" s="1088" ph="1"/>
      <c r="BP15" s="1088" ph="1"/>
      <c r="BQ15" s="1088" ph="1"/>
      <c r="BR15" s="1088" ph="1"/>
      <c r="BS15" s="1088" ph="1"/>
    </row>
    <row r="16" spans="1:71" ht="15" customHeight="1">
      <c r="A16" s="520"/>
      <c r="B16" s="522" t="s">
        <v>353</v>
      </c>
      <c r="C16" s="250"/>
      <c r="D16" s="349"/>
      <c r="E16" s="349"/>
      <c r="F16" s="349"/>
      <c r="G16" s="878" t="s">
        <v>16</v>
      </c>
      <c r="H16" s="1093"/>
      <c r="I16" s="1093"/>
      <c r="J16" s="1093"/>
      <c r="K16" s="1093"/>
      <c r="L16" s="1076">
        <v>3548.2929315639999</v>
      </c>
      <c r="M16" s="1076">
        <v>3802.1454155030001</v>
      </c>
      <c r="N16" s="1076">
        <v>4078.158604749</v>
      </c>
      <c r="O16" s="1393">
        <v>4229.3081616039999</v>
      </c>
      <c r="P16" s="1157">
        <v>4273.3714363689996</v>
      </c>
      <c r="Q16" s="1157">
        <v>4637.4417344719996</v>
      </c>
      <c r="R16" s="1157">
        <v>5016.0523316600002</v>
      </c>
      <c r="S16" s="1422">
        <v>5419.2282463669999</v>
      </c>
      <c r="T16" s="1157">
        <v>5803.9246895189999</v>
      </c>
      <c r="U16" s="1157">
        <v>5990.5243947210001</v>
      </c>
      <c r="V16" s="1157">
        <v>6225.0406775319998</v>
      </c>
      <c r="W16" s="1422">
        <v>6654.434712022</v>
      </c>
      <c r="X16" s="1157">
        <v>7064.1752748529998</v>
      </c>
      <c r="Y16" s="1157">
        <v>7497.6929779379998</v>
      </c>
      <c r="Z16" s="1157">
        <v>8033.8494428399999</v>
      </c>
      <c r="AA16" s="1434">
        <v>8620.7000000000007</v>
      </c>
      <c r="AB16" s="1074">
        <v>9317.7000000000007</v>
      </c>
      <c r="AC16" s="1074">
        <v>10534.5</v>
      </c>
      <c r="AD16" s="1074">
        <v>10760.2</v>
      </c>
      <c r="AE16" s="1434">
        <v>10452.6</v>
      </c>
      <c r="AF16" s="1434">
        <v>9885.2000000000007</v>
      </c>
      <c r="AG16" s="1698">
        <v>10107.799999999999</v>
      </c>
      <c r="AH16" s="909">
        <v>2.2559433485078495E-2</v>
      </c>
      <c r="AI16" s="909">
        <v>-4.0531561461794041E-2</v>
      </c>
      <c r="AJ16" s="1088" ph="1"/>
      <c r="AK16" s="1088" ph="1"/>
      <c r="AL16" s="1088" ph="1"/>
      <c r="AM16" s="1088" ph="1"/>
      <c r="AP16" s="1088" ph="1"/>
      <c r="AQ16" s="1088" ph="1"/>
      <c r="AR16" s="1088" ph="1"/>
      <c r="AS16" s="1088" ph="1"/>
      <c r="AT16" s="1088" ph="1"/>
      <c r="AU16" s="1088" ph="1"/>
      <c r="AV16" s="1088" ph="1"/>
      <c r="AW16" s="1088" ph="1"/>
      <c r="AX16" s="1088" ph="1"/>
      <c r="AY16" s="1088" ph="1"/>
      <c r="AZ16" s="1088" ph="1"/>
      <c r="BA16" s="1088" ph="1"/>
      <c r="BB16" s="1088" ph="1"/>
      <c r="BC16" s="1088" ph="1"/>
      <c r="BD16" s="1088" ph="1"/>
      <c r="BE16" s="1088" ph="1"/>
      <c r="BF16" s="1088" ph="1"/>
      <c r="BG16" s="1088" ph="1"/>
      <c r="BH16" s="1088" ph="1"/>
      <c r="BI16" s="1088" ph="1"/>
      <c r="BJ16" s="1088" ph="1"/>
      <c r="BK16" s="1088" ph="1"/>
      <c r="BL16" s="1088" ph="1"/>
      <c r="BM16" s="1088" ph="1"/>
      <c r="BN16" s="1088" ph="1"/>
      <c r="BO16" s="1088" ph="1"/>
      <c r="BP16" s="1088" ph="1"/>
      <c r="BQ16" s="1088" ph="1"/>
      <c r="BR16" s="1088" ph="1"/>
      <c r="BS16" s="1088" ph="1"/>
    </row>
    <row r="17" spans="1:35" ht="15" customHeight="1">
      <c r="A17" s="520"/>
      <c r="B17" s="522" t="s">
        <v>354</v>
      </c>
      <c r="C17" s="250"/>
      <c r="D17" s="349"/>
      <c r="E17" s="349"/>
      <c r="F17" s="349"/>
      <c r="G17" s="878" t="s">
        <v>678</v>
      </c>
      <c r="H17" s="433"/>
      <c r="I17" s="433"/>
      <c r="J17" s="433"/>
      <c r="K17" s="433"/>
      <c r="L17" s="1147">
        <v>263.300487562</v>
      </c>
      <c r="M17" s="1147">
        <v>245.889778482</v>
      </c>
      <c r="N17" s="1147">
        <v>247.353058629</v>
      </c>
      <c r="O17" s="1390">
        <v>261.11796642600001</v>
      </c>
      <c r="P17" s="1156">
        <v>291.09753443999995</v>
      </c>
      <c r="Q17" s="1156">
        <v>277.46081639900007</v>
      </c>
      <c r="R17" s="1156">
        <v>296.61352112700001</v>
      </c>
      <c r="S17" s="1391">
        <v>301.23541960400001</v>
      </c>
      <c r="T17" s="1156">
        <v>304.998381811</v>
      </c>
      <c r="U17" s="1156">
        <v>306.14616121199998</v>
      </c>
      <c r="V17" s="1156">
        <v>318.09541131499998</v>
      </c>
      <c r="W17" s="1391">
        <v>335.74447989999953</v>
      </c>
      <c r="X17" s="1156">
        <v>319.76727814300011</v>
      </c>
      <c r="Y17" s="1156">
        <v>334.02514955800052</v>
      </c>
      <c r="Z17" s="1156">
        <v>382.44480948699947</v>
      </c>
      <c r="AA17" s="1391">
        <v>452.39999999999964</v>
      </c>
      <c r="AB17" s="1156">
        <v>479.09999999999854</v>
      </c>
      <c r="AC17" s="1156">
        <v>546.89999999999964</v>
      </c>
      <c r="AD17" s="1156">
        <v>560.19999999999891</v>
      </c>
      <c r="AE17" s="1391">
        <v>588.19999999999891</v>
      </c>
      <c r="AF17" s="1391">
        <v>611.79999999999927</v>
      </c>
      <c r="AG17" s="1609">
        <v>626.20000000000073</v>
      </c>
      <c r="AH17" s="898">
        <v>2.2875816993463971E-2</v>
      </c>
      <c r="AI17" s="898">
        <v>0.1444241316270567</v>
      </c>
    </row>
    <row r="18" spans="1:35" ht="15" customHeight="1" thickBot="1">
      <c r="A18" s="520"/>
      <c r="B18" s="522" t="s">
        <v>355</v>
      </c>
      <c r="C18" s="250"/>
      <c r="D18" s="349"/>
      <c r="E18" s="249" t="s">
        <v>129</v>
      </c>
      <c r="F18" s="249"/>
      <c r="G18" s="249"/>
      <c r="H18" s="249"/>
      <c r="I18" s="249"/>
      <c r="J18" s="249"/>
      <c r="K18" s="249"/>
      <c r="L18" s="1146">
        <v>685.99186570500001</v>
      </c>
      <c r="M18" s="1146">
        <v>706.014197459</v>
      </c>
      <c r="N18" s="1146">
        <v>728.24641948099998</v>
      </c>
      <c r="O18" s="1389">
        <v>752.36087089800003</v>
      </c>
      <c r="P18" s="1155">
        <v>744.58468663600001</v>
      </c>
      <c r="Q18" s="1155">
        <v>771.45170100300004</v>
      </c>
      <c r="R18" s="1155">
        <v>791.69192463599995</v>
      </c>
      <c r="S18" s="1421">
        <v>813.98997614699999</v>
      </c>
      <c r="T18" s="1155">
        <v>799.20718980200002</v>
      </c>
      <c r="U18" s="1155">
        <v>831.63864521699998</v>
      </c>
      <c r="V18" s="1155">
        <v>856.52631922199998</v>
      </c>
      <c r="W18" s="1421">
        <v>826.27664091199995</v>
      </c>
      <c r="X18" s="1155">
        <v>858.062952591</v>
      </c>
      <c r="Y18" s="1155">
        <v>929.49304152800005</v>
      </c>
      <c r="Z18" s="1155">
        <v>976.19654710600003</v>
      </c>
      <c r="AA18" s="1421">
        <v>1186.8</v>
      </c>
      <c r="AB18" s="1155">
        <v>1408.7</v>
      </c>
      <c r="AC18" s="1155">
        <v>1482.4</v>
      </c>
      <c r="AD18" s="1155">
        <v>1521.9</v>
      </c>
      <c r="AE18" s="1421">
        <v>1540.7</v>
      </c>
      <c r="AF18" s="1421">
        <v>1540.6</v>
      </c>
      <c r="AG18" s="1608">
        <v>1570.4</v>
      </c>
      <c r="AH18" s="897">
        <v>1.8818948734588004E-2</v>
      </c>
      <c r="AI18" s="897">
        <v>5.937921727395401E-2</v>
      </c>
    </row>
    <row r="19" spans="1:35" ht="15" customHeight="1" thickTop="1">
      <c r="A19" s="521"/>
      <c r="B19" s="522" t="s">
        <v>356</v>
      </c>
      <c r="C19" s="250"/>
      <c r="D19" s="349"/>
      <c r="E19" s="349"/>
      <c r="F19" s="349" t="s">
        <v>247</v>
      </c>
      <c r="G19" s="878"/>
      <c r="H19" s="1111"/>
      <c r="I19" s="1111"/>
      <c r="J19" s="1111"/>
      <c r="K19" s="1111"/>
      <c r="L19" s="1147">
        <v>287.72944999999999</v>
      </c>
      <c r="M19" s="1147">
        <v>287.72944999999999</v>
      </c>
      <c r="N19" s="1147">
        <v>287.72944999999999</v>
      </c>
      <c r="O19" s="1390">
        <v>287.72944999999999</v>
      </c>
      <c r="P19" s="1156">
        <v>287.72944999999999</v>
      </c>
      <c r="Q19" s="1156">
        <v>287.72944999999999</v>
      </c>
      <c r="R19" s="1156">
        <v>287.72944999999999</v>
      </c>
      <c r="S19" s="1391">
        <v>287.72944999999999</v>
      </c>
      <c r="T19" s="1156">
        <v>287.72944999999999</v>
      </c>
      <c r="U19" s="1156">
        <v>287.72944999999999</v>
      </c>
      <c r="V19" s="1156">
        <v>287.72944999999999</v>
      </c>
      <c r="W19" s="1391">
        <v>287.72944999999999</v>
      </c>
      <c r="X19" s="1156">
        <v>287.72944999999999</v>
      </c>
      <c r="Y19" s="1156">
        <v>287.72944999999999</v>
      </c>
      <c r="Z19" s="1156">
        <v>287.72944999999999</v>
      </c>
      <c r="AA19" s="1391">
        <v>373.8</v>
      </c>
      <c r="AB19" s="1156">
        <v>373.8</v>
      </c>
      <c r="AC19" s="1156">
        <v>373.8</v>
      </c>
      <c r="AD19" s="1156">
        <v>373.8</v>
      </c>
      <c r="AE19" s="1391">
        <v>373.8</v>
      </c>
      <c r="AF19" s="1391">
        <v>373.8</v>
      </c>
      <c r="AG19" s="1609">
        <v>373.8</v>
      </c>
      <c r="AH19" s="909">
        <v>0</v>
      </c>
      <c r="AI19" s="909">
        <v>0</v>
      </c>
    </row>
    <row r="20" spans="1:35" ht="15" customHeight="1">
      <c r="A20" s="520"/>
      <c r="B20" s="522" t="s">
        <v>357</v>
      </c>
      <c r="D20" s="349"/>
      <c r="E20" s="349"/>
      <c r="F20" s="349" t="s">
        <v>248</v>
      </c>
      <c r="G20" s="878"/>
      <c r="H20" s="433"/>
      <c r="I20" s="433"/>
      <c r="J20" s="433"/>
      <c r="K20" s="433"/>
      <c r="L20" s="1147">
        <v>20.355413885000001</v>
      </c>
      <c r="M20" s="1147">
        <v>20.355413885000001</v>
      </c>
      <c r="N20" s="1147">
        <v>20.355413885000001</v>
      </c>
      <c r="O20" s="1390">
        <v>20.355413885000001</v>
      </c>
      <c r="P20" s="1156">
        <v>20.355413885000001</v>
      </c>
      <c r="Q20" s="1156">
        <v>20.355413885000001</v>
      </c>
      <c r="R20" s="1156">
        <v>20.355413885000001</v>
      </c>
      <c r="S20" s="1391">
        <v>20.355413885000001</v>
      </c>
      <c r="T20" s="1156">
        <v>20.355413885000001</v>
      </c>
      <c r="U20" s="1156">
        <v>20.355413885000001</v>
      </c>
      <c r="V20" s="1156">
        <v>20.355413885000001</v>
      </c>
      <c r="W20" s="1391">
        <v>20.355413885000001</v>
      </c>
      <c r="X20" s="1156">
        <v>20.355413885000001</v>
      </c>
      <c r="Y20" s="1156">
        <v>22.565462565000001</v>
      </c>
      <c r="Z20" s="1156">
        <v>22.627154432000001</v>
      </c>
      <c r="AA20" s="1391">
        <v>136.1</v>
      </c>
      <c r="AB20" s="1156">
        <v>136.1</v>
      </c>
      <c r="AC20" s="1156">
        <v>136.1</v>
      </c>
      <c r="AD20" s="1156">
        <v>136.1</v>
      </c>
      <c r="AE20" s="1391">
        <v>136.1</v>
      </c>
      <c r="AF20" s="1391">
        <v>136.1</v>
      </c>
      <c r="AG20" s="1609">
        <v>136.1</v>
      </c>
      <c r="AH20" s="909">
        <v>0</v>
      </c>
      <c r="AI20" s="909">
        <v>0</v>
      </c>
    </row>
    <row r="21" spans="1:35" ht="15" customHeight="1">
      <c r="A21" s="520"/>
      <c r="B21" s="522" t="s">
        <v>358</v>
      </c>
      <c r="C21" s="251"/>
      <c r="D21" s="349"/>
      <c r="E21" s="349"/>
      <c r="F21" s="349" t="s">
        <v>249</v>
      </c>
      <c r="G21" s="878"/>
      <c r="H21" s="433"/>
      <c r="I21" s="433"/>
      <c r="J21" s="433"/>
      <c r="K21" s="433"/>
      <c r="L21" s="1147">
        <v>-5.3270178029999897</v>
      </c>
      <c r="M21" s="1147">
        <v>-5.3922088680000115</v>
      </c>
      <c r="N21" s="1147">
        <v>-5.3642774960000565</v>
      </c>
      <c r="O21" s="1390">
        <v>-6.9227021569999465</v>
      </c>
      <c r="P21" s="1147">
        <v>-7.1573965029999727</v>
      </c>
      <c r="Q21" s="1147">
        <v>-9.5426411289999464</v>
      </c>
      <c r="R21" s="1147">
        <v>-13.697413652000023</v>
      </c>
      <c r="S21" s="1390">
        <v>-19.395436078999921</v>
      </c>
      <c r="T21" s="1147">
        <v>-23.794313734999946</v>
      </c>
      <c r="U21" s="1147">
        <v>-26.89566276100004</v>
      </c>
      <c r="V21" s="1147">
        <v>-29.569514550000008</v>
      </c>
      <c r="W21" s="1390">
        <v>-29.470540432000007</v>
      </c>
      <c r="X21" s="1147">
        <v>-28.54769350599986</v>
      </c>
      <c r="Y21" s="1147">
        <v>-6.8710585669999773</v>
      </c>
      <c r="Z21" s="1147">
        <v>-6.3734243280000555</v>
      </c>
      <c r="AA21" s="1390">
        <v>-7.2000000000000455</v>
      </c>
      <c r="AB21" s="1147">
        <v>193.70000000000005</v>
      </c>
      <c r="AC21" s="1147">
        <v>193.30000000000007</v>
      </c>
      <c r="AD21" s="1147">
        <v>193.20000000000016</v>
      </c>
      <c r="AE21" s="1390">
        <v>199.00000000000023</v>
      </c>
      <c r="AF21" s="1390">
        <v>198.60000000000002</v>
      </c>
      <c r="AG21" s="1610">
        <v>198.70000000000027</v>
      </c>
      <c r="AH21" s="909">
        <v>0</v>
      </c>
      <c r="AI21" s="909">
        <v>3.1088082901554515E-2</v>
      </c>
    </row>
    <row r="22" spans="1:35" ht="15" customHeight="1">
      <c r="A22" s="520"/>
      <c r="B22" s="522" t="s">
        <v>359</v>
      </c>
      <c r="C22" s="251"/>
      <c r="D22" s="349"/>
      <c r="E22" s="349"/>
      <c r="F22" s="349" t="s">
        <v>250</v>
      </c>
      <c r="G22" s="878"/>
      <c r="H22" s="1111"/>
      <c r="I22" s="1111"/>
      <c r="J22" s="1111"/>
      <c r="K22" s="1111"/>
      <c r="L22" s="1147">
        <v>383.23401962299999</v>
      </c>
      <c r="M22" s="1147">
        <v>403.32154244200001</v>
      </c>
      <c r="N22" s="1147">
        <v>425.52583309200003</v>
      </c>
      <c r="O22" s="1390">
        <v>451.19870916999997</v>
      </c>
      <c r="P22" s="1156">
        <v>443.65721925399998</v>
      </c>
      <c r="Q22" s="1156">
        <v>472.90947824699998</v>
      </c>
      <c r="R22" s="1156">
        <v>497.30447440299997</v>
      </c>
      <c r="S22" s="1391">
        <v>525.30054834099997</v>
      </c>
      <c r="T22" s="1156">
        <v>514.91663965199996</v>
      </c>
      <c r="U22" s="1156">
        <v>550.44944409300001</v>
      </c>
      <c r="V22" s="1156">
        <v>578.01096988699999</v>
      </c>
      <c r="W22" s="1391">
        <v>547.66231745899995</v>
      </c>
      <c r="X22" s="1156">
        <v>578.52578221199997</v>
      </c>
      <c r="Y22" s="1156">
        <v>626.06918753000002</v>
      </c>
      <c r="Z22" s="1156">
        <v>672.21336700200004</v>
      </c>
      <c r="AA22" s="1391">
        <v>684.1</v>
      </c>
      <c r="AB22" s="1156">
        <v>705.1</v>
      </c>
      <c r="AC22" s="1156">
        <v>779.2</v>
      </c>
      <c r="AD22" s="1156">
        <v>818.8</v>
      </c>
      <c r="AE22" s="1391">
        <v>831.8</v>
      </c>
      <c r="AF22" s="1391">
        <v>832.1</v>
      </c>
      <c r="AG22" s="1609">
        <v>861.8</v>
      </c>
      <c r="AH22" s="898">
        <v>3.6057692307692291E-2</v>
      </c>
      <c r="AI22" s="898">
        <v>0.1065468549422337</v>
      </c>
    </row>
    <row r="23" spans="1:35" ht="15" customHeight="1" thickBot="1">
      <c r="A23" s="520"/>
      <c r="B23" s="522" t="s">
        <v>360</v>
      </c>
      <c r="C23" s="251"/>
      <c r="D23" s="349"/>
      <c r="E23" s="894" t="s">
        <v>439</v>
      </c>
      <c r="F23" s="808"/>
      <c r="G23" s="808"/>
      <c r="H23" s="809"/>
      <c r="I23" s="809"/>
      <c r="J23" s="809"/>
      <c r="K23" s="809"/>
      <c r="L23" s="895">
        <v>5313.53715422</v>
      </c>
      <c r="M23" s="895">
        <v>5649.8930569249997</v>
      </c>
      <c r="N23" s="895">
        <v>6008.2580273949998</v>
      </c>
      <c r="O23" s="1394">
        <v>6201.4320971899997</v>
      </c>
      <c r="P23" s="895">
        <v>6278.7889240999993</v>
      </c>
      <c r="Q23" s="895">
        <v>6640.4097996130004</v>
      </c>
      <c r="R23" s="895">
        <v>7123.8167857080007</v>
      </c>
      <c r="S23" s="1394">
        <v>7473.1675443589993</v>
      </c>
      <c r="T23" s="895">
        <v>7851.2054569030006</v>
      </c>
      <c r="U23" s="895">
        <v>8226.3474346319999</v>
      </c>
      <c r="V23" s="895">
        <v>8451.0561912020003</v>
      </c>
      <c r="W23" s="1423">
        <v>8880.1168481040004</v>
      </c>
      <c r="X23" s="1158">
        <v>8242.0055055869998</v>
      </c>
      <c r="Y23" s="1158">
        <v>8761.2111690239999</v>
      </c>
      <c r="Z23" s="1158">
        <v>9392.4907994330006</v>
      </c>
      <c r="AA23" s="1423">
        <v>10259.9</v>
      </c>
      <c r="AB23" s="1158">
        <v>11205.5</v>
      </c>
      <c r="AC23" s="1158">
        <v>12563.8</v>
      </c>
      <c r="AD23" s="1158">
        <v>12842.3</v>
      </c>
      <c r="AE23" s="1423">
        <v>12581.5</v>
      </c>
      <c r="AF23" s="1423">
        <v>12037.7</v>
      </c>
      <c r="AG23" s="1611">
        <v>12304.3</v>
      </c>
      <c r="AH23" s="899">
        <v>2.2096693802957201E-2</v>
      </c>
      <c r="AI23" s="899">
        <v>-2.0694046482012118E-2</v>
      </c>
    </row>
    <row r="24" spans="1:35" ht="15" customHeight="1">
      <c r="A24" s="520"/>
      <c r="B24" s="522" t="s">
        <v>361</v>
      </c>
      <c r="C24" s="251"/>
      <c r="D24" s="349"/>
      <c r="E24" s="247"/>
      <c r="F24" s="247"/>
      <c r="G24" s="248"/>
      <c r="H24" s="1106"/>
      <c r="I24" s="1106"/>
      <c r="J24" s="1106"/>
      <c r="K24" s="1106"/>
      <c r="L24" s="1148"/>
      <c r="M24" s="1148"/>
      <c r="N24" s="1148"/>
      <c r="O24" s="1148"/>
      <c r="P24" s="1106"/>
      <c r="Q24" s="1106"/>
      <c r="R24" s="1106"/>
      <c r="S24" s="1106"/>
      <c r="T24" s="1106"/>
      <c r="U24" s="1106"/>
      <c r="V24" s="1106"/>
      <c r="W24" s="1106"/>
      <c r="X24" s="1106"/>
      <c r="Y24" s="1106"/>
      <c r="Z24" s="1106"/>
      <c r="AA24" s="1106"/>
      <c r="AB24" s="1106"/>
      <c r="AC24" s="1106"/>
      <c r="AD24" s="1106"/>
      <c r="AE24" s="1106"/>
      <c r="AF24" s="1106"/>
      <c r="AG24" s="1106"/>
      <c r="AH24" s="1106"/>
      <c r="AI24" s="1106"/>
    </row>
    <row r="25" spans="1:35" ht="15" customHeight="1">
      <c r="A25" s="520"/>
      <c r="B25" s="717" t="s">
        <v>701</v>
      </c>
      <c r="C25" s="251"/>
      <c r="D25" s="349"/>
      <c r="E25" s="349"/>
      <c r="F25" s="349"/>
      <c r="G25" s="349"/>
      <c r="H25" s="1093"/>
      <c r="I25" s="1093"/>
      <c r="J25" s="1093"/>
      <c r="K25" s="1093"/>
      <c r="L25" s="1076"/>
      <c r="M25" s="1076"/>
      <c r="N25" s="1076"/>
      <c r="O25" s="1076"/>
      <c r="P25" s="1093"/>
      <c r="Q25" s="1093"/>
      <c r="R25" s="1093"/>
      <c r="S25" s="1093"/>
      <c r="T25" s="1093"/>
      <c r="U25" s="1093"/>
      <c r="V25" s="1093"/>
      <c r="W25" s="1093"/>
      <c r="X25" s="1093"/>
      <c r="Y25" s="1093"/>
      <c r="Z25" s="1093"/>
      <c r="AA25" s="1093"/>
      <c r="AB25" s="1093"/>
      <c r="AC25" s="1093"/>
      <c r="AD25" s="1093"/>
      <c r="AE25" s="1093"/>
      <c r="AF25" s="1093"/>
      <c r="AG25" s="1093"/>
      <c r="AH25" s="1093"/>
      <c r="AI25" s="1124"/>
    </row>
    <row r="26" spans="1:35" ht="15" customHeight="1">
      <c r="A26" s="520"/>
      <c r="B26" s="1586" t="s">
        <v>702</v>
      </c>
      <c r="C26" s="251"/>
      <c r="D26" s="349"/>
      <c r="E26" s="349"/>
      <c r="F26" s="349"/>
      <c r="G26" s="349"/>
      <c r="H26" s="1093"/>
      <c r="I26" s="1093"/>
      <c r="J26" s="1093"/>
      <c r="K26" s="1093"/>
      <c r="L26" s="1076"/>
      <c r="M26" s="1076"/>
      <c r="N26" s="1076"/>
      <c r="O26" s="1076"/>
      <c r="P26" s="1076"/>
      <c r="Q26" s="1076"/>
      <c r="R26" s="1076"/>
      <c r="S26" s="1076"/>
      <c r="T26" s="1076"/>
      <c r="U26" s="1076"/>
      <c r="V26" s="1076"/>
      <c r="W26" s="1093"/>
      <c r="X26" s="1093"/>
      <c r="Y26" s="1093"/>
      <c r="Z26" s="1093"/>
      <c r="AA26" s="1093"/>
      <c r="AB26" s="1093"/>
      <c r="AC26" s="1093"/>
      <c r="AD26" s="1093"/>
      <c r="AE26" s="1093"/>
      <c r="AF26" s="1093"/>
      <c r="AG26" s="1093"/>
      <c r="AH26" s="1093"/>
      <c r="AI26" s="1124"/>
    </row>
    <row r="27" spans="1:35" ht="15" customHeight="1">
      <c r="A27" s="78"/>
      <c r="B27" s="522" t="s">
        <v>476</v>
      </c>
      <c r="C27" s="251"/>
      <c r="D27" s="349"/>
      <c r="E27" s="349"/>
      <c r="F27" s="349"/>
      <c r="G27" s="349"/>
      <c r="H27" s="1093"/>
      <c r="I27" s="1093"/>
      <c r="J27" s="1093"/>
      <c r="K27" s="1093"/>
      <c r="L27" s="1076"/>
      <c r="M27" s="1076"/>
      <c r="N27" s="1076"/>
      <c r="O27" s="1076"/>
      <c r="P27" s="1093"/>
      <c r="Q27" s="1093"/>
      <c r="R27" s="1093"/>
      <c r="S27" s="1093"/>
      <c r="T27" s="1093"/>
      <c r="U27" s="1093"/>
      <c r="V27" s="1093"/>
      <c r="W27" s="1093"/>
      <c r="X27" s="1093"/>
      <c r="Y27" s="1093"/>
      <c r="Z27" s="1093"/>
      <c r="AA27" s="1093"/>
      <c r="AB27" s="1093"/>
      <c r="AC27" s="1093"/>
      <c r="AD27" s="1093"/>
      <c r="AE27" s="1093"/>
      <c r="AF27" s="1093"/>
      <c r="AG27" s="1093"/>
      <c r="AH27" s="1093"/>
      <c r="AI27" s="1124"/>
    </row>
    <row r="28" spans="1:35" ht="15" customHeight="1">
      <c r="A28" s="78"/>
      <c r="B28" s="522" t="s">
        <v>362</v>
      </c>
      <c r="C28" s="251"/>
      <c r="D28" s="349"/>
    </row>
    <row r="29" spans="1:35" ht="15" customHeight="1">
      <c r="A29" s="78"/>
      <c r="B29" s="50"/>
      <c r="C29" s="251"/>
      <c r="D29" s="515"/>
    </row>
    <row r="30" spans="1:35" ht="15" customHeight="1">
      <c r="A30" s="3"/>
      <c r="B30" s="50"/>
      <c r="C30" s="252"/>
      <c r="D30" s="1095"/>
    </row>
    <row r="31" spans="1:35" ht="15" customHeight="1">
      <c r="A31" s="3"/>
      <c r="B31" s="50"/>
      <c r="C31" s="251"/>
      <c r="D31" s="233"/>
    </row>
    <row r="32" spans="1:35" ht="15" customHeight="1">
      <c r="A32" s="200"/>
      <c r="B32" s="200"/>
      <c r="C32" s="251"/>
      <c r="D32" s="1095"/>
    </row>
    <row r="33" spans="1:35" ht="15" customHeight="1">
      <c r="A33" s="3"/>
      <c r="B33" s="50"/>
      <c r="C33" s="222"/>
      <c r="D33" s="350"/>
      <c r="N33" s="1088" t="s">
        <v>632</v>
      </c>
    </row>
    <row r="34" spans="1:35" ht="15" customHeight="1">
      <c r="A34" s="200"/>
      <c r="B34" s="50"/>
      <c r="C34" s="247"/>
      <c r="D34" s="350"/>
    </row>
    <row r="35" spans="1:35" ht="15" customHeight="1">
      <c r="A35" s="255"/>
      <c r="B35" s="50"/>
      <c r="C35" s="247"/>
      <c r="D35" s="350"/>
    </row>
    <row r="36" spans="1:35" ht="15" customHeight="1">
      <c r="A36" s="255"/>
      <c r="B36" s="50"/>
      <c r="C36" s="247"/>
      <c r="D36" s="1103"/>
    </row>
    <row r="37" spans="1:35" ht="15" customHeight="1">
      <c r="A37" s="3"/>
      <c r="B37" s="50"/>
      <c r="C37" s="1103"/>
      <c r="D37" s="231"/>
    </row>
    <row r="38" spans="1:35" ht="15" customHeight="1">
      <c r="A38" s="3"/>
      <c r="B38" s="50"/>
      <c r="C38" s="1103"/>
      <c r="D38" s="1095"/>
      <c r="AI38" s="1065">
        <v>31</v>
      </c>
    </row>
    <row r="39" spans="1:35" s="1067" customFormat="1" ht="4.5" customHeight="1">
      <c r="A39" s="449"/>
      <c r="B39" s="444"/>
      <c r="D39" s="450"/>
      <c r="H39" s="1127"/>
      <c r="I39" s="1127"/>
      <c r="J39" s="1127"/>
      <c r="K39" s="1127"/>
      <c r="L39" s="1127"/>
      <c r="M39" s="1127"/>
      <c r="N39" s="1127"/>
      <c r="O39" s="1127"/>
      <c r="P39" s="1127"/>
      <c r="Q39" s="1127"/>
      <c r="R39" s="1127"/>
      <c r="S39" s="1127"/>
      <c r="T39" s="1127"/>
      <c r="U39" s="1127"/>
      <c r="V39" s="1127"/>
      <c r="W39" s="1127"/>
      <c r="X39" s="1127"/>
      <c r="Y39" s="1127"/>
      <c r="Z39" s="1127"/>
      <c r="AA39" s="1127"/>
      <c r="AB39" s="1127"/>
      <c r="AC39" s="1127"/>
      <c r="AD39" s="1127"/>
      <c r="AE39" s="1127"/>
      <c r="AF39" s="1127"/>
      <c r="AG39" s="1127"/>
      <c r="AH39" s="1127"/>
    </row>
    <row r="40" spans="1:35" s="439" customFormat="1" ht="15" customHeight="1">
      <c r="A40" s="488"/>
      <c r="B40" s="489"/>
      <c r="C40" s="490"/>
      <c r="D40" s="489"/>
      <c r="E40" s="490"/>
      <c r="F40" s="494"/>
      <c r="G40" s="494"/>
      <c r="H40" s="1122" t="s">
        <v>59</v>
      </c>
      <c r="I40" s="1122" t="s">
        <v>63</v>
      </c>
      <c r="J40" s="1122" t="s">
        <v>65</v>
      </c>
      <c r="K40" s="1122" t="s">
        <v>77</v>
      </c>
      <c r="L40" s="1122" t="s">
        <v>83</v>
      </c>
      <c r="M40" s="1122" t="s">
        <v>97</v>
      </c>
      <c r="N40" s="1122" t="s">
        <v>103</v>
      </c>
      <c r="O40" s="1122" t="s">
        <v>117</v>
      </c>
      <c r="P40" s="1122" t="s">
        <v>326</v>
      </c>
      <c r="Q40" s="1122" t="s">
        <v>448</v>
      </c>
      <c r="R40" s="1122" t="s">
        <v>526</v>
      </c>
      <c r="S40" s="1122" t="s">
        <v>603</v>
      </c>
      <c r="T40" s="1122" t="s">
        <v>917</v>
      </c>
      <c r="U40" s="1122" t="s">
        <v>918</v>
      </c>
      <c r="V40" s="1122" t="s">
        <v>919</v>
      </c>
      <c r="W40" s="1122" t="s">
        <v>659</v>
      </c>
      <c r="X40" s="1122" t="s">
        <v>705</v>
      </c>
      <c r="Y40" s="1122" t="s">
        <v>774</v>
      </c>
      <c r="Z40" s="1122" t="s">
        <v>777</v>
      </c>
      <c r="AA40" s="1122" t="s">
        <v>791</v>
      </c>
      <c r="AB40" s="1122" t="s">
        <v>796</v>
      </c>
      <c r="AC40" s="1122" t="s">
        <v>810</v>
      </c>
      <c r="AD40" s="1122" t="s">
        <v>879</v>
      </c>
      <c r="AE40" s="1122" t="s">
        <v>880</v>
      </c>
      <c r="AF40" s="1122" t="s">
        <v>873</v>
      </c>
      <c r="AG40" s="1122" t="s">
        <v>874</v>
      </c>
      <c r="AH40" s="492" t="s">
        <v>1</v>
      </c>
      <c r="AI40" s="492" t="s">
        <v>0</v>
      </c>
    </row>
    <row r="41" spans="1:35" s="1089" customFormat="1" ht="12" customHeight="1">
      <c r="A41" s="421"/>
      <c r="B41" s="422"/>
      <c r="C41" s="221"/>
      <c r="D41" s="1087"/>
      <c r="E41" s="221"/>
      <c r="F41" s="419"/>
      <c r="G41" s="419"/>
      <c r="H41" s="1119"/>
      <c r="I41" s="1119"/>
      <c r="J41" s="1119"/>
      <c r="K41" s="1119"/>
      <c r="L41" s="1119"/>
      <c r="M41" s="1119"/>
      <c r="N41" s="1119"/>
      <c r="O41" s="1119"/>
      <c r="P41" s="1119"/>
      <c r="Q41" s="1119"/>
      <c r="R41" s="1119"/>
      <c r="S41" s="1119"/>
      <c r="T41" s="1119"/>
      <c r="U41" s="1119"/>
      <c r="V41" s="1119"/>
      <c r="W41" s="1119"/>
      <c r="X41" s="1119"/>
      <c r="Y41" s="1119"/>
      <c r="Z41" s="1119"/>
      <c r="AA41" s="1119"/>
      <c r="AB41" s="1119"/>
      <c r="AC41" s="1119"/>
      <c r="AD41" s="1119"/>
      <c r="AE41" s="1119"/>
      <c r="AF41" s="1119"/>
      <c r="AG41" s="1119"/>
      <c r="AH41" s="420"/>
      <c r="AI41" s="420"/>
    </row>
    <row r="42" spans="1:35" ht="15" customHeight="1">
      <c r="A42" s="76" t="s">
        <v>401</v>
      </c>
      <c r="B42" s="152"/>
      <c r="D42" s="515" t="s">
        <v>685</v>
      </c>
      <c r="E42" s="349"/>
      <c r="F42" s="349"/>
      <c r="G42" s="349"/>
      <c r="H42" s="1093"/>
      <c r="I42" s="1093"/>
      <c r="J42" s="1093"/>
      <c r="K42" s="1093"/>
      <c r="L42" s="1076"/>
      <c r="M42" s="1076"/>
      <c r="N42" s="1076"/>
      <c r="O42" s="1076"/>
      <c r="P42" s="1093"/>
      <c r="Q42" s="1093"/>
      <c r="R42" s="1093"/>
      <c r="S42" s="1093"/>
      <c r="T42" s="1093"/>
      <c r="U42" s="1093"/>
      <c r="V42" s="1093"/>
      <c r="W42" s="1093"/>
      <c r="X42" s="1093"/>
      <c r="Y42" s="1093"/>
      <c r="Z42" s="1093"/>
      <c r="AA42" s="1093"/>
      <c r="AB42" s="1093"/>
      <c r="AC42" s="1093"/>
      <c r="AD42" s="1093"/>
      <c r="AE42" s="1093"/>
      <c r="AF42" s="1093"/>
      <c r="AG42" s="1093"/>
      <c r="AH42" s="1093"/>
      <c r="AI42" s="1124" t="s">
        <v>37</v>
      </c>
    </row>
    <row r="43" spans="1:35" ht="15" customHeight="1">
      <c r="A43" s="141"/>
      <c r="B43" s="152"/>
      <c r="C43" s="1103"/>
      <c r="D43" s="1095"/>
      <c r="E43" s="302" t="s">
        <v>372</v>
      </c>
      <c r="F43" s="302"/>
      <c r="G43" s="309"/>
      <c r="H43" s="309"/>
      <c r="I43" s="309"/>
      <c r="J43" s="301"/>
      <c r="K43" s="301"/>
      <c r="L43" s="1583">
        <v>58.735385502999996</v>
      </c>
      <c r="M43" s="1583">
        <v>60.127303456999996</v>
      </c>
      <c r="N43" s="1583">
        <v>61.661752473999996</v>
      </c>
      <c r="O43" s="1584">
        <v>68.390026288999991</v>
      </c>
      <c r="P43" s="1583">
        <v>64.899714838000008</v>
      </c>
      <c r="Q43" s="1583">
        <v>78.837070784999995</v>
      </c>
      <c r="R43" s="1331">
        <v>80.161133569</v>
      </c>
      <c r="S43" s="1368">
        <v>84.723436180000007</v>
      </c>
      <c r="T43" s="936">
        <v>84.07954681199999</v>
      </c>
      <c r="U43" s="936">
        <v>93.287380433999999</v>
      </c>
      <c r="V43" s="1331">
        <v>85.959392613000006</v>
      </c>
      <c r="W43" s="1279">
        <v>93.704918927999984</v>
      </c>
      <c r="X43" s="1252">
        <v>89.018614575000015</v>
      </c>
      <c r="Y43" s="1252">
        <v>97.589476855999976</v>
      </c>
      <c r="Z43" s="1252">
        <v>110.29190856900004</v>
      </c>
      <c r="AA43" s="1279">
        <v>117.30000000000001</v>
      </c>
      <c r="AB43" s="1252">
        <v>111.2</v>
      </c>
      <c r="AC43" s="1252">
        <v>133.00000000000006</v>
      </c>
      <c r="AD43" s="1252">
        <v>111.30000000000007</v>
      </c>
      <c r="AE43" s="1279">
        <v>111.89999999999992</v>
      </c>
      <c r="AF43" s="1279">
        <v>122.1</v>
      </c>
      <c r="AG43" s="924">
        <v>120.70000000000002</v>
      </c>
      <c r="AH43" s="1236">
        <v>-8.1967213114754189E-3</v>
      </c>
      <c r="AI43" s="1236">
        <v>-9.0225563909774431E-2</v>
      </c>
    </row>
    <row r="44" spans="1:35" s="1089" customFormat="1" ht="15" customHeight="1">
      <c r="A44" s="519" t="s">
        <v>345</v>
      </c>
      <c r="B44" s="521"/>
      <c r="C44" s="1103"/>
      <c r="D44" s="233"/>
      <c r="E44" s="1088"/>
      <c r="F44" s="1095" t="s">
        <v>373</v>
      </c>
      <c r="G44" s="1095"/>
      <c r="H44" s="1095"/>
      <c r="I44" s="1095"/>
      <c r="J44" s="1092"/>
      <c r="K44" s="1103"/>
      <c r="L44" s="1111">
        <v>51.736172776000004</v>
      </c>
      <c r="M44" s="1111">
        <v>52.584454119999997</v>
      </c>
      <c r="N44" s="1111">
        <v>53.578731712</v>
      </c>
      <c r="O44" s="1344">
        <v>60.683030064</v>
      </c>
      <c r="P44" s="1111">
        <v>58.007754201999994</v>
      </c>
      <c r="Q44" s="1111">
        <v>62.491975947</v>
      </c>
      <c r="R44" s="1111">
        <v>65.316217002999991</v>
      </c>
      <c r="S44" s="1344">
        <v>68.859352384999994</v>
      </c>
      <c r="T44" s="1111">
        <v>71.834056738000015</v>
      </c>
      <c r="U44" s="1111">
        <v>71.730325327999992</v>
      </c>
      <c r="V44" s="1111">
        <v>73.605836800000006</v>
      </c>
      <c r="W44" s="1280">
        <v>76.829781133999973</v>
      </c>
      <c r="X44" s="1108">
        <v>68.398446473000007</v>
      </c>
      <c r="Y44" s="1108">
        <v>75.927134828999982</v>
      </c>
      <c r="Z44" s="1108">
        <v>82.674418698000011</v>
      </c>
      <c r="AA44" s="1280">
        <v>88.600000000000023</v>
      </c>
      <c r="AB44" s="1108">
        <v>92.3</v>
      </c>
      <c r="AC44" s="1108">
        <v>95.8</v>
      </c>
      <c r="AD44" s="1108">
        <v>94.799999999999969</v>
      </c>
      <c r="AE44" s="1280">
        <v>93.200000000000045</v>
      </c>
      <c r="AF44" s="1280">
        <v>86.499999999999986</v>
      </c>
      <c r="AG44" s="1136">
        <v>82.600000000000037</v>
      </c>
      <c r="AH44" s="857">
        <v>-4.5977011494252928E-2</v>
      </c>
      <c r="AI44" s="857">
        <v>-0.13541666666666663</v>
      </c>
    </row>
    <row r="45" spans="1:35" s="221" customFormat="1" ht="15" customHeight="1">
      <c r="A45" s="521"/>
      <c r="B45" s="522" t="s">
        <v>346</v>
      </c>
      <c r="C45" s="1103"/>
      <c r="D45" s="350"/>
      <c r="E45" s="1088"/>
      <c r="F45" s="1095"/>
      <c r="G45" s="1095" t="s">
        <v>444</v>
      </c>
      <c r="H45" s="1095"/>
      <c r="I45" s="1095"/>
      <c r="J45" s="1092"/>
      <c r="K45" s="1103"/>
      <c r="L45" s="1156">
        <v>82.124448673000003</v>
      </c>
      <c r="M45" s="1156">
        <v>85.296935232999999</v>
      </c>
      <c r="N45" s="1156">
        <v>90.026634565999998</v>
      </c>
      <c r="O45" s="1391">
        <v>100.378564674</v>
      </c>
      <c r="P45" s="1156">
        <v>97.550439835999995</v>
      </c>
      <c r="Q45" s="1156">
        <v>102.353836966</v>
      </c>
      <c r="R45" s="1073">
        <v>106.704201087</v>
      </c>
      <c r="S45" s="1318">
        <v>111.022494115</v>
      </c>
      <c r="T45" s="1073">
        <v>114.45952082300001</v>
      </c>
      <c r="U45" s="1073">
        <v>116.222148011</v>
      </c>
      <c r="V45" s="1073">
        <v>118.17276844200001</v>
      </c>
      <c r="W45" s="1280">
        <v>121.14556272399999</v>
      </c>
      <c r="X45" s="1108">
        <v>108.469539727</v>
      </c>
      <c r="Y45" s="1108">
        <v>115.22325688900001</v>
      </c>
      <c r="Z45" s="1108">
        <v>121.607203384</v>
      </c>
      <c r="AA45" s="1280">
        <v>129.5</v>
      </c>
      <c r="AB45" s="1108">
        <v>137</v>
      </c>
      <c r="AC45" s="1108">
        <v>151.19999999999999</v>
      </c>
      <c r="AD45" s="1108">
        <v>163.80000000000001</v>
      </c>
      <c r="AE45" s="1280">
        <v>170.20000000000005</v>
      </c>
      <c r="AF45" s="1280">
        <v>165.7</v>
      </c>
      <c r="AG45" s="1136">
        <v>167.60000000000002</v>
      </c>
      <c r="AH45" s="857">
        <v>1.2048192771084265E-2</v>
      </c>
      <c r="AI45" s="857">
        <v>0.11258278145695355</v>
      </c>
    </row>
    <row r="46" spans="1:35" s="1089" customFormat="1" ht="15" customHeight="1">
      <c r="A46" s="521"/>
      <c r="B46" s="522" t="s">
        <v>347</v>
      </c>
      <c r="C46" s="1103"/>
      <c r="D46" s="434"/>
      <c r="E46" s="1088"/>
      <c r="F46" s="1095"/>
      <c r="G46" s="1095" t="s">
        <v>445</v>
      </c>
      <c r="H46" s="1095"/>
      <c r="I46" s="1095"/>
      <c r="J46" s="1092"/>
      <c r="K46" s="1103"/>
      <c r="L46" s="1156">
        <v>30.388275897</v>
      </c>
      <c r="M46" s="1156">
        <v>32.712481113000003</v>
      </c>
      <c r="N46" s="1156">
        <v>36.447902853999999</v>
      </c>
      <c r="O46" s="1391">
        <v>39.695534610000003</v>
      </c>
      <c r="P46" s="1156">
        <v>39.542685634000001</v>
      </c>
      <c r="Q46" s="1156">
        <v>39.861861019000003</v>
      </c>
      <c r="R46" s="1073">
        <v>41.387984084000003</v>
      </c>
      <c r="S46" s="1318">
        <v>42.16314173</v>
      </c>
      <c r="T46" s="1073">
        <v>42.625464084999997</v>
      </c>
      <c r="U46" s="1073">
        <v>44.491822683000002</v>
      </c>
      <c r="V46" s="1073">
        <v>44.566931642</v>
      </c>
      <c r="W46" s="1280">
        <v>44.315781590000007</v>
      </c>
      <c r="X46" s="1108">
        <v>40.071093253999997</v>
      </c>
      <c r="Y46" s="1108">
        <v>39.296122060000009</v>
      </c>
      <c r="Z46" s="1108">
        <v>38.932784685999991</v>
      </c>
      <c r="AA46" s="1280">
        <v>40.899999999999991</v>
      </c>
      <c r="AB46" s="1108">
        <v>44.7</v>
      </c>
      <c r="AC46" s="1108">
        <v>55.399999999999991</v>
      </c>
      <c r="AD46" s="1108">
        <v>69</v>
      </c>
      <c r="AE46" s="1280">
        <v>77</v>
      </c>
      <c r="AF46" s="1280">
        <v>79.2</v>
      </c>
      <c r="AG46" s="1136">
        <v>84.999999999999986</v>
      </c>
      <c r="AH46" s="857">
        <v>7.5949367088607556E-2</v>
      </c>
      <c r="AI46" s="857">
        <v>0.54545454545454541</v>
      </c>
    </row>
    <row r="47" spans="1:35" s="1089" customFormat="1" ht="15" customHeight="1">
      <c r="A47" s="520"/>
      <c r="B47" s="522" t="s">
        <v>348</v>
      </c>
      <c r="C47" s="1103"/>
      <c r="D47" s="231"/>
      <c r="E47" s="1088"/>
      <c r="F47" s="1088" t="s">
        <v>134</v>
      </c>
      <c r="G47" s="1088"/>
      <c r="H47" s="1088"/>
      <c r="I47" s="1088"/>
      <c r="J47" s="1094"/>
      <c r="K47" s="1106"/>
      <c r="L47" s="1536">
        <v>6.9992127269999926</v>
      </c>
      <c r="M47" s="1536">
        <v>7.5428493369999998</v>
      </c>
      <c r="N47" s="1536">
        <v>8.0830207619999968</v>
      </c>
      <c r="O47" s="1537">
        <v>7.7069962249999904</v>
      </c>
      <c r="P47" s="1536">
        <v>6.8919606360000145</v>
      </c>
      <c r="Q47" s="1536">
        <v>16.345094837999994</v>
      </c>
      <c r="R47" s="1528">
        <v>14.844916566000009</v>
      </c>
      <c r="S47" s="1538">
        <v>15.864083795000013</v>
      </c>
      <c r="T47" s="1528">
        <v>12.245490073999974</v>
      </c>
      <c r="U47" s="1528">
        <v>21.557055106000007</v>
      </c>
      <c r="V47" s="1528">
        <v>12.353555813</v>
      </c>
      <c r="W47" s="1538">
        <v>16.875137794000011</v>
      </c>
      <c r="X47" s="1528">
        <v>20.620168102000001</v>
      </c>
      <c r="Y47" s="1528">
        <v>21.662342027000001</v>
      </c>
      <c r="Z47" s="1528">
        <v>27.617489871000032</v>
      </c>
      <c r="AA47" s="1538">
        <v>28.699999999999989</v>
      </c>
      <c r="AB47" s="1528">
        <v>18.900000000000006</v>
      </c>
      <c r="AC47" s="1528">
        <v>37.200000000000045</v>
      </c>
      <c r="AD47" s="1528">
        <v>16.500000000000085</v>
      </c>
      <c r="AE47" s="1538">
        <v>18.699999999999875</v>
      </c>
      <c r="AF47" s="1538">
        <v>35.600000000000009</v>
      </c>
      <c r="AG47" s="1626">
        <v>38.09999999999998</v>
      </c>
      <c r="AH47" s="1811">
        <v>5.555555555555558E-2</v>
      </c>
      <c r="AI47" s="1811">
        <v>2.7027027027026973E-2</v>
      </c>
    </row>
    <row r="48" spans="1:35" s="1089" customFormat="1" ht="15" customHeight="1">
      <c r="A48" s="520"/>
      <c r="B48" s="1586" t="s">
        <v>848</v>
      </c>
      <c r="C48" s="1103"/>
      <c r="D48" s="1095"/>
      <c r="E48" s="1088"/>
      <c r="F48" s="1088"/>
      <c r="G48" s="1088" t="s">
        <v>692</v>
      </c>
      <c r="H48" s="1088" t="s">
        <v>47</v>
      </c>
      <c r="I48" s="1088"/>
      <c r="J48" s="1106"/>
      <c r="K48" s="1106"/>
      <c r="L48" s="554">
        <v>10.978985618999999</v>
      </c>
      <c r="M48" s="554">
        <v>10.597675207999998</v>
      </c>
      <c r="N48" s="554">
        <v>10.996617173000004</v>
      </c>
      <c r="O48" s="1347">
        <v>11.845672966000002</v>
      </c>
      <c r="P48" s="554">
        <v>11.850117791999999</v>
      </c>
      <c r="Q48" s="554">
        <v>14.023124124000006</v>
      </c>
      <c r="R48" s="554">
        <v>13.785875464</v>
      </c>
      <c r="S48" s="1347">
        <v>14.557852580999999</v>
      </c>
      <c r="T48" s="554">
        <v>15.505740974000005</v>
      </c>
      <c r="U48" s="554">
        <v>15.867197005000001</v>
      </c>
      <c r="V48" s="554">
        <v>17.283521723</v>
      </c>
      <c r="W48" s="1281">
        <v>17.343540297999994</v>
      </c>
      <c r="X48" s="978">
        <v>18.296977625000004</v>
      </c>
      <c r="Y48" s="978">
        <v>19.330074750000016</v>
      </c>
      <c r="Z48" s="978">
        <v>21.172947624999964</v>
      </c>
      <c r="AA48" s="1281">
        <v>23.500000000000028</v>
      </c>
      <c r="AB48" s="978">
        <v>26.499999999999986</v>
      </c>
      <c r="AC48" s="978">
        <v>29.200000000000003</v>
      </c>
      <c r="AD48" s="978">
        <v>30.300000000000011</v>
      </c>
      <c r="AE48" s="1281">
        <v>31.399999999999977</v>
      </c>
      <c r="AF48" s="1281">
        <v>32</v>
      </c>
      <c r="AG48" s="995">
        <v>33.900000000000034</v>
      </c>
      <c r="AH48" s="1811">
        <v>6.25E-2</v>
      </c>
      <c r="AI48" s="1811">
        <v>0.17241379310344818</v>
      </c>
    </row>
    <row r="49" spans="1:35" s="1089" customFormat="1" ht="15" customHeight="1">
      <c r="A49" s="520"/>
      <c r="B49" s="522" t="s">
        <v>350</v>
      </c>
      <c r="C49" s="1103"/>
      <c r="D49" s="5"/>
      <c r="E49" s="1088"/>
      <c r="F49" s="1088"/>
      <c r="G49" s="1088" t="s">
        <v>693</v>
      </c>
      <c r="H49" s="1088"/>
      <c r="I49" s="1088" t="s">
        <v>446</v>
      </c>
      <c r="J49" s="1106"/>
      <c r="K49" s="1106"/>
      <c r="L49" s="1536">
        <v>50.425298183000002</v>
      </c>
      <c r="M49" s="1536">
        <v>51.438882053999997</v>
      </c>
      <c r="N49" s="1536">
        <v>52.460486156000002</v>
      </c>
      <c r="O49" s="1537">
        <v>53.401365829</v>
      </c>
      <c r="P49" s="1536">
        <v>54.826988565999997</v>
      </c>
      <c r="Q49" s="1536">
        <v>59.546864734000003</v>
      </c>
      <c r="R49" s="1528">
        <v>62.216808845000003</v>
      </c>
      <c r="S49" s="1538">
        <v>66.581148126000002</v>
      </c>
      <c r="T49" s="1528">
        <v>70.584622370000005</v>
      </c>
      <c r="U49" s="1528">
        <v>73.093211991000004</v>
      </c>
      <c r="V49" s="1528">
        <v>75.481387441999999</v>
      </c>
      <c r="W49" s="1281">
        <v>77.840778196999992</v>
      </c>
      <c r="X49" s="978">
        <v>80.146542670000002</v>
      </c>
      <c r="Y49" s="978">
        <v>85.188873085000012</v>
      </c>
      <c r="Z49" s="978">
        <v>91.864584244999975</v>
      </c>
      <c r="AA49" s="1281">
        <v>181</v>
      </c>
      <c r="AB49" s="978">
        <v>133.19999999999999</v>
      </c>
      <c r="AC49" s="978">
        <v>152.5</v>
      </c>
      <c r="AD49" s="978">
        <v>162.5</v>
      </c>
      <c r="AE49" s="1281">
        <v>172.59999999999997</v>
      </c>
      <c r="AF49" s="1281">
        <v>179.1</v>
      </c>
      <c r="AG49" s="995">
        <v>183.50000000000003</v>
      </c>
      <c r="AH49" s="1811">
        <v>2.7932960893854775E-2</v>
      </c>
      <c r="AI49" s="1811">
        <v>0.20261437908496727</v>
      </c>
    </row>
    <row r="50" spans="1:35" s="1089" customFormat="1" ht="15" customHeight="1">
      <c r="A50" s="520"/>
      <c r="B50" s="522" t="s">
        <v>351</v>
      </c>
      <c r="C50" s="1103"/>
      <c r="D50" s="1103"/>
      <c r="E50" s="1088"/>
      <c r="F50" s="1088"/>
      <c r="G50" s="1088" t="s">
        <v>694</v>
      </c>
      <c r="H50" s="1088"/>
      <c r="I50" s="1088" t="s">
        <v>447</v>
      </c>
      <c r="J50" s="1106"/>
      <c r="K50" s="1106"/>
      <c r="L50" s="1536">
        <v>39.446312564000003</v>
      </c>
      <c r="M50" s="1536">
        <v>40.841206845999999</v>
      </c>
      <c r="N50" s="1536">
        <v>41.463868982999998</v>
      </c>
      <c r="O50" s="1537">
        <v>41.555692862999997</v>
      </c>
      <c r="P50" s="1536">
        <v>42.976870773999998</v>
      </c>
      <c r="Q50" s="1536">
        <v>45.523740609999997</v>
      </c>
      <c r="R50" s="1528">
        <v>48.430933381000003</v>
      </c>
      <c r="S50" s="1538">
        <v>52.023295545000003</v>
      </c>
      <c r="T50" s="1528">
        <v>55.078881396</v>
      </c>
      <c r="U50" s="1528">
        <v>57.226014986000003</v>
      </c>
      <c r="V50" s="1528">
        <v>58.197865718999999</v>
      </c>
      <c r="W50" s="1281">
        <v>60.497237899000012</v>
      </c>
      <c r="X50" s="978">
        <v>61.849565044999999</v>
      </c>
      <c r="Y50" s="978">
        <v>65.858798334999989</v>
      </c>
      <c r="Z50" s="978">
        <v>70.691636620000011</v>
      </c>
      <c r="AA50" s="1281">
        <v>157.5</v>
      </c>
      <c r="AB50" s="978">
        <v>106.7</v>
      </c>
      <c r="AC50" s="978">
        <v>123.3</v>
      </c>
      <c r="AD50" s="978">
        <v>132.19999999999999</v>
      </c>
      <c r="AE50" s="1281">
        <v>141.19999999999999</v>
      </c>
      <c r="AF50" s="1281">
        <v>147.1</v>
      </c>
      <c r="AG50" s="995">
        <v>149.6</v>
      </c>
      <c r="AH50" s="1811">
        <v>2.0408163265306145E-2</v>
      </c>
      <c r="AI50" s="1811">
        <v>0.21951219512195119</v>
      </c>
    </row>
    <row r="51" spans="1:35" s="1089" customFormat="1" ht="15" customHeight="1">
      <c r="A51" s="520"/>
      <c r="B51" s="522" t="s">
        <v>352</v>
      </c>
      <c r="C51" s="1103"/>
      <c r="D51" s="1103"/>
      <c r="E51" s="302" t="s">
        <v>135</v>
      </c>
      <c r="F51" s="302"/>
      <c r="G51" s="309"/>
      <c r="H51" s="309"/>
      <c r="I51" s="309"/>
      <c r="J51" s="301"/>
      <c r="K51" s="301"/>
      <c r="L51" s="1583">
        <v>18.983765857000002</v>
      </c>
      <c r="M51" s="1583">
        <v>19.769510397000001</v>
      </c>
      <c r="N51" s="1583">
        <v>25.196259811000001</v>
      </c>
      <c r="O51" s="1584">
        <v>25.393988254999989</v>
      </c>
      <c r="P51" s="1583">
        <v>20.949029792000001</v>
      </c>
      <c r="Q51" s="1583">
        <v>21.376727597999999</v>
      </c>
      <c r="R51" s="1331">
        <v>25.673104423000002</v>
      </c>
      <c r="S51" s="1368">
        <v>27.553971913000002</v>
      </c>
      <c r="T51" s="936">
        <v>23.166976472999998</v>
      </c>
      <c r="U51" s="936">
        <v>22.246358426</v>
      </c>
      <c r="V51" s="1331">
        <v>26.944852192999999</v>
      </c>
      <c r="W51" s="1368">
        <v>32.673051694999998</v>
      </c>
      <c r="X51" s="1331">
        <v>21.547564773000001</v>
      </c>
      <c r="Y51" s="1331">
        <v>19.709089690999999</v>
      </c>
      <c r="Z51" s="1331">
        <v>29.843345535999994</v>
      </c>
      <c r="AA51" s="1368">
        <v>27.900000000000006</v>
      </c>
      <c r="AB51" s="1331">
        <v>22.8</v>
      </c>
      <c r="AC51" s="1331">
        <v>19.999999999999996</v>
      </c>
      <c r="AD51" s="1331">
        <v>27.500000000000004</v>
      </c>
      <c r="AE51" s="1368">
        <v>29.5</v>
      </c>
      <c r="AF51" s="1368">
        <v>21</v>
      </c>
      <c r="AG51" s="1077">
        <v>21.1</v>
      </c>
      <c r="AH51" s="1236">
        <v>0</v>
      </c>
      <c r="AI51" s="1236">
        <v>5.0000000000000044E-2</v>
      </c>
    </row>
    <row r="52" spans="1:35" s="246" customFormat="1" ht="15" customHeight="1">
      <c r="A52" s="520"/>
      <c r="B52" s="522" t="s">
        <v>353</v>
      </c>
      <c r="C52" s="1103"/>
      <c r="D52" s="1103"/>
      <c r="E52" s="1065" t="s">
        <v>136</v>
      </c>
      <c r="F52" s="1088"/>
      <c r="G52" s="1094"/>
      <c r="H52" s="1094"/>
      <c r="I52" s="1094"/>
      <c r="J52" s="1106"/>
      <c r="K52" s="1106"/>
      <c r="L52" s="554">
        <v>39.751619645999995</v>
      </c>
      <c r="M52" s="554">
        <v>40.357793059999992</v>
      </c>
      <c r="N52" s="554">
        <v>36.465492662999992</v>
      </c>
      <c r="O52" s="1347">
        <v>42.996038034000001</v>
      </c>
      <c r="P52" s="554">
        <v>43.950685046000004</v>
      </c>
      <c r="Q52" s="554">
        <v>57.460343186999992</v>
      </c>
      <c r="R52" s="554">
        <v>54.488029146000002</v>
      </c>
      <c r="S52" s="1347">
        <v>57.169464267000009</v>
      </c>
      <c r="T52" s="554">
        <v>60.912570338999991</v>
      </c>
      <c r="U52" s="554">
        <v>71.041022007999999</v>
      </c>
      <c r="V52" s="554">
        <v>59.014540420000003</v>
      </c>
      <c r="W52" s="1281">
        <v>61.031867232999986</v>
      </c>
      <c r="X52" s="978">
        <v>67.47104980200001</v>
      </c>
      <c r="Y52" s="978">
        <v>77.880387164999973</v>
      </c>
      <c r="Z52" s="978">
        <v>80.448563033000056</v>
      </c>
      <c r="AA52" s="1281">
        <v>89.4</v>
      </c>
      <c r="AB52" s="978">
        <v>88.4</v>
      </c>
      <c r="AC52" s="978">
        <v>113.00000000000003</v>
      </c>
      <c r="AD52" s="978">
        <v>83.800000000000068</v>
      </c>
      <c r="AE52" s="1281">
        <v>82.39999999999992</v>
      </c>
      <c r="AF52" s="1281">
        <v>101.1</v>
      </c>
      <c r="AG52" s="995">
        <v>99.600000000000023</v>
      </c>
      <c r="AH52" s="1811">
        <v>-9.9009900990099098E-3</v>
      </c>
      <c r="AI52" s="1811">
        <v>-0.11504424778761058</v>
      </c>
    </row>
    <row r="53" spans="1:35" s="246" customFormat="1" ht="15" customHeight="1">
      <c r="A53" s="520"/>
      <c r="B53" s="522" t="s">
        <v>354</v>
      </c>
      <c r="C53" s="1103"/>
      <c r="D53" s="1103"/>
      <c r="E53" s="473" t="s">
        <v>695</v>
      </c>
      <c r="F53" s="473"/>
      <c r="G53" s="304"/>
      <c r="H53" s="304"/>
      <c r="I53" s="304"/>
      <c r="J53" s="305"/>
      <c r="K53" s="305"/>
      <c r="L53" s="1541">
        <v>11.152545686</v>
      </c>
      <c r="M53" s="1541">
        <v>13.679848069</v>
      </c>
      <c r="N53" s="1541">
        <v>7.7433713620000004</v>
      </c>
      <c r="O53" s="1542">
        <v>16.970106369</v>
      </c>
      <c r="P53" s="1541">
        <v>17.901315106999999</v>
      </c>
      <c r="Q53" s="1541">
        <v>18.797877552999999</v>
      </c>
      <c r="R53" s="956">
        <v>22.350193711999999</v>
      </c>
      <c r="S53" s="1320">
        <v>20.263438211</v>
      </c>
      <c r="T53" s="956">
        <v>26.27201895</v>
      </c>
      <c r="U53" s="956">
        <v>24.588003414999999</v>
      </c>
      <c r="V53" s="956">
        <v>23.155179661999998</v>
      </c>
      <c r="W53" s="1284">
        <v>39.984797972999999</v>
      </c>
      <c r="X53" s="1011">
        <v>17.794157668</v>
      </c>
      <c r="Y53" s="1011">
        <v>14.624808818000002</v>
      </c>
      <c r="Z53" s="1011">
        <v>18.981033513999996</v>
      </c>
      <c r="AA53" s="1284">
        <v>73.099999999999994</v>
      </c>
      <c r="AB53" s="1011">
        <v>21.5</v>
      </c>
      <c r="AC53" s="1011">
        <v>7.8999999999999986</v>
      </c>
      <c r="AD53" s="1011">
        <v>22.9</v>
      </c>
      <c r="AE53" s="1284">
        <v>62.100000000000009</v>
      </c>
      <c r="AF53" s="1284">
        <v>51.4</v>
      </c>
      <c r="AG53" s="1035">
        <v>58.699999999999996</v>
      </c>
      <c r="AH53" s="876">
        <v>0.15686274509803932</v>
      </c>
      <c r="AI53" s="876">
        <v>6.375</v>
      </c>
    </row>
    <row r="54" spans="1:35" s="246" customFormat="1" ht="15" customHeight="1">
      <c r="A54" s="520"/>
      <c r="B54" s="522" t="s">
        <v>355</v>
      </c>
      <c r="C54" s="1103"/>
      <c r="D54" s="434"/>
      <c r="E54" s="1065" t="s">
        <v>15</v>
      </c>
      <c r="F54" s="1088"/>
      <c r="G54" s="1092"/>
      <c r="H54" s="1092"/>
      <c r="I54" s="1092"/>
      <c r="J54" s="1103"/>
      <c r="K54" s="1103"/>
      <c r="L54" s="1539">
        <v>28.599073959999998</v>
      </c>
      <c r="M54" s="1539">
        <v>26.677944991</v>
      </c>
      <c r="N54" s="1539">
        <v>28.722121301000001</v>
      </c>
      <c r="O54" s="1540">
        <v>26.025931665000002</v>
      </c>
      <c r="P54" s="1539">
        <v>26.049369939000002</v>
      </c>
      <c r="Q54" s="1539">
        <v>38.662465634</v>
      </c>
      <c r="R54" s="1079">
        <v>32.137835434000003</v>
      </c>
      <c r="S54" s="1367">
        <v>36.906026056000002</v>
      </c>
      <c r="T54" s="1079">
        <v>34.640551389000002</v>
      </c>
      <c r="U54" s="1079">
        <v>46.453018593000003</v>
      </c>
      <c r="V54" s="1079">
        <v>35.859360758000001</v>
      </c>
      <c r="W54" s="1282">
        <v>21.047069259999986</v>
      </c>
      <c r="X54" s="1110">
        <v>49.676892134000013</v>
      </c>
      <c r="Y54" s="1110">
        <v>63.255578346999968</v>
      </c>
      <c r="Z54" s="1110">
        <v>61.467529519000053</v>
      </c>
      <c r="AA54" s="1282">
        <v>16.300000000000011</v>
      </c>
      <c r="AB54" s="1110">
        <v>66.900000000000006</v>
      </c>
      <c r="AC54" s="1110">
        <v>105.10000000000002</v>
      </c>
      <c r="AD54" s="1110">
        <v>60.900000000000063</v>
      </c>
      <c r="AE54" s="1282">
        <v>20.299999999999926</v>
      </c>
      <c r="AF54" s="1282">
        <v>49.699999999999996</v>
      </c>
      <c r="AG54" s="1135">
        <v>40.900000000000027</v>
      </c>
      <c r="AH54" s="1248">
        <v>-0.18000000000000005</v>
      </c>
      <c r="AI54" s="1248">
        <v>-0.60952380952380958</v>
      </c>
    </row>
    <row r="55" spans="1:35" s="246" customFormat="1" ht="15" customHeight="1">
      <c r="A55" s="521"/>
      <c r="B55" s="522" t="s">
        <v>356</v>
      </c>
      <c r="C55" s="1103"/>
      <c r="D55" s="434"/>
      <c r="E55" s="436" t="s">
        <v>137</v>
      </c>
      <c r="F55" s="436"/>
      <c r="G55" s="297"/>
      <c r="H55" s="921"/>
      <c r="I55" s="297"/>
      <c r="J55" s="298"/>
      <c r="K55" s="298"/>
      <c r="L55" s="1564">
        <v>-1.1934125E-2</v>
      </c>
      <c r="M55" s="1564">
        <v>-7.9730820000000008E-2</v>
      </c>
      <c r="N55" s="1564">
        <v>2.1183090000000002E-2</v>
      </c>
      <c r="O55" s="1565">
        <v>-5.8774523000000002E-2</v>
      </c>
      <c r="P55" s="1564">
        <v>-8.5970720000000007E-3</v>
      </c>
      <c r="Q55" s="1564">
        <v>-1.23079E-2</v>
      </c>
      <c r="R55" s="1566">
        <v>0.222233403</v>
      </c>
      <c r="S55" s="1567">
        <v>-5.1674267000000003E-2</v>
      </c>
      <c r="T55" s="1566">
        <v>0.10404617500000002</v>
      </c>
      <c r="U55" s="1566">
        <v>5.108772000000001E-3</v>
      </c>
      <c r="V55" s="1543">
        <v>-3.8196700000000389E-4</v>
      </c>
      <c r="W55" s="1283">
        <v>-38.891227020000002</v>
      </c>
      <c r="X55" s="1416">
        <v>-16.011411678000002</v>
      </c>
      <c r="Y55" s="1416">
        <v>-8.1268329999986122E-3</v>
      </c>
      <c r="Z55" s="1416">
        <v>-0.38046148899999821</v>
      </c>
      <c r="AA55" s="1283">
        <v>-0.5</v>
      </c>
      <c r="AB55" s="1416">
        <v>0</v>
      </c>
      <c r="AC55" s="1416">
        <v>-0.1</v>
      </c>
      <c r="AD55" s="1416">
        <v>-1</v>
      </c>
      <c r="AE55" s="1283">
        <v>-0.7</v>
      </c>
      <c r="AF55" s="1283">
        <v>0</v>
      </c>
      <c r="AG55" s="1251">
        <v>0</v>
      </c>
      <c r="AH55" s="1822" t="s">
        <v>871</v>
      </c>
      <c r="AI55" s="1822" t="s">
        <v>871</v>
      </c>
    </row>
    <row r="56" spans="1:35" s="246" customFormat="1" ht="15" customHeight="1">
      <c r="A56" s="520"/>
      <c r="B56" s="522" t="s">
        <v>357</v>
      </c>
      <c r="C56" s="1103"/>
      <c r="D56" s="434"/>
      <c r="E56" s="1095" t="s">
        <v>5</v>
      </c>
      <c r="F56" s="1095"/>
      <c r="G56" s="307"/>
      <c r="H56" s="307"/>
      <c r="I56" s="307"/>
      <c r="J56" s="434"/>
      <c r="K56" s="434"/>
      <c r="L56" s="1147">
        <v>28.587139834999999</v>
      </c>
      <c r="M56" s="1147">
        <v>26.598214170999999</v>
      </c>
      <c r="N56" s="1147">
        <v>28.743304390999999</v>
      </c>
      <c r="O56" s="1390">
        <v>25.967157142000001</v>
      </c>
      <c r="P56" s="1147">
        <v>26.040772867000001</v>
      </c>
      <c r="Q56" s="1147">
        <v>38.650157733999997</v>
      </c>
      <c r="R56" s="1149">
        <v>32.360068837</v>
      </c>
      <c r="S56" s="1396">
        <v>36.854351788999999</v>
      </c>
      <c r="T56" s="1149">
        <v>34.744597564000003</v>
      </c>
      <c r="U56" s="1149">
        <v>46.458127365000003</v>
      </c>
      <c r="V56" s="1149">
        <v>35.858978790999998</v>
      </c>
      <c r="W56" s="1272">
        <v>-18.061703720000004</v>
      </c>
      <c r="X56" s="673">
        <v>33.665480456000012</v>
      </c>
      <c r="Y56" s="673">
        <v>63.247451513999977</v>
      </c>
      <c r="Z56" s="673">
        <v>61.08706803000004</v>
      </c>
      <c r="AA56" s="1272">
        <v>15.800000000000011</v>
      </c>
      <c r="AB56" s="673">
        <v>66.900000000000006</v>
      </c>
      <c r="AC56" s="673">
        <v>105.00000000000003</v>
      </c>
      <c r="AD56" s="673">
        <v>59.900000000000063</v>
      </c>
      <c r="AE56" s="1272">
        <v>19.599999999999909</v>
      </c>
      <c r="AF56" s="1272">
        <v>49.699999999999996</v>
      </c>
      <c r="AG56" s="1599">
        <v>40.900000000000027</v>
      </c>
      <c r="AH56" s="857">
        <v>-0.18000000000000005</v>
      </c>
      <c r="AI56" s="857">
        <v>-0.60952380952380958</v>
      </c>
    </row>
    <row r="57" spans="1:35" s="246" customFormat="1" ht="15" customHeight="1">
      <c r="A57" s="520"/>
      <c r="B57" s="522" t="s">
        <v>358</v>
      </c>
      <c r="C57" s="1103"/>
      <c r="D57" s="434"/>
      <c r="E57" s="473" t="s">
        <v>6</v>
      </c>
      <c r="F57" s="473"/>
      <c r="G57" s="92"/>
      <c r="H57" s="92"/>
      <c r="I57" s="92"/>
      <c r="J57" s="171"/>
      <c r="K57" s="171"/>
      <c r="L57" s="892">
        <v>5.5826617760000001</v>
      </c>
      <c r="M57" s="892">
        <v>6.5106913520000003</v>
      </c>
      <c r="N57" s="892">
        <v>6.5390137409999998</v>
      </c>
      <c r="O57" s="1392">
        <v>0.29428106399999998</v>
      </c>
      <c r="P57" s="892">
        <v>6.0962152630000004</v>
      </c>
      <c r="Q57" s="892">
        <v>9.3978987410000006</v>
      </c>
      <c r="R57" s="1150">
        <v>7.9650726809999997</v>
      </c>
      <c r="S57" s="1397">
        <v>8.8582778510000004</v>
      </c>
      <c r="T57" s="1150">
        <v>8.5099775530000006</v>
      </c>
      <c r="U57" s="1150">
        <v>10.925322924</v>
      </c>
      <c r="V57" s="1150">
        <v>8.2974529970000006</v>
      </c>
      <c r="W57" s="1274">
        <v>12.267246525999999</v>
      </c>
      <c r="X57" s="674">
        <v>-1.318570217</v>
      </c>
      <c r="Y57" s="674">
        <v>15.704046196</v>
      </c>
      <c r="Z57" s="674">
        <v>14.914524021</v>
      </c>
      <c r="AA57" s="1274">
        <v>3.9000000000000021</v>
      </c>
      <c r="AB57" s="674">
        <v>17.8</v>
      </c>
      <c r="AC57" s="674">
        <v>28.7</v>
      </c>
      <c r="AD57" s="674">
        <v>17.900000000000009</v>
      </c>
      <c r="AE57" s="1274">
        <v>3.5999999999999943</v>
      </c>
      <c r="AF57" s="1274">
        <v>10.5</v>
      </c>
      <c r="AG57" s="1477">
        <v>8.8000000000000007</v>
      </c>
      <c r="AH57" s="876">
        <v>-0.18181818181818177</v>
      </c>
      <c r="AI57" s="876">
        <v>-0.68965517241379315</v>
      </c>
    </row>
    <row r="58" spans="1:35" s="246" customFormat="1" ht="16.5" customHeight="1" thickBot="1">
      <c r="A58" s="520"/>
      <c r="B58" s="522" t="s">
        <v>359</v>
      </c>
      <c r="C58" s="1103"/>
      <c r="D58" s="878"/>
      <c r="E58" s="1562" t="s">
        <v>2</v>
      </c>
      <c r="F58" s="1562"/>
      <c r="G58" s="922"/>
      <c r="H58" s="922"/>
      <c r="I58" s="922"/>
      <c r="J58" s="809"/>
      <c r="K58" s="809"/>
      <c r="L58" s="895">
        <v>23.004478059</v>
      </c>
      <c r="M58" s="895">
        <v>20.087522819</v>
      </c>
      <c r="N58" s="895">
        <v>22.204290650000001</v>
      </c>
      <c r="O58" s="1394">
        <v>25.672876078000002</v>
      </c>
      <c r="P58" s="895">
        <v>19.944557604</v>
      </c>
      <c r="Q58" s="895">
        <v>29.252258993000002</v>
      </c>
      <c r="R58" s="1152">
        <v>24.394996156000001</v>
      </c>
      <c r="S58" s="1369">
        <v>27.996073937999999</v>
      </c>
      <c r="T58" s="1152">
        <v>26.234620011000001</v>
      </c>
      <c r="U58" s="1152">
        <v>35.532804441000003</v>
      </c>
      <c r="V58" s="1152">
        <v>27.561525794000001</v>
      </c>
      <c r="W58" s="1382">
        <v>-30.328950246000005</v>
      </c>
      <c r="X58" s="1193">
        <v>34.984050673000013</v>
      </c>
      <c r="Y58" s="1193">
        <v>47.543405317999969</v>
      </c>
      <c r="Z58" s="1193">
        <v>46.172544009000035</v>
      </c>
      <c r="AA58" s="1382">
        <v>11.900000000000006</v>
      </c>
      <c r="AB58" s="1193">
        <v>49.100000000000009</v>
      </c>
      <c r="AC58" s="1193">
        <v>76.300000000000026</v>
      </c>
      <c r="AD58" s="1193">
        <v>42.000000000000057</v>
      </c>
      <c r="AE58" s="1382">
        <v>15.999999999999915</v>
      </c>
      <c r="AF58" s="1382">
        <v>39.199999999999996</v>
      </c>
      <c r="AG58" s="1601">
        <v>32.10000000000003</v>
      </c>
      <c r="AH58" s="964">
        <v>-0.17948717948717952</v>
      </c>
      <c r="AI58" s="964">
        <v>-0.57894736842105265</v>
      </c>
    </row>
    <row r="59" spans="1:35" s="246" customFormat="1" ht="15" customHeight="1">
      <c r="A59" s="520"/>
      <c r="B59" s="522" t="s">
        <v>360</v>
      </c>
      <c r="C59" s="1103"/>
      <c r="D59" s="878"/>
      <c r="E59" s="1088"/>
      <c r="F59" s="1088"/>
      <c r="G59" s="1088"/>
      <c r="H59" s="1088"/>
      <c r="I59" s="1088"/>
      <c r="J59" s="1088"/>
      <c r="K59" s="1088"/>
      <c r="L59" s="1088"/>
      <c r="M59" s="1088"/>
      <c r="N59" s="1088"/>
      <c r="O59" s="1088"/>
      <c r="P59" s="1088"/>
      <c r="Q59" s="1088"/>
      <c r="R59" s="1088"/>
      <c r="S59" s="1088"/>
      <c r="T59" s="1088"/>
      <c r="U59" s="1088"/>
      <c r="V59" s="1088"/>
      <c r="W59" s="1088"/>
      <c r="X59" s="1089"/>
      <c r="Y59" s="1089"/>
      <c r="Z59" s="1089"/>
      <c r="AA59" s="1088"/>
      <c r="AB59" s="1088"/>
      <c r="AC59" s="1088"/>
      <c r="AD59" s="1088"/>
      <c r="AE59" s="1088"/>
      <c r="AF59" s="1088"/>
      <c r="AG59" s="1088"/>
      <c r="AH59" s="1111"/>
      <c r="AI59" s="1111"/>
    </row>
    <row r="60" spans="1:35" s="246" customFormat="1" ht="15" customHeight="1">
      <c r="A60" s="520"/>
      <c r="B60" s="522" t="s">
        <v>361</v>
      </c>
      <c r="C60" s="1103"/>
      <c r="D60" s="878"/>
      <c r="E60" s="1088"/>
      <c r="F60" s="1088"/>
      <c r="G60" s="1088"/>
      <c r="H60" s="1088"/>
      <c r="I60" s="1088"/>
      <c r="J60" s="1088"/>
      <c r="K60" s="1088"/>
      <c r="L60" s="1088"/>
      <c r="M60" s="1088"/>
      <c r="N60" s="1088"/>
      <c r="O60" s="1088"/>
      <c r="P60" s="1088"/>
      <c r="Q60" s="1088"/>
      <c r="R60" s="1088"/>
      <c r="S60" s="1088"/>
      <c r="T60" s="1088"/>
      <c r="U60" s="1088"/>
      <c r="V60" s="1088"/>
      <c r="W60" s="1088"/>
      <c r="X60" s="1089"/>
      <c r="Y60" s="1088"/>
      <c r="Z60" s="1089"/>
      <c r="AA60" s="751"/>
      <c r="AB60" s="1088"/>
      <c r="AC60" s="1088"/>
      <c r="AD60" s="1088"/>
      <c r="AE60" s="751"/>
      <c r="AF60" s="751"/>
      <c r="AG60" s="751"/>
      <c r="AH60" s="1856"/>
      <c r="AI60" s="1111"/>
    </row>
    <row r="61" spans="1:35" s="246" customFormat="1" ht="15" customHeight="1">
      <c r="A61" s="520"/>
      <c r="B61" s="717" t="s">
        <v>701</v>
      </c>
      <c r="C61" s="1103"/>
      <c r="D61" s="878"/>
      <c r="E61" s="1088"/>
      <c r="F61" s="1088"/>
      <c r="G61" s="1088"/>
      <c r="H61" s="1088"/>
      <c r="I61" s="1088"/>
      <c r="J61" s="1088"/>
      <c r="K61" s="1088"/>
      <c r="L61" s="1088"/>
      <c r="M61" s="1088"/>
      <c r="N61" s="1088"/>
      <c r="O61" s="1088"/>
      <c r="P61" s="1088"/>
      <c r="Q61" s="1088"/>
      <c r="R61" s="1088"/>
      <c r="S61" s="1088"/>
      <c r="T61" s="1088"/>
      <c r="U61" s="1088"/>
      <c r="V61" s="1088"/>
      <c r="W61" s="1088"/>
      <c r="X61" s="1089"/>
      <c r="Y61" s="1088"/>
      <c r="Z61" s="1089"/>
      <c r="AA61" s="1088"/>
      <c r="AB61" s="1088"/>
      <c r="AC61" s="1088"/>
      <c r="AD61" s="1088"/>
      <c r="AE61" s="1088"/>
      <c r="AF61" s="1088"/>
      <c r="AG61" s="1088"/>
      <c r="AH61" s="1857"/>
      <c r="AI61" s="669"/>
    </row>
    <row r="62" spans="1:35" s="246" customFormat="1" ht="15" customHeight="1">
      <c r="A62" s="520"/>
      <c r="B62" s="1586" t="s">
        <v>702</v>
      </c>
      <c r="C62" s="1103"/>
      <c r="D62" s="878"/>
      <c r="E62" s="1088"/>
      <c r="F62" s="1088"/>
      <c r="G62" s="1088"/>
      <c r="H62" s="1088"/>
      <c r="I62" s="1088"/>
      <c r="J62" s="1088"/>
      <c r="K62" s="1088"/>
      <c r="L62" s="1088"/>
      <c r="M62" s="1088"/>
      <c r="N62" s="1088"/>
      <c r="O62" s="1088"/>
      <c r="P62" s="1088"/>
      <c r="Q62" s="1088"/>
      <c r="R62" s="1088"/>
      <c r="S62" s="1088"/>
      <c r="T62" s="1088"/>
      <c r="U62" s="1088"/>
      <c r="V62" s="1088"/>
      <c r="W62" s="1088"/>
      <c r="X62" s="1089"/>
      <c r="Y62" s="1088"/>
      <c r="Z62" s="1088"/>
      <c r="AA62" s="1303"/>
      <c r="AB62" s="1088"/>
      <c r="AC62" s="1088"/>
      <c r="AD62" s="1088"/>
      <c r="AE62" s="751"/>
      <c r="AF62" s="751"/>
      <c r="AG62" s="751"/>
      <c r="AH62" s="1856"/>
      <c r="AI62" s="434"/>
    </row>
    <row r="63" spans="1:35" s="246" customFormat="1" ht="15" customHeight="1">
      <c r="A63" s="141"/>
      <c r="B63" s="522" t="s">
        <v>476</v>
      </c>
      <c r="C63" s="1103"/>
      <c r="D63" s="878"/>
      <c r="E63" s="1088"/>
      <c r="F63" s="1088"/>
      <c r="G63" s="1088"/>
      <c r="H63" s="1088"/>
      <c r="I63" s="1088"/>
      <c r="J63" s="1088"/>
      <c r="K63" s="1088"/>
      <c r="L63" s="1088"/>
      <c r="M63" s="1088"/>
      <c r="N63" s="1088"/>
      <c r="O63" s="1088"/>
      <c r="P63" s="1088"/>
      <c r="Q63" s="1088"/>
      <c r="R63" s="1088"/>
      <c r="S63" s="1088"/>
      <c r="T63" s="1088"/>
      <c r="U63" s="1088"/>
      <c r="V63" s="1088"/>
      <c r="W63" s="1088"/>
      <c r="X63" s="1088"/>
      <c r="Y63" s="1088"/>
      <c r="Z63" s="1088"/>
      <c r="AA63" s="1088"/>
      <c r="AB63" s="1088"/>
      <c r="AC63" s="1088"/>
      <c r="AD63" s="1088"/>
      <c r="AE63" s="1088"/>
      <c r="AF63" s="1088"/>
      <c r="AG63" s="1088"/>
      <c r="AH63" s="1111"/>
      <c r="AI63" s="1095"/>
    </row>
    <row r="64" spans="1:35" s="246" customFormat="1" ht="15" customHeight="1">
      <c r="A64" s="141"/>
      <c r="B64" s="522" t="s">
        <v>362</v>
      </c>
      <c r="C64" s="258"/>
      <c r="D64" s="349"/>
      <c r="E64" s="1088"/>
      <c r="F64" s="1088"/>
      <c r="G64" s="1088"/>
      <c r="H64" s="1088"/>
      <c r="I64" s="1088"/>
      <c r="J64" s="1088"/>
      <c r="K64" s="1088"/>
      <c r="L64" s="1088"/>
      <c r="M64" s="1088"/>
      <c r="N64" s="1088"/>
      <c r="O64" s="1088"/>
      <c r="P64" s="1088"/>
      <c r="Q64" s="1088"/>
      <c r="R64" s="1088"/>
      <c r="S64" s="1088"/>
      <c r="T64" s="1088"/>
      <c r="U64" s="1088"/>
      <c r="V64" s="1088"/>
      <c r="W64" s="1088"/>
      <c r="X64" s="1088"/>
      <c r="Y64" s="1088"/>
      <c r="Z64" s="1088"/>
      <c r="AA64" s="1088"/>
      <c r="AB64" s="1088"/>
      <c r="AC64" s="1088"/>
      <c r="AD64" s="1088"/>
      <c r="AE64" s="1088"/>
      <c r="AF64" s="1088"/>
      <c r="AG64" s="1088"/>
      <c r="AH64" s="1115"/>
      <c r="AI64" s="1115"/>
    </row>
    <row r="65" spans="1:928" s="246" customFormat="1" ht="15" customHeight="1">
      <c r="A65" s="141"/>
      <c r="B65" s="152"/>
      <c r="C65" s="258"/>
      <c r="D65" s="349"/>
      <c r="E65" s="1088"/>
      <c r="F65" s="1088"/>
      <c r="G65" s="1088"/>
      <c r="H65" s="1088"/>
      <c r="I65" s="1088"/>
      <c r="J65" s="1088"/>
      <c r="K65" s="1088"/>
      <c r="L65" s="1088"/>
      <c r="M65" s="1088"/>
      <c r="N65" s="1088"/>
      <c r="O65" s="1088"/>
      <c r="P65" s="1088"/>
      <c r="Q65" s="1088"/>
      <c r="R65" s="1088"/>
      <c r="S65" s="1088"/>
      <c r="T65" s="1088"/>
      <c r="U65" s="1088"/>
      <c r="V65" s="1088"/>
      <c r="W65" s="1088"/>
      <c r="X65" s="1088"/>
      <c r="Y65" s="1088"/>
      <c r="Z65" s="1088"/>
      <c r="AA65" s="1088"/>
      <c r="AB65" s="1088"/>
      <c r="AC65" s="1088"/>
      <c r="AD65" s="1088"/>
      <c r="AE65" s="1088"/>
      <c r="AF65" s="1088"/>
      <c r="AG65" s="1088"/>
      <c r="AH65" s="916"/>
      <c r="AI65" s="916"/>
    </row>
    <row r="66" spans="1:928" s="246" customFormat="1" ht="15" customHeight="1">
      <c r="A66" s="141"/>
      <c r="B66" s="152"/>
      <c r="C66" s="1089"/>
      <c r="D66" s="349"/>
      <c r="E66" s="1088"/>
      <c r="F66" s="1088"/>
      <c r="G66" s="1088"/>
      <c r="H66" s="1088"/>
      <c r="I66" s="1088"/>
      <c r="J66" s="1088"/>
      <c r="K66" s="1088"/>
      <c r="L66" s="1088"/>
      <c r="M66" s="1088"/>
      <c r="N66" s="1088"/>
      <c r="O66" s="1088"/>
      <c r="P66" s="1088"/>
      <c r="Q66" s="1088"/>
      <c r="R66" s="1088"/>
      <c r="S66" s="1088"/>
      <c r="T66" s="1088"/>
      <c r="U66" s="1088"/>
      <c r="V66" s="1088"/>
      <c r="W66" s="1088"/>
      <c r="X66" s="1088"/>
      <c r="Y66" s="1088"/>
      <c r="Z66" s="1088"/>
      <c r="AA66" s="1088"/>
      <c r="AB66" s="1088"/>
      <c r="AC66" s="1088"/>
      <c r="AD66" s="1088"/>
      <c r="AE66" s="1088"/>
      <c r="AF66" s="1088"/>
      <c r="AG66" s="1088"/>
      <c r="AH66" s="1098"/>
      <c r="AI66" s="1098"/>
    </row>
    <row r="67" spans="1:928" s="246" customFormat="1" ht="15" customHeight="1">
      <c r="A67" s="141"/>
      <c r="B67" s="152"/>
      <c r="C67" s="1103"/>
      <c r="D67" s="515"/>
      <c r="E67" s="1088"/>
      <c r="F67" s="1088"/>
      <c r="G67" s="1088"/>
      <c r="H67" s="1088"/>
      <c r="I67" s="1088"/>
      <c r="J67" s="1088"/>
      <c r="K67" s="1088"/>
      <c r="L67" s="1088"/>
      <c r="M67" s="1088"/>
      <c r="N67" s="1088"/>
      <c r="O67" s="1088"/>
      <c r="P67" s="1088"/>
      <c r="Q67" s="1088"/>
      <c r="R67" s="1088"/>
      <c r="S67" s="1088"/>
      <c r="T67" s="1088"/>
      <c r="U67" s="1088"/>
      <c r="V67" s="1088"/>
      <c r="W67" s="1088"/>
      <c r="X67" s="1088"/>
      <c r="Y67" s="1088"/>
      <c r="Z67" s="1088"/>
      <c r="AA67" s="1088"/>
      <c r="AB67" s="1088"/>
      <c r="AC67" s="1088"/>
      <c r="AD67" s="1088"/>
      <c r="AE67" s="1088"/>
      <c r="AF67" s="1088"/>
      <c r="AG67" s="1088"/>
      <c r="AH67" s="433"/>
      <c r="AI67" s="433"/>
    </row>
    <row r="68" spans="1:928" ht="15" customHeight="1">
      <c r="A68" s="141"/>
      <c r="B68" s="152"/>
      <c r="C68" s="1103"/>
      <c r="D68" s="349"/>
      <c r="AH68" s="1111"/>
      <c r="AI68" s="433"/>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c r="CU68" s="1089"/>
      <c r="CV68" s="1089"/>
      <c r="CW68" s="1089"/>
      <c r="CX68" s="1089"/>
      <c r="CY68" s="1089"/>
      <c r="CZ68" s="1089"/>
      <c r="DA68" s="1089"/>
      <c r="DB68" s="1089"/>
      <c r="DC68" s="1089"/>
      <c r="DD68" s="1089"/>
      <c r="DE68" s="1089"/>
      <c r="DF68" s="1089"/>
      <c r="DG68" s="1089"/>
      <c r="DH68" s="1089"/>
      <c r="DI68" s="1089"/>
      <c r="DJ68" s="1089"/>
      <c r="DK68" s="1089"/>
      <c r="DL68" s="1089"/>
      <c r="DM68" s="1089"/>
      <c r="DN68" s="1089"/>
      <c r="DO68" s="1089"/>
      <c r="DP68" s="1089"/>
      <c r="DQ68" s="1089"/>
      <c r="DR68" s="1089"/>
      <c r="DS68" s="1089"/>
      <c r="DT68" s="1089"/>
      <c r="DU68" s="1089"/>
      <c r="DV68" s="1089"/>
      <c r="DW68" s="1089"/>
      <c r="DX68" s="1089"/>
      <c r="DY68" s="1089"/>
      <c r="DZ68" s="1089"/>
      <c r="EA68" s="1089"/>
      <c r="EB68" s="1089"/>
      <c r="EC68" s="1089"/>
      <c r="ED68" s="1089"/>
      <c r="EE68" s="1089"/>
      <c r="EF68" s="1089"/>
      <c r="EG68" s="1089"/>
      <c r="EH68" s="1089"/>
      <c r="EI68" s="1089"/>
      <c r="EJ68" s="1089"/>
      <c r="EK68" s="1089"/>
      <c r="EL68" s="1089"/>
      <c r="EM68" s="1089"/>
      <c r="EN68" s="1089"/>
      <c r="EO68" s="1089"/>
      <c r="EP68" s="1089"/>
      <c r="EQ68" s="1089"/>
      <c r="ER68" s="1089"/>
      <c r="ES68" s="1089"/>
      <c r="ET68" s="1089"/>
      <c r="EU68" s="1089"/>
      <c r="EV68" s="1089"/>
      <c r="EW68" s="1089"/>
      <c r="EX68" s="1089"/>
      <c r="EY68" s="1089"/>
      <c r="EZ68" s="1089"/>
      <c r="FA68" s="1089"/>
      <c r="FB68" s="1089"/>
      <c r="FC68" s="1089"/>
      <c r="FD68" s="1089"/>
      <c r="FE68" s="1089"/>
      <c r="FF68" s="1089"/>
      <c r="FG68" s="1089"/>
      <c r="FH68" s="1089"/>
      <c r="FI68" s="1089"/>
      <c r="FJ68" s="1089"/>
      <c r="FK68" s="1089"/>
      <c r="FL68" s="1089"/>
      <c r="FM68" s="1089"/>
      <c r="FN68" s="1089"/>
      <c r="FO68" s="1089"/>
      <c r="FP68" s="1089"/>
      <c r="FQ68" s="1089"/>
      <c r="FR68" s="1089"/>
      <c r="FS68" s="1089"/>
      <c r="FT68" s="1089"/>
      <c r="FU68" s="1089"/>
      <c r="FV68" s="1089"/>
      <c r="FW68" s="1089"/>
      <c r="FX68" s="1089"/>
      <c r="FY68" s="1089"/>
      <c r="FZ68" s="1089"/>
      <c r="GA68" s="1089"/>
      <c r="GB68" s="1089"/>
      <c r="GC68" s="1089"/>
      <c r="GD68" s="1089"/>
      <c r="GE68" s="1089"/>
      <c r="GF68" s="1089"/>
      <c r="GG68" s="1089"/>
      <c r="GH68" s="1089"/>
      <c r="GI68" s="1089"/>
      <c r="GJ68" s="1089"/>
      <c r="GK68" s="1089"/>
      <c r="GL68" s="1089"/>
      <c r="GM68" s="1089"/>
      <c r="GN68" s="1089"/>
      <c r="GO68" s="1089"/>
      <c r="GP68" s="1089"/>
      <c r="GQ68" s="1089"/>
      <c r="GR68" s="1089"/>
      <c r="GS68" s="1089"/>
      <c r="GT68" s="1089"/>
      <c r="GU68" s="1089"/>
      <c r="GV68" s="1089"/>
      <c r="GW68" s="1089"/>
      <c r="GX68" s="1089"/>
      <c r="GY68" s="1089"/>
      <c r="GZ68" s="1089"/>
      <c r="HA68" s="1089"/>
      <c r="HB68" s="1089"/>
      <c r="HC68" s="1089"/>
      <c r="HD68" s="1089"/>
      <c r="HE68" s="1089"/>
      <c r="HF68" s="1089"/>
      <c r="HG68" s="1089"/>
      <c r="HH68" s="1089"/>
      <c r="HI68" s="1089"/>
      <c r="HJ68" s="1089"/>
      <c r="HK68" s="1089"/>
      <c r="HL68" s="1089"/>
      <c r="HM68" s="1089"/>
      <c r="HN68" s="1089"/>
      <c r="HO68" s="1089"/>
      <c r="HP68" s="1089"/>
      <c r="HQ68" s="1089"/>
      <c r="HR68" s="1089"/>
      <c r="HS68" s="1089"/>
      <c r="HT68" s="1089"/>
      <c r="HU68" s="1089"/>
      <c r="HV68" s="1089"/>
      <c r="HW68" s="1089"/>
      <c r="HX68" s="1089"/>
      <c r="HY68" s="1089"/>
      <c r="HZ68" s="1089"/>
      <c r="IA68" s="1089"/>
      <c r="IB68" s="1089"/>
      <c r="IC68" s="1089"/>
      <c r="ID68" s="1089"/>
      <c r="IE68" s="1089"/>
      <c r="IF68" s="1089"/>
      <c r="IG68" s="1089"/>
      <c r="IH68" s="1089"/>
      <c r="II68" s="1089"/>
      <c r="IJ68" s="1089"/>
      <c r="IK68" s="1089"/>
      <c r="IL68" s="1089"/>
      <c r="IM68" s="1089"/>
      <c r="IN68" s="1089"/>
      <c r="IO68" s="1089"/>
      <c r="IP68" s="1089"/>
      <c r="IQ68" s="1089"/>
      <c r="IR68" s="1089"/>
      <c r="IS68" s="1089"/>
      <c r="IT68" s="1089"/>
      <c r="IU68" s="1089"/>
      <c r="IV68" s="1089"/>
      <c r="IW68" s="1089"/>
      <c r="IX68" s="1089"/>
      <c r="IY68" s="1089"/>
      <c r="IZ68" s="1089"/>
      <c r="JA68" s="1089"/>
      <c r="JB68" s="1089"/>
      <c r="JC68" s="1089"/>
      <c r="JD68" s="1089"/>
      <c r="JE68" s="1089"/>
      <c r="JF68" s="1089"/>
      <c r="JG68" s="1089"/>
      <c r="JH68" s="1089"/>
      <c r="JI68" s="1089"/>
      <c r="JJ68" s="1089"/>
      <c r="JK68" s="1089"/>
      <c r="JL68" s="1089"/>
      <c r="JM68" s="1089"/>
      <c r="JN68" s="1089"/>
      <c r="JO68" s="1089"/>
      <c r="JP68" s="1089"/>
      <c r="JQ68" s="1089"/>
      <c r="JR68" s="1089"/>
      <c r="JS68" s="1089"/>
      <c r="JT68" s="1089"/>
      <c r="JU68" s="1089"/>
      <c r="JV68" s="1089"/>
      <c r="JW68" s="1089"/>
      <c r="JX68" s="1089"/>
      <c r="JY68" s="1089"/>
      <c r="JZ68" s="1089"/>
      <c r="KA68" s="1089"/>
      <c r="KB68" s="1089"/>
      <c r="KC68" s="1089"/>
      <c r="KD68" s="1089"/>
      <c r="KE68" s="1089"/>
      <c r="KF68" s="1089"/>
      <c r="KG68" s="1089"/>
      <c r="KH68" s="1089"/>
      <c r="KI68" s="1089"/>
      <c r="KJ68" s="1089"/>
      <c r="KK68" s="1089"/>
      <c r="KL68" s="1089"/>
      <c r="KM68" s="1089"/>
      <c r="KN68" s="1089"/>
      <c r="KO68" s="1089"/>
      <c r="KP68" s="1089"/>
      <c r="KQ68" s="1089"/>
      <c r="KR68" s="1089"/>
      <c r="KS68" s="1089"/>
      <c r="KT68" s="1089"/>
      <c r="KU68" s="1089"/>
      <c r="KV68" s="1089"/>
      <c r="KW68" s="1089"/>
      <c r="KX68" s="1089"/>
      <c r="KY68" s="1089"/>
      <c r="KZ68" s="1089"/>
      <c r="LA68" s="1089"/>
      <c r="LB68" s="1089"/>
      <c r="LC68" s="1089"/>
      <c r="LD68" s="1089"/>
      <c r="LE68" s="1089"/>
      <c r="LF68" s="1089"/>
      <c r="LG68" s="1089"/>
      <c r="LH68" s="1089"/>
      <c r="LI68" s="1089"/>
      <c r="LJ68" s="1089"/>
      <c r="LK68" s="1089"/>
      <c r="LL68" s="1089"/>
      <c r="LM68" s="1089"/>
      <c r="LN68" s="1089"/>
      <c r="LO68" s="1089"/>
      <c r="LP68" s="1089"/>
      <c r="LQ68" s="1089"/>
      <c r="LR68" s="1089"/>
      <c r="LS68" s="1089"/>
      <c r="LT68" s="1089"/>
      <c r="LU68" s="1089"/>
      <c r="LV68" s="1089"/>
      <c r="LW68" s="1089"/>
      <c r="LX68" s="1089"/>
      <c r="LY68" s="1089"/>
      <c r="LZ68" s="1089"/>
      <c r="MA68" s="1089"/>
      <c r="MB68" s="1089"/>
      <c r="MC68" s="1089"/>
      <c r="MD68" s="1089"/>
      <c r="ME68" s="1089"/>
      <c r="MF68" s="1089"/>
      <c r="MG68" s="1089"/>
      <c r="MH68" s="1089"/>
      <c r="MI68" s="1089"/>
      <c r="MJ68" s="1089"/>
      <c r="MK68" s="1089"/>
      <c r="ML68" s="1089"/>
      <c r="MM68" s="1089"/>
      <c r="MN68" s="1089"/>
      <c r="MO68" s="1089"/>
      <c r="MP68" s="1089"/>
      <c r="MQ68" s="1089"/>
      <c r="MR68" s="1089"/>
      <c r="MS68" s="1089"/>
      <c r="MT68" s="1089"/>
      <c r="MU68" s="1089"/>
      <c r="MV68" s="1089"/>
      <c r="MW68" s="1089"/>
      <c r="MX68" s="1089"/>
      <c r="MY68" s="1089"/>
      <c r="MZ68" s="1089"/>
      <c r="NA68" s="1089"/>
      <c r="NB68" s="1089"/>
      <c r="NC68" s="1089"/>
      <c r="ND68" s="1089"/>
      <c r="NE68" s="1089"/>
      <c r="NF68" s="1089"/>
      <c r="NG68" s="1089"/>
      <c r="NH68" s="1089"/>
      <c r="NI68" s="1089"/>
      <c r="NJ68" s="1089"/>
      <c r="NK68" s="1089"/>
      <c r="NL68" s="1089"/>
      <c r="NM68" s="1089"/>
      <c r="NN68" s="1089"/>
      <c r="NO68" s="1089"/>
      <c r="NP68" s="1089"/>
      <c r="NQ68" s="1089"/>
      <c r="NR68" s="1089"/>
      <c r="NS68" s="1089"/>
      <c r="NT68" s="1089"/>
      <c r="NU68" s="1089"/>
      <c r="NV68" s="1089"/>
      <c r="NW68" s="1089"/>
      <c r="NX68" s="1089"/>
      <c r="NY68" s="1089"/>
      <c r="NZ68" s="1089"/>
      <c r="OA68" s="1089"/>
      <c r="OB68" s="1089"/>
      <c r="OC68" s="1089"/>
      <c r="OD68" s="1089"/>
      <c r="OE68" s="1089"/>
      <c r="OF68" s="1089"/>
      <c r="OG68" s="1089"/>
      <c r="OH68" s="1089"/>
      <c r="OI68" s="1089"/>
      <c r="OJ68" s="1089"/>
      <c r="OK68" s="1089"/>
      <c r="OL68" s="1089"/>
      <c r="OM68" s="1089"/>
      <c r="ON68" s="1089"/>
      <c r="OO68" s="1089"/>
      <c r="OP68" s="1089"/>
      <c r="OQ68" s="1089"/>
      <c r="OR68" s="1089"/>
      <c r="OS68" s="1089"/>
      <c r="OT68" s="1089"/>
      <c r="OU68" s="1089"/>
      <c r="OV68" s="1089"/>
      <c r="OW68" s="1089"/>
      <c r="OX68" s="1089"/>
      <c r="OY68" s="1089"/>
      <c r="OZ68" s="1089"/>
      <c r="PA68" s="1089"/>
      <c r="PB68" s="1089"/>
      <c r="PC68" s="1089"/>
      <c r="PD68" s="1089"/>
      <c r="PE68" s="1089"/>
      <c r="PF68" s="1089"/>
      <c r="PG68" s="1089"/>
      <c r="PH68" s="1089"/>
      <c r="PI68" s="1089"/>
      <c r="PJ68" s="1089"/>
      <c r="PK68" s="1089"/>
      <c r="PL68" s="1089"/>
      <c r="PM68" s="1089"/>
      <c r="PN68" s="1089"/>
      <c r="PO68" s="1089"/>
      <c r="PP68" s="1089"/>
      <c r="PQ68" s="1089"/>
      <c r="PR68" s="1089"/>
      <c r="PS68" s="1089"/>
      <c r="PT68" s="1089"/>
      <c r="PU68" s="1089"/>
      <c r="PV68" s="1089"/>
      <c r="PW68" s="1089"/>
      <c r="PX68" s="1089"/>
      <c r="PY68" s="1089"/>
      <c r="PZ68" s="1089"/>
      <c r="QA68" s="1089"/>
      <c r="QB68" s="1089"/>
      <c r="QC68" s="1089"/>
      <c r="QD68" s="1089"/>
      <c r="QE68" s="1089"/>
      <c r="QF68" s="1089"/>
      <c r="QG68" s="1089"/>
      <c r="QH68" s="1089"/>
      <c r="QI68" s="1089"/>
      <c r="QJ68" s="1089"/>
      <c r="QK68" s="1089"/>
      <c r="QL68" s="1089"/>
      <c r="QM68" s="1089"/>
      <c r="QN68" s="1089"/>
      <c r="QO68" s="1089"/>
      <c r="QP68" s="1089"/>
      <c r="QQ68" s="1089"/>
      <c r="QR68" s="1089"/>
      <c r="QS68" s="1089"/>
      <c r="QT68" s="1089"/>
      <c r="QU68" s="1089"/>
      <c r="QV68" s="1089"/>
      <c r="QW68" s="1089"/>
      <c r="QX68" s="1089"/>
      <c r="QY68" s="1089"/>
      <c r="QZ68" s="1089"/>
      <c r="RA68" s="1089"/>
      <c r="RB68" s="1089"/>
      <c r="RC68" s="1089"/>
      <c r="RD68" s="1089"/>
      <c r="RE68" s="1089"/>
      <c r="RF68" s="1089"/>
      <c r="RG68" s="1089"/>
      <c r="RH68" s="1089"/>
      <c r="RI68" s="1089"/>
      <c r="RJ68" s="1089"/>
      <c r="RK68" s="1089"/>
      <c r="RL68" s="1089"/>
      <c r="RM68" s="1089"/>
      <c r="RN68" s="1089"/>
      <c r="RO68" s="1089"/>
      <c r="RP68" s="1089"/>
      <c r="RQ68" s="1089"/>
      <c r="RR68" s="1089"/>
      <c r="RS68" s="1089"/>
      <c r="RT68" s="1089"/>
      <c r="RU68" s="1089"/>
      <c r="RV68" s="1089"/>
      <c r="RW68" s="1089"/>
      <c r="RX68" s="1089"/>
      <c r="RY68" s="1089"/>
      <c r="RZ68" s="1089"/>
      <c r="SA68" s="1089"/>
      <c r="SB68" s="1089"/>
      <c r="SC68" s="1089"/>
      <c r="SD68" s="1089"/>
      <c r="SE68" s="1089"/>
      <c r="SF68" s="1089"/>
      <c r="SG68" s="1089"/>
      <c r="SH68" s="1089"/>
      <c r="SI68" s="1089"/>
      <c r="SJ68" s="1089"/>
      <c r="SK68" s="1089"/>
      <c r="SL68" s="1089"/>
      <c r="SM68" s="1089"/>
      <c r="SN68" s="1089"/>
      <c r="SO68" s="1089"/>
      <c r="SP68" s="1089"/>
      <c r="SQ68" s="1089"/>
      <c r="SR68" s="1089"/>
      <c r="SS68" s="1089"/>
      <c r="ST68" s="1089"/>
      <c r="SU68" s="1089"/>
      <c r="SV68" s="1089"/>
      <c r="SW68" s="1089"/>
      <c r="SX68" s="1089"/>
      <c r="SY68" s="1089"/>
      <c r="SZ68" s="1089"/>
      <c r="TA68" s="1089"/>
      <c r="TB68" s="1089"/>
      <c r="TC68" s="1089"/>
      <c r="TD68" s="1089"/>
      <c r="TE68" s="1089"/>
      <c r="TF68" s="1089"/>
      <c r="TG68" s="1089"/>
      <c r="TH68" s="1089"/>
      <c r="TI68" s="1089"/>
      <c r="TJ68" s="1089"/>
      <c r="TK68" s="1089"/>
      <c r="TL68" s="1089"/>
      <c r="TM68" s="1089"/>
      <c r="TN68" s="1089"/>
      <c r="TO68" s="1089"/>
      <c r="TP68" s="1089"/>
      <c r="TQ68" s="1089"/>
      <c r="TR68" s="1089"/>
      <c r="TS68" s="1089"/>
      <c r="TT68" s="1089"/>
      <c r="TU68" s="1089"/>
      <c r="TV68" s="1089"/>
      <c r="TW68" s="1089"/>
      <c r="TX68" s="1089"/>
      <c r="TY68" s="1089"/>
      <c r="TZ68" s="1089"/>
      <c r="UA68" s="1089"/>
      <c r="UB68" s="1089"/>
      <c r="UC68" s="1089"/>
      <c r="UD68" s="1089"/>
      <c r="UE68" s="1089"/>
      <c r="UF68" s="1089"/>
      <c r="UG68" s="1089"/>
      <c r="UH68" s="1089"/>
      <c r="UI68" s="1089"/>
      <c r="UJ68" s="1089"/>
      <c r="UK68" s="1089"/>
      <c r="UL68" s="1089"/>
      <c r="UM68" s="1089"/>
      <c r="UN68" s="1089"/>
      <c r="UO68" s="1089"/>
      <c r="UP68" s="1089"/>
      <c r="UQ68" s="1089"/>
      <c r="UR68" s="1089"/>
      <c r="US68" s="1089"/>
      <c r="UT68" s="1089"/>
      <c r="UU68" s="1089"/>
      <c r="UV68" s="1089"/>
      <c r="UW68" s="1089"/>
      <c r="UX68" s="1089"/>
      <c r="UY68" s="1089"/>
      <c r="UZ68" s="1089"/>
      <c r="VA68" s="1089"/>
      <c r="VB68" s="1089"/>
      <c r="VC68" s="1089"/>
      <c r="VD68" s="1089"/>
      <c r="VE68" s="1089"/>
      <c r="VF68" s="1089"/>
      <c r="VG68" s="1089"/>
      <c r="VH68" s="1089"/>
      <c r="VI68" s="1089"/>
      <c r="VJ68" s="1089"/>
      <c r="VK68" s="1089"/>
      <c r="VL68" s="1089"/>
      <c r="VM68" s="1089"/>
      <c r="VN68" s="1089"/>
      <c r="VO68" s="1089"/>
      <c r="VP68" s="1089"/>
      <c r="VQ68" s="1089"/>
      <c r="VR68" s="1089"/>
      <c r="VS68" s="1089"/>
      <c r="VT68" s="1089"/>
      <c r="VU68" s="1089"/>
      <c r="VV68" s="1089"/>
      <c r="VW68" s="1089"/>
      <c r="VX68" s="1089"/>
      <c r="VY68" s="1089"/>
      <c r="VZ68" s="1089"/>
      <c r="WA68" s="1089"/>
      <c r="WB68" s="1089"/>
      <c r="WC68" s="1089"/>
      <c r="WD68" s="1089"/>
      <c r="WE68" s="1089"/>
      <c r="WF68" s="1089"/>
      <c r="WG68" s="1089"/>
      <c r="WH68" s="1089"/>
      <c r="WI68" s="1089"/>
      <c r="WJ68" s="1089"/>
      <c r="WK68" s="1089"/>
      <c r="WL68" s="1089"/>
      <c r="WM68" s="1089"/>
      <c r="WN68" s="1089"/>
      <c r="WO68" s="1089"/>
      <c r="WP68" s="1089"/>
      <c r="WQ68" s="1089"/>
      <c r="WR68" s="1089"/>
      <c r="WS68" s="1089"/>
      <c r="WT68" s="1089"/>
      <c r="WU68" s="1089"/>
      <c r="WV68" s="1089"/>
      <c r="WW68" s="1089"/>
      <c r="WX68" s="1089"/>
      <c r="WY68" s="1089"/>
      <c r="WZ68" s="1089"/>
      <c r="XA68" s="1089"/>
      <c r="XB68" s="1089"/>
      <c r="XC68" s="1089"/>
      <c r="XD68" s="1089"/>
      <c r="XE68" s="1089"/>
      <c r="XF68" s="1089"/>
      <c r="XG68" s="1089"/>
      <c r="XH68" s="1089"/>
      <c r="XI68" s="1089"/>
      <c r="XJ68" s="1089"/>
      <c r="XK68" s="1089"/>
      <c r="XL68" s="1089"/>
      <c r="XM68" s="1089"/>
      <c r="XN68" s="1089"/>
      <c r="XO68" s="1089"/>
      <c r="XP68" s="1089"/>
      <c r="XQ68" s="1089"/>
      <c r="XR68" s="1089"/>
      <c r="XS68" s="1089"/>
      <c r="XT68" s="1089"/>
      <c r="XU68" s="1089"/>
      <c r="XV68" s="1089"/>
      <c r="XW68" s="1089"/>
      <c r="XX68" s="1089"/>
      <c r="XY68" s="1089"/>
      <c r="XZ68" s="1089"/>
      <c r="YA68" s="1089"/>
      <c r="YB68" s="1089"/>
      <c r="YC68" s="1089"/>
      <c r="YD68" s="1089"/>
      <c r="YE68" s="1089"/>
      <c r="YF68" s="1089"/>
      <c r="YG68" s="1089"/>
      <c r="YH68" s="1089"/>
      <c r="YI68" s="1089"/>
      <c r="YJ68" s="1089"/>
      <c r="YK68" s="1089"/>
      <c r="YL68" s="1089"/>
      <c r="YM68" s="1089"/>
      <c r="YN68" s="1089"/>
      <c r="YO68" s="1089"/>
      <c r="YP68" s="1089"/>
      <c r="YQ68" s="1089"/>
      <c r="YR68" s="1089"/>
      <c r="YS68" s="1089"/>
      <c r="YT68" s="1089"/>
      <c r="YU68" s="1089"/>
      <c r="YV68" s="1089"/>
      <c r="YW68" s="1089"/>
      <c r="YX68" s="1089"/>
      <c r="YY68" s="1089"/>
      <c r="YZ68" s="1089"/>
      <c r="ZA68" s="1089"/>
      <c r="ZB68" s="1089"/>
      <c r="ZC68" s="1089"/>
      <c r="ZD68" s="1089"/>
      <c r="ZE68" s="1089"/>
      <c r="ZF68" s="1089"/>
      <c r="ZG68" s="1089"/>
      <c r="ZH68" s="1089"/>
      <c r="ZI68" s="1089"/>
      <c r="ZJ68" s="1089"/>
      <c r="ZK68" s="1089"/>
      <c r="ZL68" s="1089"/>
      <c r="ZM68" s="1089"/>
      <c r="ZN68" s="1089"/>
      <c r="ZO68" s="1089"/>
      <c r="ZP68" s="1089"/>
      <c r="ZQ68" s="1089"/>
      <c r="ZR68" s="1089"/>
      <c r="ZS68" s="1089"/>
      <c r="ZT68" s="1089"/>
      <c r="ZU68" s="1089"/>
      <c r="ZV68" s="1089"/>
      <c r="ZW68" s="1089"/>
      <c r="ZX68" s="1089"/>
      <c r="ZY68" s="1089"/>
      <c r="ZZ68" s="1089"/>
      <c r="AAA68" s="1089"/>
      <c r="AAB68" s="1089"/>
      <c r="AAC68" s="1089"/>
      <c r="AAD68" s="1089"/>
      <c r="AAE68" s="1089"/>
      <c r="AAF68" s="1089"/>
      <c r="AAG68" s="1089"/>
      <c r="AAH68" s="1089"/>
      <c r="AAI68" s="1089"/>
      <c r="AAJ68" s="1089"/>
      <c r="AAK68" s="1089"/>
      <c r="AAL68" s="1089"/>
      <c r="AAM68" s="1089"/>
      <c r="AAN68" s="1089"/>
      <c r="AAO68" s="1089"/>
      <c r="AAP68" s="1089"/>
      <c r="AAQ68" s="1089"/>
      <c r="AAR68" s="1089"/>
      <c r="AAS68" s="1089"/>
      <c r="AAT68" s="1089"/>
      <c r="AAU68" s="1089"/>
      <c r="AAV68" s="1089"/>
      <c r="AAW68" s="1089"/>
      <c r="AAX68" s="1089"/>
      <c r="AAY68" s="1089"/>
      <c r="AAZ68" s="1089"/>
      <c r="ABA68" s="1089"/>
      <c r="ABB68" s="1089"/>
      <c r="ABC68" s="1089"/>
      <c r="ABD68" s="1089"/>
      <c r="ABE68" s="1089"/>
      <c r="ABF68" s="1089"/>
      <c r="ABG68" s="1089"/>
      <c r="ABH68" s="1089"/>
      <c r="ABI68" s="1089"/>
      <c r="ABJ68" s="1089"/>
      <c r="ABK68" s="1089"/>
      <c r="ABL68" s="1089"/>
      <c r="ABM68" s="1089"/>
      <c r="ABN68" s="1089"/>
      <c r="ABO68" s="1089"/>
      <c r="ABP68" s="1089"/>
      <c r="ABQ68" s="1089"/>
      <c r="ABR68" s="1089"/>
      <c r="ABS68" s="1089"/>
      <c r="ABT68" s="1089"/>
      <c r="ABU68" s="1089"/>
      <c r="ABV68" s="1089"/>
      <c r="ABW68" s="1089"/>
      <c r="ABX68" s="1089"/>
      <c r="ABY68" s="1089"/>
      <c r="ABZ68" s="1089"/>
      <c r="ACA68" s="1089"/>
      <c r="ACB68" s="1089"/>
      <c r="ACC68" s="1089"/>
      <c r="ACD68" s="1089"/>
      <c r="ACE68" s="1089"/>
      <c r="ACF68" s="1089"/>
      <c r="ACG68" s="1089"/>
      <c r="ACH68" s="1089"/>
      <c r="ACI68" s="1089"/>
      <c r="ACJ68" s="1089"/>
      <c r="ACK68" s="1089"/>
      <c r="ACL68" s="1089"/>
      <c r="ACM68" s="1089"/>
      <c r="ACN68" s="1089"/>
      <c r="ACO68" s="1089"/>
      <c r="ACP68" s="1089"/>
      <c r="ACQ68" s="1089"/>
      <c r="ACR68" s="1089"/>
      <c r="ACS68" s="1089"/>
      <c r="ACT68" s="1089"/>
      <c r="ACU68" s="1089"/>
      <c r="ACV68" s="1089"/>
      <c r="ACW68" s="1089"/>
      <c r="ACX68" s="1089"/>
      <c r="ACY68" s="1089"/>
      <c r="ACZ68" s="1089"/>
      <c r="ADA68" s="1089"/>
      <c r="ADB68" s="1089"/>
      <c r="ADC68" s="1089"/>
      <c r="ADD68" s="1089"/>
      <c r="ADE68" s="1089"/>
      <c r="ADF68" s="1089"/>
      <c r="ADG68" s="1089"/>
      <c r="ADH68" s="1089"/>
      <c r="ADI68" s="1089"/>
      <c r="ADJ68" s="1089"/>
      <c r="ADK68" s="1089"/>
      <c r="ADL68" s="1089"/>
      <c r="ADM68" s="1089"/>
      <c r="ADN68" s="1089"/>
      <c r="ADO68" s="1089"/>
      <c r="ADP68" s="1089"/>
      <c r="ADQ68" s="1089"/>
      <c r="ADR68" s="1089"/>
      <c r="ADS68" s="1089"/>
      <c r="ADT68" s="1089"/>
      <c r="ADU68" s="1089"/>
      <c r="ADV68" s="1089"/>
      <c r="ADW68" s="1089"/>
      <c r="ADX68" s="1089"/>
      <c r="ADY68" s="1089"/>
      <c r="ADZ68" s="1089"/>
      <c r="AEA68" s="1089"/>
      <c r="AEB68" s="1089"/>
      <c r="AEC68" s="1089"/>
      <c r="AED68" s="1089"/>
      <c r="AEE68" s="1089"/>
      <c r="AEF68" s="1089"/>
      <c r="AEG68" s="1089"/>
      <c r="AEH68" s="1089"/>
      <c r="AEI68" s="1089"/>
      <c r="AEJ68" s="1089"/>
      <c r="AEK68" s="1089"/>
      <c r="AEL68" s="1089"/>
      <c r="AEM68" s="1089"/>
      <c r="AEN68" s="1089"/>
      <c r="AEO68" s="1089"/>
      <c r="AEP68" s="1089"/>
      <c r="AEQ68" s="1089"/>
      <c r="AER68" s="1089"/>
      <c r="AES68" s="1089"/>
      <c r="AET68" s="1089"/>
      <c r="AEU68" s="1089"/>
      <c r="AEV68" s="1089"/>
      <c r="AEW68" s="1089"/>
      <c r="AEX68" s="1089"/>
      <c r="AEY68" s="1089"/>
      <c r="AEZ68" s="1089"/>
      <c r="AFA68" s="1089"/>
      <c r="AFB68" s="1089"/>
      <c r="AFC68" s="1089"/>
      <c r="AFD68" s="1089"/>
      <c r="AFE68" s="1089"/>
      <c r="AFF68" s="1089"/>
      <c r="AFG68" s="1089"/>
      <c r="AFH68" s="1089"/>
      <c r="AFI68" s="1089"/>
      <c r="AFJ68" s="1089"/>
      <c r="AFK68" s="1089"/>
      <c r="AFL68" s="1089"/>
      <c r="AFM68" s="1089"/>
      <c r="AFN68" s="1089"/>
      <c r="AFO68" s="1089"/>
      <c r="AFP68" s="1089"/>
      <c r="AFQ68" s="1089"/>
      <c r="AFR68" s="1089"/>
      <c r="AFS68" s="1089"/>
      <c r="AFT68" s="1089"/>
      <c r="AFU68" s="1089"/>
      <c r="AFV68" s="1089"/>
      <c r="AFW68" s="1089"/>
      <c r="AFX68" s="1089"/>
      <c r="AFY68" s="1089"/>
      <c r="AFZ68" s="1089"/>
      <c r="AGA68" s="1089"/>
      <c r="AGB68" s="1089"/>
      <c r="AGC68" s="1089"/>
      <c r="AGD68" s="1089"/>
      <c r="AGE68" s="1089"/>
      <c r="AGF68" s="1089"/>
      <c r="AGG68" s="1089"/>
      <c r="AGH68" s="1089"/>
      <c r="AGI68" s="1089"/>
      <c r="AGJ68" s="1089"/>
      <c r="AGK68" s="1089"/>
      <c r="AGL68" s="1089"/>
      <c r="AGM68" s="1089"/>
      <c r="AGN68" s="1089"/>
      <c r="AGO68" s="1089"/>
      <c r="AGP68" s="1089"/>
      <c r="AGQ68" s="1089"/>
      <c r="AGR68" s="1089"/>
      <c r="AGS68" s="1089"/>
      <c r="AGT68" s="1089"/>
      <c r="AGU68" s="1089"/>
      <c r="AGV68" s="1089"/>
      <c r="AGW68" s="1089"/>
      <c r="AGX68" s="1089"/>
      <c r="AGY68" s="1089"/>
      <c r="AGZ68" s="1089"/>
      <c r="AHA68" s="1089"/>
      <c r="AHB68" s="1089"/>
      <c r="AHC68" s="1089"/>
      <c r="AHD68" s="1089"/>
      <c r="AHE68" s="1089"/>
      <c r="AHF68" s="1089"/>
      <c r="AHG68" s="1089"/>
      <c r="AHH68" s="1089"/>
      <c r="AHI68" s="1089"/>
      <c r="AHJ68" s="1089"/>
      <c r="AHK68" s="1089"/>
      <c r="AHL68" s="1089"/>
      <c r="AHM68" s="1089"/>
      <c r="AHN68" s="1089"/>
      <c r="AHO68" s="1089"/>
      <c r="AHP68" s="1089"/>
      <c r="AHQ68" s="1089"/>
      <c r="AHR68" s="1089"/>
      <c r="AHS68" s="1089"/>
      <c r="AHT68" s="1089"/>
      <c r="AHU68" s="1089"/>
      <c r="AHV68" s="1089"/>
      <c r="AHW68" s="1089"/>
      <c r="AHX68" s="1089"/>
      <c r="AHY68" s="1089"/>
      <c r="AHZ68" s="1089"/>
      <c r="AIA68" s="1089"/>
      <c r="AIB68" s="1089"/>
      <c r="AIC68" s="1089"/>
      <c r="AID68" s="1089"/>
      <c r="AIE68" s="1089"/>
      <c r="AIF68" s="1089"/>
      <c r="AIG68" s="1089"/>
      <c r="AIH68" s="1089"/>
      <c r="AII68" s="1089"/>
      <c r="AIJ68" s="1089"/>
      <c r="AIK68" s="1089"/>
      <c r="AIL68" s="1089"/>
      <c r="AIM68" s="1089"/>
      <c r="AIN68" s="1089"/>
      <c r="AIO68" s="1089"/>
      <c r="AIP68" s="1089"/>
      <c r="AIQ68" s="1089"/>
      <c r="AIR68" s="1089"/>
    </row>
    <row r="69" spans="1:928" ht="15" customHeight="1">
      <c r="A69" s="141"/>
      <c r="B69" s="152"/>
      <c r="C69" s="1103"/>
      <c r="D69" s="34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c r="CU69" s="1089"/>
      <c r="CV69" s="1089"/>
      <c r="CW69" s="1089"/>
      <c r="CX69" s="1089"/>
      <c r="CY69" s="1089"/>
      <c r="CZ69" s="1089"/>
      <c r="DA69" s="1089"/>
      <c r="DB69" s="1089"/>
      <c r="DC69" s="1089"/>
      <c r="DD69" s="1089"/>
      <c r="DE69" s="1089"/>
      <c r="DF69" s="1089"/>
      <c r="DG69" s="1089"/>
      <c r="DH69" s="1089"/>
      <c r="DI69" s="1089"/>
      <c r="DJ69" s="1089"/>
      <c r="DK69" s="1089"/>
      <c r="DL69" s="1089"/>
      <c r="DM69" s="1089"/>
      <c r="DN69" s="1089"/>
      <c r="DO69" s="1089"/>
      <c r="DP69" s="1089"/>
      <c r="DQ69" s="1089"/>
      <c r="DR69" s="1089"/>
      <c r="DS69" s="1089"/>
      <c r="DT69" s="1089"/>
      <c r="DU69" s="1089"/>
      <c r="DV69" s="1089"/>
      <c r="DW69" s="1089"/>
      <c r="DX69" s="1089"/>
      <c r="DY69" s="1089"/>
      <c r="DZ69" s="1089"/>
      <c r="EA69" s="1089"/>
      <c r="EB69" s="1089"/>
      <c r="EC69" s="1089"/>
      <c r="ED69" s="1089"/>
      <c r="EE69" s="1089"/>
      <c r="EF69" s="1089"/>
      <c r="EG69" s="1089"/>
      <c r="EH69" s="1089"/>
      <c r="EI69" s="1089"/>
      <c r="EJ69" s="1089"/>
      <c r="EK69" s="1089"/>
      <c r="EL69" s="1089"/>
      <c r="EM69" s="1089"/>
      <c r="EN69" s="1089"/>
      <c r="EO69" s="1089"/>
      <c r="EP69" s="1089"/>
      <c r="EQ69" s="1089"/>
      <c r="ER69" s="1089"/>
      <c r="ES69" s="1089"/>
      <c r="ET69" s="1089"/>
      <c r="EU69" s="1089"/>
      <c r="EV69" s="1089"/>
      <c r="EW69" s="1089"/>
      <c r="EX69" s="1089"/>
      <c r="EY69" s="1089"/>
      <c r="EZ69" s="1089"/>
      <c r="FA69" s="1089"/>
      <c r="FB69" s="1089"/>
      <c r="FC69" s="1089"/>
      <c r="FD69" s="1089"/>
      <c r="FE69" s="1089"/>
      <c r="FF69" s="1089"/>
      <c r="FG69" s="1089"/>
      <c r="FH69" s="1089"/>
      <c r="FI69" s="1089"/>
      <c r="FJ69" s="1089"/>
      <c r="FK69" s="1089"/>
      <c r="FL69" s="1089"/>
      <c r="FM69" s="1089"/>
      <c r="FN69" s="1089"/>
      <c r="FO69" s="1089"/>
      <c r="FP69" s="1089"/>
      <c r="FQ69" s="1089"/>
      <c r="FR69" s="1089"/>
      <c r="FS69" s="1089"/>
      <c r="FT69" s="1089"/>
      <c r="FU69" s="1089"/>
      <c r="FV69" s="1089"/>
      <c r="FW69" s="1089"/>
      <c r="FX69" s="1089"/>
      <c r="FY69" s="1089"/>
      <c r="FZ69" s="1089"/>
      <c r="GA69" s="1089"/>
      <c r="GB69" s="1089"/>
      <c r="GC69" s="1089"/>
      <c r="GD69" s="1089"/>
      <c r="GE69" s="1089"/>
      <c r="GF69" s="1089"/>
      <c r="GG69" s="1089"/>
      <c r="GH69" s="1089"/>
      <c r="GI69" s="1089"/>
      <c r="GJ69" s="1089"/>
      <c r="GK69" s="1089"/>
      <c r="GL69" s="1089"/>
      <c r="GM69" s="1089"/>
      <c r="GN69" s="1089"/>
      <c r="GO69" s="1089"/>
      <c r="GP69" s="1089"/>
      <c r="GQ69" s="1089"/>
      <c r="GR69" s="1089"/>
      <c r="GS69" s="1089"/>
      <c r="GT69" s="1089"/>
      <c r="GU69" s="1089"/>
      <c r="GV69" s="1089"/>
      <c r="GW69" s="1089"/>
      <c r="GX69" s="1089"/>
      <c r="GY69" s="1089"/>
      <c r="GZ69" s="1089"/>
      <c r="HA69" s="1089"/>
      <c r="HB69" s="1089"/>
      <c r="HC69" s="1089"/>
      <c r="HD69" s="1089"/>
      <c r="HE69" s="1089"/>
      <c r="HF69" s="1089"/>
      <c r="HG69" s="1089"/>
      <c r="HH69" s="1089"/>
      <c r="HI69" s="1089"/>
      <c r="HJ69" s="1089"/>
      <c r="HK69" s="1089"/>
      <c r="HL69" s="1089"/>
      <c r="HM69" s="1089"/>
      <c r="HN69" s="1089"/>
      <c r="HO69" s="1089"/>
      <c r="HP69" s="1089"/>
      <c r="HQ69" s="1089"/>
      <c r="HR69" s="1089"/>
      <c r="HS69" s="1089"/>
      <c r="HT69" s="1089"/>
      <c r="HU69" s="1089"/>
      <c r="HV69" s="1089"/>
      <c r="HW69" s="1089"/>
      <c r="HX69" s="1089"/>
      <c r="HY69" s="1089"/>
      <c r="HZ69" s="1089"/>
      <c r="IA69" s="1089"/>
      <c r="IB69" s="1089"/>
      <c r="IC69" s="1089"/>
      <c r="ID69" s="1089"/>
      <c r="IE69" s="1089"/>
      <c r="IF69" s="1089"/>
      <c r="IG69" s="1089"/>
      <c r="IH69" s="1089"/>
      <c r="II69" s="1089"/>
      <c r="IJ69" s="1089"/>
      <c r="IK69" s="1089"/>
      <c r="IL69" s="1089"/>
      <c r="IM69" s="1089"/>
      <c r="IN69" s="1089"/>
      <c r="IO69" s="1089"/>
      <c r="IP69" s="1089"/>
      <c r="IQ69" s="1089"/>
      <c r="IR69" s="1089"/>
      <c r="IS69" s="1089"/>
      <c r="IT69" s="1089"/>
      <c r="IU69" s="1089"/>
      <c r="IV69" s="1089"/>
      <c r="IW69" s="1089"/>
      <c r="IX69" s="1089"/>
      <c r="IY69" s="1089"/>
      <c r="IZ69" s="1089"/>
      <c r="JA69" s="1089"/>
      <c r="JB69" s="1089"/>
      <c r="JC69" s="1089"/>
      <c r="JD69" s="1089"/>
      <c r="JE69" s="1089"/>
      <c r="JF69" s="1089"/>
      <c r="JG69" s="1089"/>
      <c r="JH69" s="1089"/>
      <c r="JI69" s="1089"/>
      <c r="JJ69" s="1089"/>
      <c r="JK69" s="1089"/>
      <c r="JL69" s="1089"/>
      <c r="JM69" s="1089"/>
      <c r="JN69" s="1089"/>
      <c r="JO69" s="1089"/>
      <c r="JP69" s="1089"/>
      <c r="JQ69" s="1089"/>
      <c r="JR69" s="1089"/>
      <c r="JS69" s="1089"/>
      <c r="JT69" s="1089"/>
      <c r="JU69" s="1089"/>
      <c r="JV69" s="1089"/>
      <c r="JW69" s="1089"/>
      <c r="JX69" s="1089"/>
      <c r="JY69" s="1089"/>
      <c r="JZ69" s="1089"/>
      <c r="KA69" s="1089"/>
      <c r="KB69" s="1089"/>
      <c r="KC69" s="1089"/>
      <c r="KD69" s="1089"/>
      <c r="KE69" s="1089"/>
      <c r="KF69" s="1089"/>
      <c r="KG69" s="1089"/>
      <c r="KH69" s="1089"/>
      <c r="KI69" s="1089"/>
      <c r="KJ69" s="1089"/>
      <c r="KK69" s="1089"/>
      <c r="KL69" s="1089"/>
      <c r="KM69" s="1089"/>
      <c r="KN69" s="1089"/>
      <c r="KO69" s="1089"/>
      <c r="KP69" s="1089"/>
      <c r="KQ69" s="1089"/>
      <c r="KR69" s="1089"/>
      <c r="KS69" s="1089"/>
      <c r="KT69" s="1089"/>
      <c r="KU69" s="1089"/>
      <c r="KV69" s="1089"/>
      <c r="KW69" s="1089"/>
      <c r="KX69" s="1089"/>
      <c r="KY69" s="1089"/>
      <c r="KZ69" s="1089"/>
      <c r="LA69" s="1089"/>
      <c r="LB69" s="1089"/>
      <c r="LC69" s="1089"/>
      <c r="LD69" s="1089"/>
      <c r="LE69" s="1089"/>
      <c r="LF69" s="1089"/>
      <c r="LG69" s="1089"/>
      <c r="LH69" s="1089"/>
      <c r="LI69" s="1089"/>
      <c r="LJ69" s="1089"/>
      <c r="LK69" s="1089"/>
      <c r="LL69" s="1089"/>
      <c r="LM69" s="1089"/>
      <c r="LN69" s="1089"/>
      <c r="LO69" s="1089"/>
      <c r="LP69" s="1089"/>
      <c r="LQ69" s="1089"/>
      <c r="LR69" s="1089"/>
      <c r="LS69" s="1089"/>
      <c r="LT69" s="1089"/>
      <c r="LU69" s="1089"/>
      <c r="LV69" s="1089"/>
      <c r="LW69" s="1089"/>
      <c r="LX69" s="1089"/>
      <c r="LY69" s="1089"/>
      <c r="LZ69" s="1089"/>
      <c r="MA69" s="1089"/>
      <c r="MB69" s="1089"/>
      <c r="MC69" s="1089"/>
      <c r="MD69" s="1089"/>
      <c r="ME69" s="1089"/>
      <c r="MF69" s="1089"/>
      <c r="MG69" s="1089"/>
      <c r="MH69" s="1089"/>
      <c r="MI69" s="1089"/>
      <c r="MJ69" s="1089"/>
      <c r="MK69" s="1089"/>
      <c r="ML69" s="1089"/>
      <c r="MM69" s="1089"/>
      <c r="MN69" s="1089"/>
      <c r="MO69" s="1089"/>
      <c r="MP69" s="1089"/>
      <c r="MQ69" s="1089"/>
      <c r="MR69" s="1089"/>
      <c r="MS69" s="1089"/>
      <c r="MT69" s="1089"/>
      <c r="MU69" s="1089"/>
      <c r="MV69" s="1089"/>
      <c r="MW69" s="1089"/>
      <c r="MX69" s="1089"/>
      <c r="MY69" s="1089"/>
      <c r="MZ69" s="1089"/>
      <c r="NA69" s="1089"/>
      <c r="NB69" s="1089"/>
      <c r="NC69" s="1089"/>
      <c r="ND69" s="1089"/>
      <c r="NE69" s="1089"/>
      <c r="NF69" s="1089"/>
      <c r="NG69" s="1089"/>
      <c r="NH69" s="1089"/>
      <c r="NI69" s="1089"/>
      <c r="NJ69" s="1089"/>
      <c r="NK69" s="1089"/>
      <c r="NL69" s="1089"/>
      <c r="NM69" s="1089"/>
      <c r="NN69" s="1089"/>
      <c r="NO69" s="1089"/>
      <c r="NP69" s="1089"/>
      <c r="NQ69" s="1089"/>
      <c r="NR69" s="1089"/>
      <c r="NS69" s="1089"/>
      <c r="NT69" s="1089"/>
      <c r="NU69" s="1089"/>
      <c r="NV69" s="1089"/>
      <c r="NW69" s="1089"/>
      <c r="NX69" s="1089"/>
      <c r="NY69" s="1089"/>
      <c r="NZ69" s="1089"/>
      <c r="OA69" s="1089"/>
      <c r="OB69" s="1089"/>
      <c r="OC69" s="1089"/>
      <c r="OD69" s="1089"/>
      <c r="OE69" s="1089"/>
      <c r="OF69" s="1089"/>
      <c r="OG69" s="1089"/>
      <c r="OH69" s="1089"/>
      <c r="OI69" s="1089"/>
      <c r="OJ69" s="1089"/>
      <c r="OK69" s="1089"/>
      <c r="OL69" s="1089"/>
      <c r="OM69" s="1089"/>
      <c r="ON69" s="1089"/>
      <c r="OO69" s="1089"/>
      <c r="OP69" s="1089"/>
      <c r="OQ69" s="1089"/>
      <c r="OR69" s="1089"/>
      <c r="OS69" s="1089"/>
      <c r="OT69" s="1089"/>
      <c r="OU69" s="1089"/>
      <c r="OV69" s="1089"/>
      <c r="OW69" s="1089"/>
      <c r="OX69" s="1089"/>
      <c r="OY69" s="1089"/>
      <c r="OZ69" s="1089"/>
      <c r="PA69" s="1089"/>
      <c r="PB69" s="1089"/>
      <c r="PC69" s="1089"/>
      <c r="PD69" s="1089"/>
      <c r="PE69" s="1089"/>
      <c r="PF69" s="1089"/>
      <c r="PG69" s="1089"/>
      <c r="PH69" s="1089"/>
      <c r="PI69" s="1089"/>
      <c r="PJ69" s="1089"/>
      <c r="PK69" s="1089"/>
      <c r="PL69" s="1089"/>
      <c r="PM69" s="1089"/>
      <c r="PN69" s="1089"/>
      <c r="PO69" s="1089"/>
      <c r="PP69" s="1089"/>
      <c r="PQ69" s="1089"/>
      <c r="PR69" s="1089"/>
      <c r="PS69" s="1089"/>
      <c r="PT69" s="1089"/>
      <c r="PU69" s="1089"/>
      <c r="PV69" s="1089"/>
      <c r="PW69" s="1089"/>
      <c r="PX69" s="1089"/>
      <c r="PY69" s="1089"/>
      <c r="PZ69" s="1089"/>
      <c r="QA69" s="1089"/>
      <c r="QB69" s="1089"/>
      <c r="QC69" s="1089"/>
      <c r="QD69" s="1089"/>
      <c r="QE69" s="1089"/>
      <c r="QF69" s="1089"/>
      <c r="QG69" s="1089"/>
      <c r="QH69" s="1089"/>
      <c r="QI69" s="1089"/>
      <c r="QJ69" s="1089"/>
      <c r="QK69" s="1089"/>
      <c r="QL69" s="1089"/>
      <c r="QM69" s="1089"/>
      <c r="QN69" s="1089"/>
      <c r="QO69" s="1089"/>
      <c r="QP69" s="1089"/>
      <c r="QQ69" s="1089"/>
      <c r="QR69" s="1089"/>
      <c r="QS69" s="1089"/>
      <c r="QT69" s="1089"/>
      <c r="QU69" s="1089"/>
      <c r="QV69" s="1089"/>
      <c r="QW69" s="1089"/>
      <c r="QX69" s="1089"/>
      <c r="QY69" s="1089"/>
      <c r="QZ69" s="1089"/>
      <c r="RA69" s="1089"/>
      <c r="RB69" s="1089"/>
      <c r="RC69" s="1089"/>
      <c r="RD69" s="1089"/>
      <c r="RE69" s="1089"/>
      <c r="RF69" s="1089"/>
      <c r="RG69" s="1089"/>
      <c r="RH69" s="1089"/>
      <c r="RI69" s="1089"/>
      <c r="RJ69" s="1089"/>
      <c r="RK69" s="1089"/>
      <c r="RL69" s="1089"/>
      <c r="RM69" s="1089"/>
      <c r="RN69" s="1089"/>
      <c r="RO69" s="1089"/>
      <c r="RP69" s="1089"/>
      <c r="RQ69" s="1089"/>
      <c r="RR69" s="1089"/>
      <c r="RS69" s="1089"/>
      <c r="RT69" s="1089"/>
      <c r="RU69" s="1089"/>
      <c r="RV69" s="1089"/>
      <c r="RW69" s="1089"/>
      <c r="RX69" s="1089"/>
      <c r="RY69" s="1089"/>
      <c r="RZ69" s="1089"/>
      <c r="SA69" s="1089"/>
      <c r="SB69" s="1089"/>
      <c r="SC69" s="1089"/>
      <c r="SD69" s="1089"/>
      <c r="SE69" s="1089"/>
      <c r="SF69" s="1089"/>
      <c r="SG69" s="1089"/>
      <c r="SH69" s="1089"/>
      <c r="SI69" s="1089"/>
      <c r="SJ69" s="1089"/>
      <c r="SK69" s="1089"/>
      <c r="SL69" s="1089"/>
      <c r="SM69" s="1089"/>
      <c r="SN69" s="1089"/>
      <c r="SO69" s="1089"/>
      <c r="SP69" s="1089"/>
      <c r="SQ69" s="1089"/>
      <c r="SR69" s="1089"/>
      <c r="SS69" s="1089"/>
      <c r="ST69" s="1089"/>
      <c r="SU69" s="1089"/>
      <c r="SV69" s="1089"/>
      <c r="SW69" s="1089"/>
      <c r="SX69" s="1089"/>
      <c r="SY69" s="1089"/>
      <c r="SZ69" s="1089"/>
      <c r="TA69" s="1089"/>
      <c r="TB69" s="1089"/>
      <c r="TC69" s="1089"/>
      <c r="TD69" s="1089"/>
      <c r="TE69" s="1089"/>
      <c r="TF69" s="1089"/>
      <c r="TG69" s="1089"/>
      <c r="TH69" s="1089"/>
      <c r="TI69" s="1089"/>
      <c r="TJ69" s="1089"/>
      <c r="TK69" s="1089"/>
      <c r="TL69" s="1089"/>
      <c r="TM69" s="1089"/>
      <c r="TN69" s="1089"/>
      <c r="TO69" s="1089"/>
      <c r="TP69" s="1089"/>
      <c r="TQ69" s="1089"/>
      <c r="TR69" s="1089"/>
      <c r="TS69" s="1089"/>
      <c r="TT69" s="1089"/>
      <c r="TU69" s="1089"/>
      <c r="TV69" s="1089"/>
      <c r="TW69" s="1089"/>
      <c r="TX69" s="1089"/>
      <c r="TY69" s="1089"/>
      <c r="TZ69" s="1089"/>
      <c r="UA69" s="1089"/>
      <c r="UB69" s="1089"/>
      <c r="UC69" s="1089"/>
      <c r="UD69" s="1089"/>
      <c r="UE69" s="1089"/>
      <c r="UF69" s="1089"/>
      <c r="UG69" s="1089"/>
      <c r="UH69" s="1089"/>
      <c r="UI69" s="1089"/>
      <c r="UJ69" s="1089"/>
      <c r="UK69" s="1089"/>
      <c r="UL69" s="1089"/>
      <c r="UM69" s="1089"/>
      <c r="UN69" s="1089"/>
      <c r="UO69" s="1089"/>
      <c r="UP69" s="1089"/>
      <c r="UQ69" s="1089"/>
      <c r="UR69" s="1089"/>
      <c r="US69" s="1089"/>
      <c r="UT69" s="1089"/>
      <c r="UU69" s="1089"/>
      <c r="UV69" s="1089"/>
      <c r="UW69" s="1089"/>
      <c r="UX69" s="1089"/>
      <c r="UY69" s="1089"/>
      <c r="UZ69" s="1089"/>
      <c r="VA69" s="1089"/>
      <c r="VB69" s="1089"/>
      <c r="VC69" s="1089"/>
      <c r="VD69" s="1089"/>
      <c r="VE69" s="1089"/>
      <c r="VF69" s="1089"/>
      <c r="VG69" s="1089"/>
      <c r="VH69" s="1089"/>
      <c r="VI69" s="1089"/>
      <c r="VJ69" s="1089"/>
      <c r="VK69" s="1089"/>
      <c r="VL69" s="1089"/>
      <c r="VM69" s="1089"/>
      <c r="VN69" s="1089"/>
      <c r="VO69" s="1089"/>
      <c r="VP69" s="1089"/>
      <c r="VQ69" s="1089"/>
      <c r="VR69" s="1089"/>
      <c r="VS69" s="1089"/>
      <c r="VT69" s="1089"/>
      <c r="VU69" s="1089"/>
      <c r="VV69" s="1089"/>
      <c r="VW69" s="1089"/>
      <c r="VX69" s="1089"/>
      <c r="VY69" s="1089"/>
      <c r="VZ69" s="1089"/>
      <c r="WA69" s="1089"/>
      <c r="WB69" s="1089"/>
      <c r="WC69" s="1089"/>
      <c r="WD69" s="1089"/>
      <c r="WE69" s="1089"/>
      <c r="WF69" s="1089"/>
      <c r="WG69" s="1089"/>
      <c r="WH69" s="1089"/>
      <c r="WI69" s="1089"/>
      <c r="WJ69" s="1089"/>
      <c r="WK69" s="1089"/>
      <c r="WL69" s="1089"/>
      <c r="WM69" s="1089"/>
      <c r="WN69" s="1089"/>
      <c r="WO69" s="1089"/>
      <c r="WP69" s="1089"/>
      <c r="WQ69" s="1089"/>
      <c r="WR69" s="1089"/>
      <c r="WS69" s="1089"/>
      <c r="WT69" s="1089"/>
      <c r="WU69" s="1089"/>
      <c r="WV69" s="1089"/>
      <c r="WW69" s="1089"/>
      <c r="WX69" s="1089"/>
      <c r="WY69" s="1089"/>
      <c r="WZ69" s="1089"/>
      <c r="XA69" s="1089"/>
      <c r="XB69" s="1089"/>
      <c r="XC69" s="1089"/>
      <c r="XD69" s="1089"/>
      <c r="XE69" s="1089"/>
      <c r="XF69" s="1089"/>
      <c r="XG69" s="1089"/>
      <c r="XH69" s="1089"/>
      <c r="XI69" s="1089"/>
      <c r="XJ69" s="1089"/>
      <c r="XK69" s="1089"/>
      <c r="XL69" s="1089"/>
      <c r="XM69" s="1089"/>
      <c r="XN69" s="1089"/>
      <c r="XO69" s="1089"/>
      <c r="XP69" s="1089"/>
      <c r="XQ69" s="1089"/>
      <c r="XR69" s="1089"/>
      <c r="XS69" s="1089"/>
      <c r="XT69" s="1089"/>
      <c r="XU69" s="1089"/>
      <c r="XV69" s="1089"/>
      <c r="XW69" s="1089"/>
      <c r="XX69" s="1089"/>
      <c r="XY69" s="1089"/>
      <c r="XZ69" s="1089"/>
      <c r="YA69" s="1089"/>
      <c r="YB69" s="1089"/>
      <c r="YC69" s="1089"/>
      <c r="YD69" s="1089"/>
      <c r="YE69" s="1089"/>
      <c r="YF69" s="1089"/>
      <c r="YG69" s="1089"/>
      <c r="YH69" s="1089"/>
      <c r="YI69" s="1089"/>
      <c r="YJ69" s="1089"/>
      <c r="YK69" s="1089"/>
      <c r="YL69" s="1089"/>
      <c r="YM69" s="1089"/>
      <c r="YN69" s="1089"/>
      <c r="YO69" s="1089"/>
      <c r="YP69" s="1089"/>
      <c r="YQ69" s="1089"/>
      <c r="YR69" s="1089"/>
      <c r="YS69" s="1089"/>
      <c r="YT69" s="1089"/>
      <c r="YU69" s="1089"/>
      <c r="YV69" s="1089"/>
      <c r="YW69" s="1089"/>
      <c r="YX69" s="1089"/>
      <c r="YY69" s="1089"/>
      <c r="YZ69" s="1089"/>
      <c r="ZA69" s="1089"/>
      <c r="ZB69" s="1089"/>
      <c r="ZC69" s="1089"/>
      <c r="ZD69" s="1089"/>
      <c r="ZE69" s="1089"/>
      <c r="ZF69" s="1089"/>
      <c r="ZG69" s="1089"/>
      <c r="ZH69" s="1089"/>
      <c r="ZI69" s="1089"/>
      <c r="ZJ69" s="1089"/>
      <c r="ZK69" s="1089"/>
      <c r="ZL69" s="1089"/>
      <c r="ZM69" s="1089"/>
      <c r="ZN69" s="1089"/>
      <c r="ZO69" s="1089"/>
      <c r="ZP69" s="1089"/>
      <c r="ZQ69" s="1089"/>
      <c r="ZR69" s="1089"/>
      <c r="ZS69" s="1089"/>
      <c r="ZT69" s="1089"/>
      <c r="ZU69" s="1089"/>
      <c r="ZV69" s="1089"/>
      <c r="ZW69" s="1089"/>
      <c r="ZX69" s="1089"/>
      <c r="ZY69" s="1089"/>
      <c r="ZZ69" s="1089"/>
      <c r="AAA69" s="1089"/>
      <c r="AAB69" s="1089"/>
      <c r="AAC69" s="1089"/>
      <c r="AAD69" s="1089"/>
      <c r="AAE69" s="1089"/>
      <c r="AAF69" s="1089"/>
      <c r="AAG69" s="1089"/>
      <c r="AAH69" s="1089"/>
      <c r="AAI69" s="1089"/>
      <c r="AAJ69" s="1089"/>
      <c r="AAK69" s="1089"/>
      <c r="AAL69" s="1089"/>
      <c r="AAM69" s="1089"/>
      <c r="AAN69" s="1089"/>
      <c r="AAO69" s="1089"/>
      <c r="AAP69" s="1089"/>
      <c r="AAQ69" s="1089"/>
      <c r="AAR69" s="1089"/>
      <c r="AAS69" s="1089"/>
      <c r="AAT69" s="1089"/>
      <c r="AAU69" s="1089"/>
      <c r="AAV69" s="1089"/>
      <c r="AAW69" s="1089"/>
      <c r="AAX69" s="1089"/>
      <c r="AAY69" s="1089"/>
      <c r="AAZ69" s="1089"/>
      <c r="ABA69" s="1089"/>
      <c r="ABB69" s="1089"/>
      <c r="ABC69" s="1089"/>
      <c r="ABD69" s="1089"/>
      <c r="ABE69" s="1089"/>
      <c r="ABF69" s="1089"/>
      <c r="ABG69" s="1089"/>
      <c r="ABH69" s="1089"/>
      <c r="ABI69" s="1089"/>
      <c r="ABJ69" s="1089"/>
      <c r="ABK69" s="1089"/>
      <c r="ABL69" s="1089"/>
      <c r="ABM69" s="1089"/>
      <c r="ABN69" s="1089"/>
      <c r="ABO69" s="1089"/>
      <c r="ABP69" s="1089"/>
      <c r="ABQ69" s="1089"/>
      <c r="ABR69" s="1089"/>
      <c r="ABS69" s="1089"/>
      <c r="ABT69" s="1089"/>
      <c r="ABU69" s="1089"/>
      <c r="ABV69" s="1089"/>
      <c r="ABW69" s="1089"/>
      <c r="ABX69" s="1089"/>
      <c r="ABY69" s="1089"/>
      <c r="ABZ69" s="1089"/>
      <c r="ACA69" s="1089"/>
      <c r="ACB69" s="1089"/>
      <c r="ACC69" s="1089"/>
      <c r="ACD69" s="1089"/>
      <c r="ACE69" s="1089"/>
      <c r="ACF69" s="1089"/>
      <c r="ACG69" s="1089"/>
      <c r="ACH69" s="1089"/>
      <c r="ACI69" s="1089"/>
      <c r="ACJ69" s="1089"/>
      <c r="ACK69" s="1089"/>
      <c r="ACL69" s="1089"/>
      <c r="ACM69" s="1089"/>
      <c r="ACN69" s="1089"/>
      <c r="ACO69" s="1089"/>
      <c r="ACP69" s="1089"/>
      <c r="ACQ69" s="1089"/>
      <c r="ACR69" s="1089"/>
      <c r="ACS69" s="1089"/>
      <c r="ACT69" s="1089"/>
      <c r="ACU69" s="1089"/>
      <c r="ACV69" s="1089"/>
      <c r="ACW69" s="1089"/>
      <c r="ACX69" s="1089"/>
      <c r="ACY69" s="1089"/>
      <c r="ACZ69" s="1089"/>
      <c r="ADA69" s="1089"/>
      <c r="ADB69" s="1089"/>
      <c r="ADC69" s="1089"/>
      <c r="ADD69" s="1089"/>
      <c r="ADE69" s="1089"/>
      <c r="ADF69" s="1089"/>
      <c r="ADG69" s="1089"/>
      <c r="ADH69" s="1089"/>
      <c r="ADI69" s="1089"/>
      <c r="ADJ69" s="1089"/>
      <c r="ADK69" s="1089"/>
      <c r="ADL69" s="1089"/>
      <c r="ADM69" s="1089"/>
      <c r="ADN69" s="1089"/>
      <c r="ADO69" s="1089"/>
      <c r="ADP69" s="1089"/>
      <c r="ADQ69" s="1089"/>
      <c r="ADR69" s="1089"/>
      <c r="ADS69" s="1089"/>
      <c r="ADT69" s="1089"/>
      <c r="ADU69" s="1089"/>
      <c r="ADV69" s="1089"/>
      <c r="ADW69" s="1089"/>
      <c r="ADX69" s="1089"/>
      <c r="ADY69" s="1089"/>
      <c r="ADZ69" s="1089"/>
      <c r="AEA69" s="1089"/>
      <c r="AEB69" s="1089"/>
      <c r="AEC69" s="1089"/>
      <c r="AED69" s="1089"/>
      <c r="AEE69" s="1089"/>
      <c r="AEF69" s="1089"/>
      <c r="AEG69" s="1089"/>
      <c r="AEH69" s="1089"/>
      <c r="AEI69" s="1089"/>
      <c r="AEJ69" s="1089"/>
      <c r="AEK69" s="1089"/>
      <c r="AEL69" s="1089"/>
      <c r="AEM69" s="1089"/>
      <c r="AEN69" s="1089"/>
      <c r="AEO69" s="1089"/>
      <c r="AEP69" s="1089"/>
      <c r="AEQ69" s="1089"/>
      <c r="AER69" s="1089"/>
      <c r="AES69" s="1089"/>
      <c r="AET69" s="1089"/>
      <c r="AEU69" s="1089"/>
      <c r="AEV69" s="1089"/>
      <c r="AEW69" s="1089"/>
      <c r="AEX69" s="1089"/>
      <c r="AEY69" s="1089"/>
      <c r="AEZ69" s="1089"/>
      <c r="AFA69" s="1089"/>
      <c r="AFB69" s="1089"/>
      <c r="AFC69" s="1089"/>
      <c r="AFD69" s="1089"/>
      <c r="AFE69" s="1089"/>
      <c r="AFF69" s="1089"/>
      <c r="AFG69" s="1089"/>
      <c r="AFH69" s="1089"/>
      <c r="AFI69" s="1089"/>
      <c r="AFJ69" s="1089"/>
      <c r="AFK69" s="1089"/>
      <c r="AFL69" s="1089"/>
      <c r="AFM69" s="1089"/>
      <c r="AFN69" s="1089"/>
      <c r="AFO69" s="1089"/>
      <c r="AFP69" s="1089"/>
      <c r="AFQ69" s="1089"/>
      <c r="AFR69" s="1089"/>
      <c r="AFS69" s="1089"/>
      <c r="AFT69" s="1089"/>
      <c r="AFU69" s="1089"/>
      <c r="AFV69" s="1089"/>
      <c r="AFW69" s="1089"/>
      <c r="AFX69" s="1089"/>
      <c r="AFY69" s="1089"/>
      <c r="AFZ69" s="1089"/>
      <c r="AGA69" s="1089"/>
      <c r="AGB69" s="1089"/>
      <c r="AGC69" s="1089"/>
      <c r="AGD69" s="1089"/>
      <c r="AGE69" s="1089"/>
      <c r="AGF69" s="1089"/>
      <c r="AGG69" s="1089"/>
      <c r="AGH69" s="1089"/>
      <c r="AGI69" s="1089"/>
      <c r="AGJ69" s="1089"/>
      <c r="AGK69" s="1089"/>
      <c r="AGL69" s="1089"/>
      <c r="AGM69" s="1089"/>
      <c r="AGN69" s="1089"/>
      <c r="AGO69" s="1089"/>
      <c r="AGP69" s="1089"/>
      <c r="AGQ69" s="1089"/>
      <c r="AGR69" s="1089"/>
      <c r="AGS69" s="1089"/>
      <c r="AGT69" s="1089"/>
      <c r="AGU69" s="1089"/>
      <c r="AGV69" s="1089"/>
      <c r="AGW69" s="1089"/>
      <c r="AGX69" s="1089"/>
      <c r="AGY69" s="1089"/>
      <c r="AGZ69" s="1089"/>
      <c r="AHA69" s="1089"/>
      <c r="AHB69" s="1089"/>
      <c r="AHC69" s="1089"/>
      <c r="AHD69" s="1089"/>
      <c r="AHE69" s="1089"/>
      <c r="AHF69" s="1089"/>
      <c r="AHG69" s="1089"/>
      <c r="AHH69" s="1089"/>
      <c r="AHI69" s="1089"/>
      <c r="AHJ69" s="1089"/>
      <c r="AHK69" s="1089"/>
      <c r="AHL69" s="1089"/>
      <c r="AHM69" s="1089"/>
      <c r="AHN69" s="1089"/>
      <c r="AHO69" s="1089"/>
      <c r="AHP69" s="1089"/>
      <c r="AHQ69" s="1089"/>
      <c r="AHR69" s="1089"/>
      <c r="AHS69" s="1089"/>
      <c r="AHT69" s="1089"/>
      <c r="AHU69" s="1089"/>
      <c r="AHV69" s="1089"/>
      <c r="AHW69" s="1089"/>
      <c r="AHX69" s="1089"/>
      <c r="AHY69" s="1089"/>
      <c r="AHZ69" s="1089"/>
      <c r="AIA69" s="1089"/>
      <c r="AIB69" s="1089"/>
      <c r="AIC69" s="1089"/>
      <c r="AID69" s="1089"/>
      <c r="AIE69" s="1089"/>
      <c r="AIF69" s="1089"/>
      <c r="AIG69" s="1089"/>
      <c r="AIH69" s="1089"/>
      <c r="AII69" s="1089"/>
      <c r="AIJ69" s="1089"/>
      <c r="AIK69" s="1089"/>
      <c r="AIL69" s="1089"/>
      <c r="AIM69" s="1089"/>
      <c r="AIN69" s="1089"/>
      <c r="AIO69" s="1089"/>
      <c r="AIP69" s="1089"/>
      <c r="AIQ69" s="1089"/>
      <c r="AIR69" s="1089"/>
    </row>
    <row r="70" spans="1:928" ht="15" customHeight="1">
      <c r="A70" s="141"/>
      <c r="B70" s="152"/>
      <c r="C70" s="1103"/>
      <c r="D70" s="34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c r="CU70" s="1089"/>
      <c r="CV70" s="1089"/>
      <c r="CW70" s="1089"/>
      <c r="CX70" s="1089"/>
      <c r="CY70" s="1089"/>
      <c r="CZ70" s="1089"/>
      <c r="DA70" s="1089"/>
      <c r="DB70" s="1089"/>
      <c r="DC70" s="1089"/>
      <c r="DD70" s="1089"/>
      <c r="DE70" s="1089"/>
      <c r="DF70" s="1089"/>
      <c r="DG70" s="1089"/>
      <c r="DH70" s="1089"/>
      <c r="DI70" s="1089"/>
      <c r="DJ70" s="1089"/>
      <c r="DK70" s="1089"/>
      <c r="DL70" s="1089"/>
      <c r="DM70" s="1089"/>
      <c r="DN70" s="1089"/>
      <c r="DO70" s="1089"/>
      <c r="DP70" s="1089"/>
      <c r="DQ70" s="1089"/>
      <c r="DR70" s="1089"/>
      <c r="DS70" s="1089"/>
      <c r="DT70" s="1089"/>
      <c r="DU70" s="1089"/>
      <c r="DV70" s="1089"/>
      <c r="DW70" s="1089"/>
      <c r="DX70" s="1089"/>
      <c r="DY70" s="1089"/>
      <c r="DZ70" s="1089"/>
      <c r="EA70" s="1089"/>
      <c r="EB70" s="1089"/>
      <c r="EC70" s="1089"/>
      <c r="ED70" s="1089"/>
      <c r="EE70" s="1089"/>
      <c r="EF70" s="1089"/>
      <c r="EG70" s="1089"/>
      <c r="EH70" s="1089"/>
      <c r="EI70" s="1089"/>
      <c r="EJ70" s="1089"/>
      <c r="EK70" s="1089"/>
      <c r="EL70" s="1089"/>
      <c r="EM70" s="1089"/>
      <c r="EN70" s="1089"/>
      <c r="EO70" s="1089"/>
      <c r="EP70" s="1089"/>
      <c r="EQ70" s="1089"/>
      <c r="ER70" s="1089"/>
      <c r="ES70" s="1089"/>
      <c r="ET70" s="1089"/>
      <c r="EU70" s="1089"/>
      <c r="EV70" s="1089"/>
      <c r="EW70" s="1089"/>
      <c r="EX70" s="1089"/>
      <c r="EY70" s="1089"/>
      <c r="EZ70" s="1089"/>
      <c r="FA70" s="1089"/>
      <c r="FB70" s="1089"/>
      <c r="FC70" s="1089"/>
      <c r="FD70" s="1089"/>
      <c r="FE70" s="1089"/>
      <c r="FF70" s="1089"/>
      <c r="FG70" s="1089"/>
      <c r="FH70" s="1089"/>
      <c r="FI70" s="1089"/>
      <c r="FJ70" s="1089"/>
      <c r="FK70" s="1089"/>
      <c r="FL70" s="1089"/>
      <c r="FM70" s="1089"/>
      <c r="FN70" s="1089"/>
      <c r="FO70" s="1089"/>
      <c r="FP70" s="1089"/>
      <c r="FQ70" s="1089"/>
      <c r="FR70" s="1089"/>
      <c r="FS70" s="1089"/>
      <c r="FT70" s="1089"/>
      <c r="FU70" s="1089"/>
      <c r="FV70" s="1089"/>
      <c r="FW70" s="1089"/>
      <c r="FX70" s="1089"/>
      <c r="FY70" s="1089"/>
      <c r="FZ70" s="1089"/>
      <c r="GA70" s="1089"/>
      <c r="GB70" s="1089"/>
      <c r="GC70" s="1089"/>
      <c r="GD70" s="1089"/>
      <c r="GE70" s="1089"/>
      <c r="GF70" s="1089"/>
      <c r="GG70" s="1089"/>
      <c r="GH70" s="1089"/>
      <c r="GI70" s="1089"/>
      <c r="GJ70" s="1089"/>
      <c r="GK70" s="1089"/>
      <c r="GL70" s="1089"/>
      <c r="GM70" s="1089"/>
      <c r="GN70" s="1089"/>
      <c r="GO70" s="1089"/>
      <c r="GP70" s="1089"/>
      <c r="GQ70" s="1089"/>
      <c r="GR70" s="1089"/>
      <c r="GS70" s="1089"/>
      <c r="GT70" s="1089"/>
      <c r="GU70" s="1089"/>
      <c r="GV70" s="1089"/>
      <c r="GW70" s="1089"/>
      <c r="GX70" s="1089"/>
      <c r="GY70" s="1089"/>
      <c r="GZ70" s="1089"/>
      <c r="HA70" s="1089"/>
      <c r="HB70" s="1089"/>
      <c r="HC70" s="1089"/>
      <c r="HD70" s="1089"/>
      <c r="HE70" s="1089"/>
      <c r="HF70" s="1089"/>
      <c r="HG70" s="1089"/>
      <c r="HH70" s="1089"/>
      <c r="HI70" s="1089"/>
      <c r="HJ70" s="1089"/>
      <c r="HK70" s="1089"/>
      <c r="HL70" s="1089"/>
      <c r="HM70" s="1089"/>
      <c r="HN70" s="1089"/>
      <c r="HO70" s="1089"/>
      <c r="HP70" s="1089"/>
      <c r="HQ70" s="1089"/>
      <c r="HR70" s="1089"/>
      <c r="HS70" s="1089"/>
      <c r="HT70" s="1089"/>
      <c r="HU70" s="1089"/>
      <c r="HV70" s="1089"/>
      <c r="HW70" s="1089"/>
      <c r="HX70" s="1089"/>
      <c r="HY70" s="1089"/>
      <c r="HZ70" s="1089"/>
      <c r="IA70" s="1089"/>
      <c r="IB70" s="1089"/>
      <c r="IC70" s="1089"/>
      <c r="ID70" s="1089"/>
      <c r="IE70" s="1089"/>
      <c r="IF70" s="1089"/>
      <c r="IG70" s="1089"/>
      <c r="IH70" s="1089"/>
      <c r="II70" s="1089"/>
      <c r="IJ70" s="1089"/>
      <c r="IK70" s="1089"/>
      <c r="IL70" s="1089"/>
      <c r="IM70" s="1089"/>
      <c r="IN70" s="1089"/>
      <c r="IO70" s="1089"/>
      <c r="IP70" s="1089"/>
      <c r="IQ70" s="1089"/>
      <c r="IR70" s="1089"/>
      <c r="IS70" s="1089"/>
      <c r="IT70" s="1089"/>
      <c r="IU70" s="1089"/>
      <c r="IV70" s="1089"/>
      <c r="IW70" s="1089"/>
      <c r="IX70" s="1089"/>
      <c r="IY70" s="1089"/>
      <c r="IZ70" s="1089"/>
      <c r="JA70" s="1089"/>
      <c r="JB70" s="1089"/>
      <c r="JC70" s="1089"/>
      <c r="JD70" s="1089"/>
      <c r="JE70" s="1089"/>
      <c r="JF70" s="1089"/>
      <c r="JG70" s="1089"/>
      <c r="JH70" s="1089"/>
      <c r="JI70" s="1089"/>
      <c r="JJ70" s="1089"/>
      <c r="JK70" s="1089"/>
      <c r="JL70" s="1089"/>
      <c r="JM70" s="1089"/>
      <c r="JN70" s="1089"/>
      <c r="JO70" s="1089"/>
      <c r="JP70" s="1089"/>
      <c r="JQ70" s="1089"/>
      <c r="JR70" s="1089"/>
      <c r="JS70" s="1089"/>
      <c r="JT70" s="1089"/>
      <c r="JU70" s="1089"/>
      <c r="JV70" s="1089"/>
      <c r="JW70" s="1089"/>
      <c r="JX70" s="1089"/>
      <c r="JY70" s="1089"/>
      <c r="JZ70" s="1089"/>
      <c r="KA70" s="1089"/>
      <c r="KB70" s="1089"/>
      <c r="KC70" s="1089"/>
      <c r="KD70" s="1089"/>
      <c r="KE70" s="1089"/>
      <c r="KF70" s="1089"/>
      <c r="KG70" s="1089"/>
      <c r="KH70" s="1089"/>
      <c r="KI70" s="1089"/>
      <c r="KJ70" s="1089"/>
      <c r="KK70" s="1089"/>
      <c r="KL70" s="1089"/>
      <c r="KM70" s="1089"/>
      <c r="KN70" s="1089"/>
      <c r="KO70" s="1089"/>
      <c r="KP70" s="1089"/>
      <c r="KQ70" s="1089"/>
      <c r="KR70" s="1089"/>
      <c r="KS70" s="1089"/>
      <c r="KT70" s="1089"/>
      <c r="KU70" s="1089"/>
      <c r="KV70" s="1089"/>
      <c r="KW70" s="1089"/>
      <c r="KX70" s="1089"/>
      <c r="KY70" s="1089"/>
      <c r="KZ70" s="1089"/>
      <c r="LA70" s="1089"/>
      <c r="LB70" s="1089"/>
      <c r="LC70" s="1089"/>
      <c r="LD70" s="1089"/>
      <c r="LE70" s="1089"/>
      <c r="LF70" s="1089"/>
      <c r="LG70" s="1089"/>
      <c r="LH70" s="1089"/>
      <c r="LI70" s="1089"/>
      <c r="LJ70" s="1089"/>
      <c r="LK70" s="1089"/>
      <c r="LL70" s="1089"/>
      <c r="LM70" s="1089"/>
      <c r="LN70" s="1089"/>
      <c r="LO70" s="1089"/>
      <c r="LP70" s="1089"/>
      <c r="LQ70" s="1089"/>
      <c r="LR70" s="1089"/>
      <c r="LS70" s="1089"/>
      <c r="LT70" s="1089"/>
      <c r="LU70" s="1089"/>
      <c r="LV70" s="1089"/>
      <c r="LW70" s="1089"/>
      <c r="LX70" s="1089"/>
      <c r="LY70" s="1089"/>
      <c r="LZ70" s="1089"/>
      <c r="MA70" s="1089"/>
      <c r="MB70" s="1089"/>
      <c r="MC70" s="1089"/>
      <c r="MD70" s="1089"/>
      <c r="ME70" s="1089"/>
      <c r="MF70" s="1089"/>
      <c r="MG70" s="1089"/>
      <c r="MH70" s="1089"/>
      <c r="MI70" s="1089"/>
      <c r="MJ70" s="1089"/>
      <c r="MK70" s="1089"/>
      <c r="ML70" s="1089"/>
      <c r="MM70" s="1089"/>
      <c r="MN70" s="1089"/>
      <c r="MO70" s="1089"/>
      <c r="MP70" s="1089"/>
      <c r="MQ70" s="1089"/>
      <c r="MR70" s="1089"/>
      <c r="MS70" s="1089"/>
      <c r="MT70" s="1089"/>
      <c r="MU70" s="1089"/>
      <c r="MV70" s="1089"/>
      <c r="MW70" s="1089"/>
      <c r="MX70" s="1089"/>
      <c r="MY70" s="1089"/>
      <c r="MZ70" s="1089"/>
      <c r="NA70" s="1089"/>
      <c r="NB70" s="1089"/>
      <c r="NC70" s="1089"/>
      <c r="ND70" s="1089"/>
      <c r="NE70" s="1089"/>
      <c r="NF70" s="1089"/>
      <c r="NG70" s="1089"/>
      <c r="NH70" s="1089"/>
      <c r="NI70" s="1089"/>
      <c r="NJ70" s="1089"/>
      <c r="NK70" s="1089"/>
      <c r="NL70" s="1089"/>
      <c r="NM70" s="1089"/>
      <c r="NN70" s="1089"/>
      <c r="NO70" s="1089"/>
      <c r="NP70" s="1089"/>
      <c r="NQ70" s="1089"/>
      <c r="NR70" s="1089"/>
      <c r="NS70" s="1089"/>
      <c r="NT70" s="1089"/>
      <c r="NU70" s="1089"/>
      <c r="NV70" s="1089"/>
      <c r="NW70" s="1089"/>
      <c r="NX70" s="1089"/>
      <c r="NY70" s="1089"/>
      <c r="NZ70" s="1089"/>
      <c r="OA70" s="1089"/>
      <c r="OB70" s="1089"/>
      <c r="OC70" s="1089"/>
      <c r="OD70" s="1089"/>
      <c r="OE70" s="1089"/>
      <c r="OF70" s="1089"/>
      <c r="OG70" s="1089"/>
      <c r="OH70" s="1089"/>
      <c r="OI70" s="1089"/>
      <c r="OJ70" s="1089"/>
      <c r="OK70" s="1089"/>
      <c r="OL70" s="1089"/>
      <c r="OM70" s="1089"/>
      <c r="ON70" s="1089"/>
      <c r="OO70" s="1089"/>
      <c r="OP70" s="1089"/>
      <c r="OQ70" s="1089"/>
      <c r="OR70" s="1089"/>
      <c r="OS70" s="1089"/>
      <c r="OT70" s="1089"/>
      <c r="OU70" s="1089"/>
      <c r="OV70" s="1089"/>
      <c r="OW70" s="1089"/>
      <c r="OX70" s="1089"/>
      <c r="OY70" s="1089"/>
      <c r="OZ70" s="1089"/>
      <c r="PA70" s="1089"/>
      <c r="PB70" s="1089"/>
      <c r="PC70" s="1089"/>
      <c r="PD70" s="1089"/>
      <c r="PE70" s="1089"/>
      <c r="PF70" s="1089"/>
      <c r="PG70" s="1089"/>
      <c r="PH70" s="1089"/>
      <c r="PI70" s="1089"/>
      <c r="PJ70" s="1089"/>
      <c r="PK70" s="1089"/>
      <c r="PL70" s="1089"/>
      <c r="PM70" s="1089"/>
      <c r="PN70" s="1089"/>
      <c r="PO70" s="1089"/>
      <c r="PP70" s="1089"/>
      <c r="PQ70" s="1089"/>
      <c r="PR70" s="1089"/>
      <c r="PS70" s="1089"/>
      <c r="PT70" s="1089"/>
      <c r="PU70" s="1089"/>
      <c r="PV70" s="1089"/>
      <c r="PW70" s="1089"/>
      <c r="PX70" s="1089"/>
      <c r="PY70" s="1089"/>
      <c r="PZ70" s="1089"/>
      <c r="QA70" s="1089"/>
      <c r="QB70" s="1089"/>
      <c r="QC70" s="1089"/>
      <c r="QD70" s="1089"/>
      <c r="QE70" s="1089"/>
      <c r="QF70" s="1089"/>
      <c r="QG70" s="1089"/>
      <c r="QH70" s="1089"/>
      <c r="QI70" s="1089"/>
      <c r="QJ70" s="1089"/>
      <c r="QK70" s="1089"/>
      <c r="QL70" s="1089"/>
      <c r="QM70" s="1089"/>
      <c r="QN70" s="1089"/>
      <c r="QO70" s="1089"/>
      <c r="QP70" s="1089"/>
      <c r="QQ70" s="1089"/>
      <c r="QR70" s="1089"/>
      <c r="QS70" s="1089"/>
      <c r="QT70" s="1089"/>
      <c r="QU70" s="1089"/>
      <c r="QV70" s="1089"/>
      <c r="QW70" s="1089"/>
      <c r="QX70" s="1089"/>
      <c r="QY70" s="1089"/>
      <c r="QZ70" s="1089"/>
      <c r="RA70" s="1089"/>
      <c r="RB70" s="1089"/>
      <c r="RC70" s="1089"/>
      <c r="RD70" s="1089"/>
      <c r="RE70" s="1089"/>
      <c r="RF70" s="1089"/>
      <c r="RG70" s="1089"/>
      <c r="RH70" s="1089"/>
      <c r="RI70" s="1089"/>
      <c r="RJ70" s="1089"/>
      <c r="RK70" s="1089"/>
      <c r="RL70" s="1089"/>
      <c r="RM70" s="1089"/>
      <c r="RN70" s="1089"/>
      <c r="RO70" s="1089"/>
      <c r="RP70" s="1089"/>
      <c r="RQ70" s="1089"/>
      <c r="RR70" s="1089"/>
      <c r="RS70" s="1089"/>
      <c r="RT70" s="1089"/>
      <c r="RU70" s="1089"/>
      <c r="RV70" s="1089"/>
      <c r="RW70" s="1089"/>
      <c r="RX70" s="1089"/>
      <c r="RY70" s="1089"/>
      <c r="RZ70" s="1089"/>
      <c r="SA70" s="1089"/>
      <c r="SB70" s="1089"/>
      <c r="SC70" s="1089"/>
      <c r="SD70" s="1089"/>
      <c r="SE70" s="1089"/>
      <c r="SF70" s="1089"/>
      <c r="SG70" s="1089"/>
      <c r="SH70" s="1089"/>
      <c r="SI70" s="1089"/>
      <c r="SJ70" s="1089"/>
      <c r="SK70" s="1089"/>
      <c r="SL70" s="1089"/>
      <c r="SM70" s="1089"/>
      <c r="SN70" s="1089"/>
      <c r="SO70" s="1089"/>
      <c r="SP70" s="1089"/>
      <c r="SQ70" s="1089"/>
      <c r="SR70" s="1089"/>
      <c r="SS70" s="1089"/>
      <c r="ST70" s="1089"/>
      <c r="SU70" s="1089"/>
      <c r="SV70" s="1089"/>
      <c r="SW70" s="1089"/>
      <c r="SX70" s="1089"/>
      <c r="SY70" s="1089"/>
      <c r="SZ70" s="1089"/>
      <c r="TA70" s="1089"/>
      <c r="TB70" s="1089"/>
      <c r="TC70" s="1089"/>
      <c r="TD70" s="1089"/>
      <c r="TE70" s="1089"/>
      <c r="TF70" s="1089"/>
      <c r="TG70" s="1089"/>
      <c r="TH70" s="1089"/>
      <c r="TI70" s="1089"/>
      <c r="TJ70" s="1089"/>
      <c r="TK70" s="1089"/>
      <c r="TL70" s="1089"/>
      <c r="TM70" s="1089"/>
      <c r="TN70" s="1089"/>
      <c r="TO70" s="1089"/>
      <c r="TP70" s="1089"/>
      <c r="TQ70" s="1089"/>
      <c r="TR70" s="1089"/>
      <c r="TS70" s="1089"/>
      <c r="TT70" s="1089"/>
      <c r="TU70" s="1089"/>
      <c r="TV70" s="1089"/>
      <c r="TW70" s="1089"/>
      <c r="TX70" s="1089"/>
      <c r="TY70" s="1089"/>
      <c r="TZ70" s="1089"/>
      <c r="UA70" s="1089"/>
      <c r="UB70" s="1089"/>
      <c r="UC70" s="1089"/>
      <c r="UD70" s="1089"/>
      <c r="UE70" s="1089"/>
      <c r="UF70" s="1089"/>
      <c r="UG70" s="1089"/>
      <c r="UH70" s="1089"/>
      <c r="UI70" s="1089"/>
      <c r="UJ70" s="1089"/>
      <c r="UK70" s="1089"/>
      <c r="UL70" s="1089"/>
      <c r="UM70" s="1089"/>
      <c r="UN70" s="1089"/>
      <c r="UO70" s="1089"/>
      <c r="UP70" s="1089"/>
      <c r="UQ70" s="1089"/>
      <c r="UR70" s="1089"/>
      <c r="US70" s="1089"/>
      <c r="UT70" s="1089"/>
      <c r="UU70" s="1089"/>
      <c r="UV70" s="1089"/>
      <c r="UW70" s="1089"/>
      <c r="UX70" s="1089"/>
      <c r="UY70" s="1089"/>
      <c r="UZ70" s="1089"/>
      <c r="VA70" s="1089"/>
      <c r="VB70" s="1089"/>
      <c r="VC70" s="1089"/>
      <c r="VD70" s="1089"/>
      <c r="VE70" s="1089"/>
      <c r="VF70" s="1089"/>
      <c r="VG70" s="1089"/>
      <c r="VH70" s="1089"/>
      <c r="VI70" s="1089"/>
      <c r="VJ70" s="1089"/>
      <c r="VK70" s="1089"/>
      <c r="VL70" s="1089"/>
      <c r="VM70" s="1089"/>
      <c r="VN70" s="1089"/>
      <c r="VO70" s="1089"/>
      <c r="VP70" s="1089"/>
      <c r="VQ70" s="1089"/>
      <c r="VR70" s="1089"/>
      <c r="VS70" s="1089"/>
      <c r="VT70" s="1089"/>
      <c r="VU70" s="1089"/>
      <c r="VV70" s="1089"/>
      <c r="VW70" s="1089"/>
      <c r="VX70" s="1089"/>
      <c r="VY70" s="1089"/>
      <c r="VZ70" s="1089"/>
      <c r="WA70" s="1089"/>
      <c r="WB70" s="1089"/>
      <c r="WC70" s="1089"/>
      <c r="WD70" s="1089"/>
      <c r="WE70" s="1089"/>
      <c r="WF70" s="1089"/>
      <c r="WG70" s="1089"/>
      <c r="WH70" s="1089"/>
      <c r="WI70" s="1089"/>
      <c r="WJ70" s="1089"/>
      <c r="WK70" s="1089"/>
      <c r="WL70" s="1089"/>
      <c r="WM70" s="1089"/>
      <c r="WN70" s="1089"/>
      <c r="WO70" s="1089"/>
      <c r="WP70" s="1089"/>
      <c r="WQ70" s="1089"/>
      <c r="WR70" s="1089"/>
      <c r="WS70" s="1089"/>
      <c r="WT70" s="1089"/>
      <c r="WU70" s="1089"/>
      <c r="WV70" s="1089"/>
      <c r="WW70" s="1089"/>
      <c r="WX70" s="1089"/>
      <c r="WY70" s="1089"/>
      <c r="WZ70" s="1089"/>
      <c r="XA70" s="1089"/>
      <c r="XB70" s="1089"/>
      <c r="XC70" s="1089"/>
      <c r="XD70" s="1089"/>
      <c r="XE70" s="1089"/>
      <c r="XF70" s="1089"/>
      <c r="XG70" s="1089"/>
      <c r="XH70" s="1089"/>
      <c r="XI70" s="1089"/>
      <c r="XJ70" s="1089"/>
      <c r="XK70" s="1089"/>
      <c r="XL70" s="1089"/>
      <c r="XM70" s="1089"/>
      <c r="XN70" s="1089"/>
      <c r="XO70" s="1089"/>
      <c r="XP70" s="1089"/>
      <c r="XQ70" s="1089"/>
      <c r="XR70" s="1089"/>
      <c r="XS70" s="1089"/>
      <c r="XT70" s="1089"/>
      <c r="XU70" s="1089"/>
      <c r="XV70" s="1089"/>
      <c r="XW70" s="1089"/>
      <c r="XX70" s="1089"/>
      <c r="XY70" s="1089"/>
      <c r="XZ70" s="1089"/>
      <c r="YA70" s="1089"/>
      <c r="YB70" s="1089"/>
      <c r="YC70" s="1089"/>
      <c r="YD70" s="1089"/>
      <c r="YE70" s="1089"/>
      <c r="YF70" s="1089"/>
      <c r="YG70" s="1089"/>
      <c r="YH70" s="1089"/>
      <c r="YI70" s="1089"/>
      <c r="YJ70" s="1089"/>
      <c r="YK70" s="1089"/>
      <c r="YL70" s="1089"/>
      <c r="YM70" s="1089"/>
      <c r="YN70" s="1089"/>
      <c r="YO70" s="1089"/>
      <c r="YP70" s="1089"/>
      <c r="YQ70" s="1089"/>
      <c r="YR70" s="1089"/>
      <c r="YS70" s="1089"/>
      <c r="YT70" s="1089"/>
      <c r="YU70" s="1089"/>
      <c r="YV70" s="1089"/>
      <c r="YW70" s="1089"/>
      <c r="YX70" s="1089"/>
      <c r="YY70" s="1089"/>
      <c r="YZ70" s="1089"/>
      <c r="ZA70" s="1089"/>
      <c r="ZB70" s="1089"/>
      <c r="ZC70" s="1089"/>
      <c r="ZD70" s="1089"/>
      <c r="ZE70" s="1089"/>
      <c r="ZF70" s="1089"/>
      <c r="ZG70" s="1089"/>
      <c r="ZH70" s="1089"/>
      <c r="ZI70" s="1089"/>
      <c r="ZJ70" s="1089"/>
      <c r="ZK70" s="1089"/>
      <c r="ZL70" s="1089"/>
      <c r="ZM70" s="1089"/>
      <c r="ZN70" s="1089"/>
      <c r="ZO70" s="1089"/>
      <c r="ZP70" s="1089"/>
      <c r="ZQ70" s="1089"/>
      <c r="ZR70" s="1089"/>
      <c r="ZS70" s="1089"/>
      <c r="ZT70" s="1089"/>
      <c r="ZU70" s="1089"/>
      <c r="ZV70" s="1089"/>
      <c r="ZW70" s="1089"/>
      <c r="ZX70" s="1089"/>
      <c r="ZY70" s="1089"/>
      <c r="ZZ70" s="1089"/>
      <c r="AAA70" s="1089"/>
      <c r="AAB70" s="1089"/>
      <c r="AAC70" s="1089"/>
      <c r="AAD70" s="1089"/>
      <c r="AAE70" s="1089"/>
      <c r="AAF70" s="1089"/>
      <c r="AAG70" s="1089"/>
      <c r="AAH70" s="1089"/>
      <c r="AAI70" s="1089"/>
      <c r="AAJ70" s="1089"/>
      <c r="AAK70" s="1089"/>
      <c r="AAL70" s="1089"/>
      <c r="AAM70" s="1089"/>
      <c r="AAN70" s="1089"/>
      <c r="AAO70" s="1089"/>
      <c r="AAP70" s="1089"/>
      <c r="AAQ70" s="1089"/>
      <c r="AAR70" s="1089"/>
      <c r="AAS70" s="1089"/>
      <c r="AAT70" s="1089"/>
      <c r="AAU70" s="1089"/>
      <c r="AAV70" s="1089"/>
      <c r="AAW70" s="1089"/>
      <c r="AAX70" s="1089"/>
      <c r="AAY70" s="1089"/>
      <c r="AAZ70" s="1089"/>
      <c r="ABA70" s="1089"/>
      <c r="ABB70" s="1089"/>
      <c r="ABC70" s="1089"/>
      <c r="ABD70" s="1089"/>
      <c r="ABE70" s="1089"/>
      <c r="ABF70" s="1089"/>
      <c r="ABG70" s="1089"/>
      <c r="ABH70" s="1089"/>
      <c r="ABI70" s="1089"/>
      <c r="ABJ70" s="1089"/>
      <c r="ABK70" s="1089"/>
      <c r="ABL70" s="1089"/>
      <c r="ABM70" s="1089"/>
      <c r="ABN70" s="1089"/>
      <c r="ABO70" s="1089"/>
      <c r="ABP70" s="1089"/>
      <c r="ABQ70" s="1089"/>
      <c r="ABR70" s="1089"/>
      <c r="ABS70" s="1089"/>
      <c r="ABT70" s="1089"/>
      <c r="ABU70" s="1089"/>
      <c r="ABV70" s="1089"/>
      <c r="ABW70" s="1089"/>
      <c r="ABX70" s="1089"/>
      <c r="ABY70" s="1089"/>
      <c r="ABZ70" s="1089"/>
      <c r="ACA70" s="1089"/>
      <c r="ACB70" s="1089"/>
      <c r="ACC70" s="1089"/>
      <c r="ACD70" s="1089"/>
      <c r="ACE70" s="1089"/>
      <c r="ACF70" s="1089"/>
      <c r="ACG70" s="1089"/>
      <c r="ACH70" s="1089"/>
      <c r="ACI70" s="1089"/>
      <c r="ACJ70" s="1089"/>
      <c r="ACK70" s="1089"/>
      <c r="ACL70" s="1089"/>
      <c r="ACM70" s="1089"/>
      <c r="ACN70" s="1089"/>
      <c r="ACO70" s="1089"/>
      <c r="ACP70" s="1089"/>
      <c r="ACQ70" s="1089"/>
      <c r="ACR70" s="1089"/>
      <c r="ACS70" s="1089"/>
      <c r="ACT70" s="1089"/>
      <c r="ACU70" s="1089"/>
      <c r="ACV70" s="1089"/>
      <c r="ACW70" s="1089"/>
      <c r="ACX70" s="1089"/>
      <c r="ACY70" s="1089"/>
      <c r="ACZ70" s="1089"/>
      <c r="ADA70" s="1089"/>
      <c r="ADB70" s="1089"/>
      <c r="ADC70" s="1089"/>
      <c r="ADD70" s="1089"/>
      <c r="ADE70" s="1089"/>
      <c r="ADF70" s="1089"/>
      <c r="ADG70" s="1089"/>
      <c r="ADH70" s="1089"/>
      <c r="ADI70" s="1089"/>
      <c r="ADJ70" s="1089"/>
      <c r="ADK70" s="1089"/>
      <c r="ADL70" s="1089"/>
      <c r="ADM70" s="1089"/>
      <c r="ADN70" s="1089"/>
      <c r="ADO70" s="1089"/>
      <c r="ADP70" s="1089"/>
      <c r="ADQ70" s="1089"/>
      <c r="ADR70" s="1089"/>
      <c r="ADS70" s="1089"/>
      <c r="ADT70" s="1089"/>
      <c r="ADU70" s="1089"/>
      <c r="ADV70" s="1089"/>
      <c r="ADW70" s="1089"/>
      <c r="ADX70" s="1089"/>
      <c r="ADY70" s="1089"/>
      <c r="ADZ70" s="1089"/>
      <c r="AEA70" s="1089"/>
      <c r="AEB70" s="1089"/>
      <c r="AEC70" s="1089"/>
      <c r="AED70" s="1089"/>
      <c r="AEE70" s="1089"/>
      <c r="AEF70" s="1089"/>
      <c r="AEG70" s="1089"/>
      <c r="AEH70" s="1089"/>
      <c r="AEI70" s="1089"/>
      <c r="AEJ70" s="1089"/>
      <c r="AEK70" s="1089"/>
      <c r="AEL70" s="1089"/>
      <c r="AEM70" s="1089"/>
      <c r="AEN70" s="1089"/>
      <c r="AEO70" s="1089"/>
      <c r="AEP70" s="1089"/>
      <c r="AEQ70" s="1089"/>
      <c r="AER70" s="1089"/>
      <c r="AES70" s="1089"/>
      <c r="AET70" s="1089"/>
      <c r="AEU70" s="1089"/>
      <c r="AEV70" s="1089"/>
      <c r="AEW70" s="1089"/>
      <c r="AEX70" s="1089"/>
      <c r="AEY70" s="1089"/>
      <c r="AEZ70" s="1089"/>
      <c r="AFA70" s="1089"/>
      <c r="AFB70" s="1089"/>
      <c r="AFC70" s="1089"/>
      <c r="AFD70" s="1089"/>
      <c r="AFE70" s="1089"/>
      <c r="AFF70" s="1089"/>
      <c r="AFG70" s="1089"/>
      <c r="AFH70" s="1089"/>
      <c r="AFI70" s="1089"/>
      <c r="AFJ70" s="1089"/>
      <c r="AFK70" s="1089"/>
      <c r="AFL70" s="1089"/>
      <c r="AFM70" s="1089"/>
      <c r="AFN70" s="1089"/>
      <c r="AFO70" s="1089"/>
      <c r="AFP70" s="1089"/>
      <c r="AFQ70" s="1089"/>
      <c r="AFR70" s="1089"/>
      <c r="AFS70" s="1089"/>
      <c r="AFT70" s="1089"/>
      <c r="AFU70" s="1089"/>
      <c r="AFV70" s="1089"/>
      <c r="AFW70" s="1089"/>
      <c r="AFX70" s="1089"/>
      <c r="AFY70" s="1089"/>
      <c r="AFZ70" s="1089"/>
      <c r="AGA70" s="1089"/>
      <c r="AGB70" s="1089"/>
      <c r="AGC70" s="1089"/>
      <c r="AGD70" s="1089"/>
      <c r="AGE70" s="1089"/>
      <c r="AGF70" s="1089"/>
      <c r="AGG70" s="1089"/>
      <c r="AGH70" s="1089"/>
      <c r="AGI70" s="1089"/>
      <c r="AGJ70" s="1089"/>
      <c r="AGK70" s="1089"/>
      <c r="AGL70" s="1089"/>
      <c r="AGM70" s="1089"/>
      <c r="AGN70" s="1089"/>
      <c r="AGO70" s="1089"/>
      <c r="AGP70" s="1089"/>
      <c r="AGQ70" s="1089"/>
      <c r="AGR70" s="1089"/>
      <c r="AGS70" s="1089"/>
      <c r="AGT70" s="1089"/>
      <c r="AGU70" s="1089"/>
      <c r="AGV70" s="1089"/>
      <c r="AGW70" s="1089"/>
      <c r="AGX70" s="1089"/>
      <c r="AGY70" s="1089"/>
      <c r="AGZ70" s="1089"/>
      <c r="AHA70" s="1089"/>
      <c r="AHB70" s="1089"/>
      <c r="AHC70" s="1089"/>
      <c r="AHD70" s="1089"/>
      <c r="AHE70" s="1089"/>
      <c r="AHF70" s="1089"/>
      <c r="AHG70" s="1089"/>
      <c r="AHH70" s="1089"/>
      <c r="AHI70" s="1089"/>
      <c r="AHJ70" s="1089"/>
      <c r="AHK70" s="1089"/>
      <c r="AHL70" s="1089"/>
      <c r="AHM70" s="1089"/>
      <c r="AHN70" s="1089"/>
      <c r="AHO70" s="1089"/>
      <c r="AHP70" s="1089"/>
      <c r="AHQ70" s="1089"/>
      <c r="AHR70" s="1089"/>
      <c r="AHS70" s="1089"/>
      <c r="AHT70" s="1089"/>
      <c r="AHU70" s="1089"/>
      <c r="AHV70" s="1089"/>
      <c r="AHW70" s="1089"/>
      <c r="AHX70" s="1089"/>
      <c r="AHY70" s="1089"/>
      <c r="AHZ70" s="1089"/>
      <c r="AIA70" s="1089"/>
      <c r="AIB70" s="1089"/>
      <c r="AIC70" s="1089"/>
      <c r="AID70" s="1089"/>
      <c r="AIE70" s="1089"/>
      <c r="AIF70" s="1089"/>
      <c r="AIG70" s="1089"/>
      <c r="AIH70" s="1089"/>
      <c r="AII70" s="1089"/>
      <c r="AIJ70" s="1089"/>
      <c r="AIK70" s="1089"/>
      <c r="AIL70" s="1089"/>
      <c r="AIM70" s="1089"/>
      <c r="AIN70" s="1089"/>
      <c r="AIO70" s="1089"/>
      <c r="AIP70" s="1089"/>
      <c r="AIQ70" s="1089"/>
      <c r="AIR70" s="1089"/>
    </row>
    <row r="71" spans="1:928" ht="15" customHeight="1">
      <c r="A71" s="141"/>
      <c r="B71" s="152"/>
      <c r="C71" s="258"/>
      <c r="D71" s="515"/>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c r="CU71" s="1089"/>
      <c r="CV71" s="1089"/>
      <c r="CW71" s="1089"/>
      <c r="CX71" s="1089"/>
      <c r="CY71" s="1089"/>
      <c r="CZ71" s="1089"/>
      <c r="DA71" s="1089"/>
      <c r="DB71" s="1089"/>
      <c r="DC71" s="1089"/>
      <c r="DD71" s="1089"/>
      <c r="DE71" s="1089"/>
      <c r="DF71" s="1089"/>
      <c r="DG71" s="1089"/>
      <c r="DH71" s="1089"/>
      <c r="DI71" s="1089"/>
      <c r="DJ71" s="1089"/>
      <c r="DK71" s="1089"/>
      <c r="DL71" s="1089"/>
      <c r="DM71" s="1089"/>
      <c r="DN71" s="1089"/>
      <c r="DO71" s="1089"/>
      <c r="DP71" s="1089"/>
      <c r="DQ71" s="1089"/>
      <c r="DR71" s="1089"/>
      <c r="DS71" s="1089"/>
      <c r="DT71" s="1089"/>
      <c r="DU71" s="1089"/>
      <c r="DV71" s="1089"/>
      <c r="DW71" s="1089"/>
      <c r="DX71" s="1089"/>
      <c r="DY71" s="1089"/>
      <c r="DZ71" s="1089"/>
      <c r="EA71" s="1089"/>
      <c r="EB71" s="1089"/>
      <c r="EC71" s="1089"/>
      <c r="ED71" s="1089"/>
      <c r="EE71" s="1089"/>
      <c r="EF71" s="1089"/>
      <c r="EG71" s="1089"/>
      <c r="EH71" s="1089"/>
      <c r="EI71" s="1089"/>
      <c r="EJ71" s="1089"/>
      <c r="EK71" s="1089"/>
      <c r="EL71" s="1089"/>
      <c r="EM71" s="1089"/>
      <c r="EN71" s="1089"/>
      <c r="EO71" s="1089"/>
      <c r="EP71" s="1089"/>
      <c r="EQ71" s="1089"/>
      <c r="ER71" s="1089"/>
      <c r="ES71" s="1089"/>
      <c r="ET71" s="1089"/>
      <c r="EU71" s="1089"/>
      <c r="EV71" s="1089"/>
      <c r="EW71" s="1089"/>
      <c r="EX71" s="1089"/>
      <c r="EY71" s="1089"/>
      <c r="EZ71" s="1089"/>
      <c r="FA71" s="1089"/>
      <c r="FB71" s="1089"/>
      <c r="FC71" s="1089"/>
      <c r="FD71" s="1089"/>
      <c r="FE71" s="1089"/>
      <c r="FF71" s="1089"/>
      <c r="FG71" s="1089"/>
      <c r="FH71" s="1089"/>
      <c r="FI71" s="1089"/>
      <c r="FJ71" s="1089"/>
      <c r="FK71" s="1089"/>
      <c r="FL71" s="1089"/>
      <c r="FM71" s="1089"/>
      <c r="FN71" s="1089"/>
      <c r="FO71" s="1089"/>
      <c r="FP71" s="1089"/>
      <c r="FQ71" s="1089"/>
      <c r="FR71" s="1089"/>
      <c r="FS71" s="1089"/>
      <c r="FT71" s="1089"/>
      <c r="FU71" s="1089"/>
      <c r="FV71" s="1089"/>
      <c r="FW71" s="1089"/>
      <c r="FX71" s="1089"/>
      <c r="FY71" s="1089"/>
      <c r="FZ71" s="1089"/>
      <c r="GA71" s="1089"/>
      <c r="GB71" s="1089"/>
      <c r="GC71" s="1089"/>
      <c r="GD71" s="1089"/>
      <c r="GE71" s="1089"/>
      <c r="GF71" s="1089"/>
      <c r="GG71" s="1089"/>
      <c r="GH71" s="1089"/>
      <c r="GI71" s="1089"/>
      <c r="GJ71" s="1089"/>
      <c r="GK71" s="1089"/>
      <c r="GL71" s="1089"/>
      <c r="GM71" s="1089"/>
      <c r="GN71" s="1089"/>
      <c r="GO71" s="1089"/>
      <c r="GP71" s="1089"/>
      <c r="GQ71" s="1089"/>
      <c r="GR71" s="1089"/>
      <c r="GS71" s="1089"/>
      <c r="GT71" s="1089"/>
      <c r="GU71" s="1089"/>
      <c r="GV71" s="1089"/>
      <c r="GW71" s="1089"/>
      <c r="GX71" s="1089"/>
      <c r="GY71" s="1089"/>
      <c r="GZ71" s="1089"/>
      <c r="HA71" s="1089"/>
      <c r="HB71" s="1089"/>
      <c r="HC71" s="1089"/>
      <c r="HD71" s="1089"/>
      <c r="HE71" s="1089"/>
      <c r="HF71" s="1089"/>
      <c r="HG71" s="1089"/>
      <c r="HH71" s="1089"/>
      <c r="HI71" s="1089"/>
      <c r="HJ71" s="1089"/>
      <c r="HK71" s="1089"/>
      <c r="HL71" s="1089"/>
      <c r="HM71" s="1089"/>
      <c r="HN71" s="1089"/>
      <c r="HO71" s="1089"/>
      <c r="HP71" s="1089"/>
      <c r="HQ71" s="1089"/>
      <c r="HR71" s="1089"/>
      <c r="HS71" s="1089"/>
      <c r="HT71" s="1089"/>
      <c r="HU71" s="1089"/>
      <c r="HV71" s="1089"/>
      <c r="HW71" s="1089"/>
      <c r="HX71" s="1089"/>
      <c r="HY71" s="1089"/>
      <c r="HZ71" s="1089"/>
      <c r="IA71" s="1089"/>
      <c r="IB71" s="1089"/>
      <c r="IC71" s="1089"/>
      <c r="ID71" s="1089"/>
      <c r="IE71" s="1089"/>
      <c r="IF71" s="1089"/>
      <c r="IG71" s="1089"/>
      <c r="IH71" s="1089"/>
      <c r="II71" s="1089"/>
      <c r="IJ71" s="1089"/>
      <c r="IK71" s="1089"/>
      <c r="IL71" s="1089"/>
      <c r="IM71" s="1089"/>
      <c r="IN71" s="1089"/>
      <c r="IO71" s="1089"/>
      <c r="IP71" s="1089"/>
      <c r="IQ71" s="1089"/>
      <c r="IR71" s="1089"/>
      <c r="IS71" s="1089"/>
      <c r="IT71" s="1089"/>
      <c r="IU71" s="1089"/>
      <c r="IV71" s="1089"/>
      <c r="IW71" s="1089"/>
      <c r="IX71" s="1089"/>
      <c r="IY71" s="1089"/>
      <c r="IZ71" s="1089"/>
      <c r="JA71" s="1089"/>
      <c r="JB71" s="1089"/>
      <c r="JC71" s="1089"/>
      <c r="JD71" s="1089"/>
      <c r="JE71" s="1089"/>
      <c r="JF71" s="1089"/>
      <c r="JG71" s="1089"/>
      <c r="JH71" s="1089"/>
      <c r="JI71" s="1089"/>
      <c r="JJ71" s="1089"/>
      <c r="JK71" s="1089"/>
      <c r="JL71" s="1089"/>
      <c r="JM71" s="1089"/>
      <c r="JN71" s="1089"/>
      <c r="JO71" s="1089"/>
      <c r="JP71" s="1089"/>
      <c r="JQ71" s="1089"/>
      <c r="JR71" s="1089"/>
      <c r="JS71" s="1089"/>
      <c r="JT71" s="1089"/>
      <c r="JU71" s="1089"/>
      <c r="JV71" s="1089"/>
      <c r="JW71" s="1089"/>
      <c r="JX71" s="1089"/>
      <c r="JY71" s="1089"/>
      <c r="JZ71" s="1089"/>
      <c r="KA71" s="1089"/>
      <c r="KB71" s="1089"/>
      <c r="KC71" s="1089"/>
      <c r="KD71" s="1089"/>
      <c r="KE71" s="1089"/>
      <c r="KF71" s="1089"/>
      <c r="KG71" s="1089"/>
      <c r="KH71" s="1089"/>
      <c r="KI71" s="1089"/>
      <c r="KJ71" s="1089"/>
      <c r="KK71" s="1089"/>
      <c r="KL71" s="1089"/>
      <c r="KM71" s="1089"/>
      <c r="KN71" s="1089"/>
      <c r="KO71" s="1089"/>
      <c r="KP71" s="1089"/>
      <c r="KQ71" s="1089"/>
      <c r="KR71" s="1089"/>
      <c r="KS71" s="1089"/>
      <c r="KT71" s="1089"/>
      <c r="KU71" s="1089"/>
      <c r="KV71" s="1089"/>
      <c r="KW71" s="1089"/>
      <c r="KX71" s="1089"/>
      <c r="KY71" s="1089"/>
      <c r="KZ71" s="1089"/>
      <c r="LA71" s="1089"/>
      <c r="LB71" s="1089"/>
      <c r="LC71" s="1089"/>
      <c r="LD71" s="1089"/>
      <c r="LE71" s="1089"/>
      <c r="LF71" s="1089"/>
      <c r="LG71" s="1089"/>
      <c r="LH71" s="1089"/>
      <c r="LI71" s="1089"/>
      <c r="LJ71" s="1089"/>
      <c r="LK71" s="1089"/>
      <c r="LL71" s="1089"/>
      <c r="LM71" s="1089"/>
      <c r="LN71" s="1089"/>
      <c r="LO71" s="1089"/>
      <c r="LP71" s="1089"/>
      <c r="LQ71" s="1089"/>
      <c r="LR71" s="1089"/>
      <c r="LS71" s="1089"/>
      <c r="LT71" s="1089"/>
      <c r="LU71" s="1089"/>
      <c r="LV71" s="1089"/>
      <c r="LW71" s="1089"/>
      <c r="LX71" s="1089"/>
      <c r="LY71" s="1089"/>
      <c r="LZ71" s="1089"/>
      <c r="MA71" s="1089"/>
      <c r="MB71" s="1089"/>
      <c r="MC71" s="1089"/>
      <c r="MD71" s="1089"/>
      <c r="ME71" s="1089"/>
      <c r="MF71" s="1089"/>
      <c r="MG71" s="1089"/>
      <c r="MH71" s="1089"/>
      <c r="MI71" s="1089"/>
      <c r="MJ71" s="1089"/>
      <c r="MK71" s="1089"/>
      <c r="ML71" s="1089"/>
      <c r="MM71" s="1089"/>
      <c r="MN71" s="1089"/>
      <c r="MO71" s="1089"/>
      <c r="MP71" s="1089"/>
      <c r="MQ71" s="1089"/>
      <c r="MR71" s="1089"/>
      <c r="MS71" s="1089"/>
      <c r="MT71" s="1089"/>
      <c r="MU71" s="1089"/>
      <c r="MV71" s="1089"/>
      <c r="MW71" s="1089"/>
      <c r="MX71" s="1089"/>
      <c r="MY71" s="1089"/>
      <c r="MZ71" s="1089"/>
      <c r="NA71" s="1089"/>
      <c r="NB71" s="1089"/>
      <c r="NC71" s="1089"/>
      <c r="ND71" s="1089"/>
      <c r="NE71" s="1089"/>
      <c r="NF71" s="1089"/>
      <c r="NG71" s="1089"/>
      <c r="NH71" s="1089"/>
      <c r="NI71" s="1089"/>
      <c r="NJ71" s="1089"/>
      <c r="NK71" s="1089"/>
      <c r="NL71" s="1089"/>
      <c r="NM71" s="1089"/>
      <c r="NN71" s="1089"/>
      <c r="NO71" s="1089"/>
      <c r="NP71" s="1089"/>
      <c r="NQ71" s="1089"/>
      <c r="NR71" s="1089"/>
      <c r="NS71" s="1089"/>
      <c r="NT71" s="1089"/>
      <c r="NU71" s="1089"/>
      <c r="NV71" s="1089"/>
      <c r="NW71" s="1089"/>
      <c r="NX71" s="1089"/>
      <c r="NY71" s="1089"/>
      <c r="NZ71" s="1089"/>
      <c r="OA71" s="1089"/>
      <c r="OB71" s="1089"/>
      <c r="OC71" s="1089"/>
      <c r="OD71" s="1089"/>
      <c r="OE71" s="1089"/>
      <c r="OF71" s="1089"/>
      <c r="OG71" s="1089"/>
      <c r="OH71" s="1089"/>
      <c r="OI71" s="1089"/>
      <c r="OJ71" s="1089"/>
      <c r="OK71" s="1089"/>
      <c r="OL71" s="1089"/>
      <c r="OM71" s="1089"/>
      <c r="ON71" s="1089"/>
      <c r="OO71" s="1089"/>
      <c r="OP71" s="1089"/>
      <c r="OQ71" s="1089"/>
      <c r="OR71" s="1089"/>
      <c r="OS71" s="1089"/>
      <c r="OT71" s="1089"/>
      <c r="OU71" s="1089"/>
      <c r="OV71" s="1089"/>
      <c r="OW71" s="1089"/>
      <c r="OX71" s="1089"/>
      <c r="OY71" s="1089"/>
      <c r="OZ71" s="1089"/>
      <c r="PA71" s="1089"/>
      <c r="PB71" s="1089"/>
      <c r="PC71" s="1089"/>
      <c r="PD71" s="1089"/>
      <c r="PE71" s="1089"/>
      <c r="PF71" s="1089"/>
      <c r="PG71" s="1089"/>
      <c r="PH71" s="1089"/>
      <c r="PI71" s="1089"/>
      <c r="PJ71" s="1089"/>
      <c r="PK71" s="1089"/>
      <c r="PL71" s="1089"/>
      <c r="PM71" s="1089"/>
      <c r="PN71" s="1089"/>
      <c r="PO71" s="1089"/>
      <c r="PP71" s="1089"/>
      <c r="PQ71" s="1089"/>
      <c r="PR71" s="1089"/>
      <c r="PS71" s="1089"/>
      <c r="PT71" s="1089"/>
      <c r="PU71" s="1089"/>
      <c r="PV71" s="1089"/>
      <c r="PW71" s="1089"/>
      <c r="PX71" s="1089"/>
      <c r="PY71" s="1089"/>
      <c r="PZ71" s="1089"/>
      <c r="QA71" s="1089"/>
      <c r="QB71" s="1089"/>
      <c r="QC71" s="1089"/>
      <c r="QD71" s="1089"/>
      <c r="QE71" s="1089"/>
      <c r="QF71" s="1089"/>
      <c r="QG71" s="1089"/>
      <c r="QH71" s="1089"/>
      <c r="QI71" s="1089"/>
      <c r="QJ71" s="1089"/>
      <c r="QK71" s="1089"/>
      <c r="QL71" s="1089"/>
      <c r="QM71" s="1089"/>
      <c r="QN71" s="1089"/>
      <c r="QO71" s="1089"/>
      <c r="QP71" s="1089"/>
      <c r="QQ71" s="1089"/>
      <c r="QR71" s="1089"/>
      <c r="QS71" s="1089"/>
      <c r="QT71" s="1089"/>
      <c r="QU71" s="1089"/>
      <c r="QV71" s="1089"/>
      <c r="QW71" s="1089"/>
      <c r="QX71" s="1089"/>
      <c r="QY71" s="1089"/>
      <c r="QZ71" s="1089"/>
      <c r="RA71" s="1089"/>
      <c r="RB71" s="1089"/>
      <c r="RC71" s="1089"/>
      <c r="RD71" s="1089"/>
      <c r="RE71" s="1089"/>
      <c r="RF71" s="1089"/>
      <c r="RG71" s="1089"/>
      <c r="RH71" s="1089"/>
      <c r="RI71" s="1089"/>
      <c r="RJ71" s="1089"/>
      <c r="RK71" s="1089"/>
      <c r="RL71" s="1089"/>
      <c r="RM71" s="1089"/>
      <c r="RN71" s="1089"/>
      <c r="RO71" s="1089"/>
      <c r="RP71" s="1089"/>
      <c r="RQ71" s="1089"/>
      <c r="RR71" s="1089"/>
      <c r="RS71" s="1089"/>
      <c r="RT71" s="1089"/>
      <c r="RU71" s="1089"/>
      <c r="RV71" s="1089"/>
      <c r="RW71" s="1089"/>
      <c r="RX71" s="1089"/>
      <c r="RY71" s="1089"/>
      <c r="RZ71" s="1089"/>
      <c r="SA71" s="1089"/>
      <c r="SB71" s="1089"/>
      <c r="SC71" s="1089"/>
      <c r="SD71" s="1089"/>
      <c r="SE71" s="1089"/>
      <c r="SF71" s="1089"/>
      <c r="SG71" s="1089"/>
      <c r="SH71" s="1089"/>
      <c r="SI71" s="1089"/>
      <c r="SJ71" s="1089"/>
      <c r="SK71" s="1089"/>
      <c r="SL71" s="1089"/>
      <c r="SM71" s="1089"/>
      <c r="SN71" s="1089"/>
      <c r="SO71" s="1089"/>
      <c r="SP71" s="1089"/>
      <c r="SQ71" s="1089"/>
      <c r="SR71" s="1089"/>
      <c r="SS71" s="1089"/>
      <c r="ST71" s="1089"/>
      <c r="SU71" s="1089"/>
      <c r="SV71" s="1089"/>
      <c r="SW71" s="1089"/>
      <c r="SX71" s="1089"/>
      <c r="SY71" s="1089"/>
      <c r="SZ71" s="1089"/>
      <c r="TA71" s="1089"/>
      <c r="TB71" s="1089"/>
      <c r="TC71" s="1089"/>
      <c r="TD71" s="1089"/>
      <c r="TE71" s="1089"/>
      <c r="TF71" s="1089"/>
      <c r="TG71" s="1089"/>
      <c r="TH71" s="1089"/>
      <c r="TI71" s="1089"/>
      <c r="TJ71" s="1089"/>
      <c r="TK71" s="1089"/>
      <c r="TL71" s="1089"/>
      <c r="TM71" s="1089"/>
      <c r="TN71" s="1089"/>
      <c r="TO71" s="1089"/>
      <c r="TP71" s="1089"/>
      <c r="TQ71" s="1089"/>
      <c r="TR71" s="1089"/>
      <c r="TS71" s="1089"/>
      <c r="TT71" s="1089"/>
      <c r="TU71" s="1089"/>
      <c r="TV71" s="1089"/>
      <c r="TW71" s="1089"/>
      <c r="TX71" s="1089"/>
      <c r="TY71" s="1089"/>
      <c r="TZ71" s="1089"/>
      <c r="UA71" s="1089"/>
      <c r="UB71" s="1089"/>
      <c r="UC71" s="1089"/>
      <c r="UD71" s="1089"/>
      <c r="UE71" s="1089"/>
      <c r="UF71" s="1089"/>
      <c r="UG71" s="1089"/>
      <c r="UH71" s="1089"/>
      <c r="UI71" s="1089"/>
      <c r="UJ71" s="1089"/>
      <c r="UK71" s="1089"/>
      <c r="UL71" s="1089"/>
      <c r="UM71" s="1089"/>
      <c r="UN71" s="1089"/>
      <c r="UO71" s="1089"/>
      <c r="UP71" s="1089"/>
      <c r="UQ71" s="1089"/>
      <c r="UR71" s="1089"/>
      <c r="US71" s="1089"/>
      <c r="UT71" s="1089"/>
      <c r="UU71" s="1089"/>
      <c r="UV71" s="1089"/>
      <c r="UW71" s="1089"/>
      <c r="UX71" s="1089"/>
      <c r="UY71" s="1089"/>
      <c r="UZ71" s="1089"/>
      <c r="VA71" s="1089"/>
      <c r="VB71" s="1089"/>
      <c r="VC71" s="1089"/>
      <c r="VD71" s="1089"/>
      <c r="VE71" s="1089"/>
      <c r="VF71" s="1089"/>
      <c r="VG71" s="1089"/>
      <c r="VH71" s="1089"/>
      <c r="VI71" s="1089"/>
      <c r="VJ71" s="1089"/>
      <c r="VK71" s="1089"/>
      <c r="VL71" s="1089"/>
      <c r="VM71" s="1089"/>
      <c r="VN71" s="1089"/>
      <c r="VO71" s="1089"/>
      <c r="VP71" s="1089"/>
      <c r="VQ71" s="1089"/>
      <c r="VR71" s="1089"/>
      <c r="VS71" s="1089"/>
      <c r="VT71" s="1089"/>
      <c r="VU71" s="1089"/>
      <c r="VV71" s="1089"/>
      <c r="VW71" s="1089"/>
      <c r="VX71" s="1089"/>
      <c r="VY71" s="1089"/>
      <c r="VZ71" s="1089"/>
      <c r="WA71" s="1089"/>
      <c r="WB71" s="1089"/>
      <c r="WC71" s="1089"/>
      <c r="WD71" s="1089"/>
      <c r="WE71" s="1089"/>
      <c r="WF71" s="1089"/>
      <c r="WG71" s="1089"/>
      <c r="WH71" s="1089"/>
      <c r="WI71" s="1089"/>
      <c r="WJ71" s="1089"/>
      <c r="WK71" s="1089"/>
      <c r="WL71" s="1089"/>
      <c r="WM71" s="1089"/>
      <c r="WN71" s="1089"/>
      <c r="WO71" s="1089"/>
      <c r="WP71" s="1089"/>
      <c r="WQ71" s="1089"/>
      <c r="WR71" s="1089"/>
      <c r="WS71" s="1089"/>
      <c r="WT71" s="1089"/>
      <c r="WU71" s="1089"/>
      <c r="WV71" s="1089"/>
      <c r="WW71" s="1089"/>
      <c r="WX71" s="1089"/>
      <c r="WY71" s="1089"/>
      <c r="WZ71" s="1089"/>
      <c r="XA71" s="1089"/>
      <c r="XB71" s="1089"/>
      <c r="XC71" s="1089"/>
      <c r="XD71" s="1089"/>
      <c r="XE71" s="1089"/>
      <c r="XF71" s="1089"/>
      <c r="XG71" s="1089"/>
      <c r="XH71" s="1089"/>
      <c r="XI71" s="1089"/>
      <c r="XJ71" s="1089"/>
      <c r="XK71" s="1089"/>
      <c r="XL71" s="1089"/>
      <c r="XM71" s="1089"/>
      <c r="XN71" s="1089"/>
      <c r="XO71" s="1089"/>
      <c r="XP71" s="1089"/>
      <c r="XQ71" s="1089"/>
      <c r="XR71" s="1089"/>
      <c r="XS71" s="1089"/>
      <c r="XT71" s="1089"/>
      <c r="XU71" s="1089"/>
      <c r="XV71" s="1089"/>
      <c r="XW71" s="1089"/>
      <c r="XX71" s="1089"/>
      <c r="XY71" s="1089"/>
      <c r="XZ71" s="1089"/>
      <c r="YA71" s="1089"/>
      <c r="YB71" s="1089"/>
      <c r="YC71" s="1089"/>
      <c r="YD71" s="1089"/>
      <c r="YE71" s="1089"/>
      <c r="YF71" s="1089"/>
      <c r="YG71" s="1089"/>
      <c r="YH71" s="1089"/>
      <c r="YI71" s="1089"/>
      <c r="YJ71" s="1089"/>
      <c r="YK71" s="1089"/>
      <c r="YL71" s="1089"/>
      <c r="YM71" s="1089"/>
      <c r="YN71" s="1089"/>
      <c r="YO71" s="1089"/>
      <c r="YP71" s="1089"/>
      <c r="YQ71" s="1089"/>
      <c r="YR71" s="1089"/>
      <c r="YS71" s="1089"/>
      <c r="YT71" s="1089"/>
      <c r="YU71" s="1089"/>
      <c r="YV71" s="1089"/>
      <c r="YW71" s="1089"/>
      <c r="YX71" s="1089"/>
      <c r="YY71" s="1089"/>
      <c r="YZ71" s="1089"/>
      <c r="ZA71" s="1089"/>
      <c r="ZB71" s="1089"/>
      <c r="ZC71" s="1089"/>
      <c r="ZD71" s="1089"/>
      <c r="ZE71" s="1089"/>
      <c r="ZF71" s="1089"/>
      <c r="ZG71" s="1089"/>
      <c r="ZH71" s="1089"/>
      <c r="ZI71" s="1089"/>
      <c r="ZJ71" s="1089"/>
      <c r="ZK71" s="1089"/>
      <c r="ZL71" s="1089"/>
      <c r="ZM71" s="1089"/>
      <c r="ZN71" s="1089"/>
      <c r="ZO71" s="1089"/>
      <c r="ZP71" s="1089"/>
      <c r="ZQ71" s="1089"/>
      <c r="ZR71" s="1089"/>
      <c r="ZS71" s="1089"/>
      <c r="ZT71" s="1089"/>
      <c r="ZU71" s="1089"/>
      <c r="ZV71" s="1089"/>
      <c r="ZW71" s="1089"/>
      <c r="ZX71" s="1089"/>
      <c r="ZY71" s="1089"/>
      <c r="ZZ71" s="1089"/>
      <c r="AAA71" s="1089"/>
      <c r="AAB71" s="1089"/>
      <c r="AAC71" s="1089"/>
      <c r="AAD71" s="1089"/>
      <c r="AAE71" s="1089"/>
      <c r="AAF71" s="1089"/>
      <c r="AAG71" s="1089"/>
      <c r="AAH71" s="1089"/>
      <c r="AAI71" s="1089"/>
      <c r="AAJ71" s="1089"/>
      <c r="AAK71" s="1089"/>
      <c r="AAL71" s="1089"/>
      <c r="AAM71" s="1089"/>
      <c r="AAN71" s="1089"/>
      <c r="AAO71" s="1089"/>
      <c r="AAP71" s="1089"/>
      <c r="AAQ71" s="1089"/>
      <c r="AAR71" s="1089"/>
      <c r="AAS71" s="1089"/>
      <c r="AAT71" s="1089"/>
      <c r="AAU71" s="1089"/>
      <c r="AAV71" s="1089"/>
      <c r="AAW71" s="1089"/>
      <c r="AAX71" s="1089"/>
      <c r="AAY71" s="1089"/>
      <c r="AAZ71" s="1089"/>
      <c r="ABA71" s="1089"/>
      <c r="ABB71" s="1089"/>
      <c r="ABC71" s="1089"/>
      <c r="ABD71" s="1089"/>
      <c r="ABE71" s="1089"/>
      <c r="ABF71" s="1089"/>
      <c r="ABG71" s="1089"/>
      <c r="ABH71" s="1089"/>
      <c r="ABI71" s="1089"/>
      <c r="ABJ71" s="1089"/>
      <c r="ABK71" s="1089"/>
      <c r="ABL71" s="1089"/>
      <c r="ABM71" s="1089"/>
      <c r="ABN71" s="1089"/>
      <c r="ABO71" s="1089"/>
      <c r="ABP71" s="1089"/>
      <c r="ABQ71" s="1089"/>
      <c r="ABR71" s="1089"/>
      <c r="ABS71" s="1089"/>
      <c r="ABT71" s="1089"/>
      <c r="ABU71" s="1089"/>
      <c r="ABV71" s="1089"/>
      <c r="ABW71" s="1089"/>
      <c r="ABX71" s="1089"/>
      <c r="ABY71" s="1089"/>
      <c r="ABZ71" s="1089"/>
      <c r="ACA71" s="1089"/>
      <c r="ACB71" s="1089"/>
      <c r="ACC71" s="1089"/>
      <c r="ACD71" s="1089"/>
      <c r="ACE71" s="1089"/>
      <c r="ACF71" s="1089"/>
      <c r="ACG71" s="1089"/>
      <c r="ACH71" s="1089"/>
      <c r="ACI71" s="1089"/>
      <c r="ACJ71" s="1089"/>
      <c r="ACK71" s="1089"/>
      <c r="ACL71" s="1089"/>
      <c r="ACM71" s="1089"/>
      <c r="ACN71" s="1089"/>
      <c r="ACO71" s="1089"/>
      <c r="ACP71" s="1089"/>
      <c r="ACQ71" s="1089"/>
      <c r="ACR71" s="1089"/>
      <c r="ACS71" s="1089"/>
      <c r="ACT71" s="1089"/>
      <c r="ACU71" s="1089"/>
      <c r="ACV71" s="1089"/>
      <c r="ACW71" s="1089"/>
      <c r="ACX71" s="1089"/>
      <c r="ACY71" s="1089"/>
      <c r="ACZ71" s="1089"/>
      <c r="ADA71" s="1089"/>
      <c r="ADB71" s="1089"/>
      <c r="ADC71" s="1089"/>
      <c r="ADD71" s="1089"/>
      <c r="ADE71" s="1089"/>
      <c r="ADF71" s="1089"/>
      <c r="ADG71" s="1089"/>
      <c r="ADH71" s="1089"/>
      <c r="ADI71" s="1089"/>
      <c r="ADJ71" s="1089"/>
      <c r="ADK71" s="1089"/>
      <c r="ADL71" s="1089"/>
      <c r="ADM71" s="1089"/>
      <c r="ADN71" s="1089"/>
      <c r="ADO71" s="1089"/>
      <c r="ADP71" s="1089"/>
      <c r="ADQ71" s="1089"/>
      <c r="ADR71" s="1089"/>
      <c r="ADS71" s="1089"/>
      <c r="ADT71" s="1089"/>
      <c r="ADU71" s="1089"/>
      <c r="ADV71" s="1089"/>
      <c r="ADW71" s="1089"/>
      <c r="ADX71" s="1089"/>
      <c r="ADY71" s="1089"/>
      <c r="ADZ71" s="1089"/>
      <c r="AEA71" s="1089"/>
      <c r="AEB71" s="1089"/>
      <c r="AEC71" s="1089"/>
      <c r="AED71" s="1089"/>
      <c r="AEE71" s="1089"/>
      <c r="AEF71" s="1089"/>
      <c r="AEG71" s="1089"/>
      <c r="AEH71" s="1089"/>
      <c r="AEI71" s="1089"/>
      <c r="AEJ71" s="1089"/>
      <c r="AEK71" s="1089"/>
      <c r="AEL71" s="1089"/>
      <c r="AEM71" s="1089"/>
      <c r="AEN71" s="1089"/>
      <c r="AEO71" s="1089"/>
      <c r="AEP71" s="1089"/>
      <c r="AEQ71" s="1089"/>
      <c r="AER71" s="1089"/>
      <c r="AES71" s="1089"/>
      <c r="AET71" s="1089"/>
      <c r="AEU71" s="1089"/>
      <c r="AEV71" s="1089"/>
      <c r="AEW71" s="1089"/>
      <c r="AEX71" s="1089"/>
      <c r="AEY71" s="1089"/>
      <c r="AEZ71" s="1089"/>
      <c r="AFA71" s="1089"/>
      <c r="AFB71" s="1089"/>
      <c r="AFC71" s="1089"/>
      <c r="AFD71" s="1089"/>
      <c r="AFE71" s="1089"/>
      <c r="AFF71" s="1089"/>
      <c r="AFG71" s="1089"/>
      <c r="AFH71" s="1089"/>
      <c r="AFI71" s="1089"/>
      <c r="AFJ71" s="1089"/>
      <c r="AFK71" s="1089"/>
      <c r="AFL71" s="1089"/>
      <c r="AFM71" s="1089"/>
      <c r="AFN71" s="1089"/>
      <c r="AFO71" s="1089"/>
      <c r="AFP71" s="1089"/>
      <c r="AFQ71" s="1089"/>
      <c r="AFR71" s="1089"/>
      <c r="AFS71" s="1089"/>
      <c r="AFT71" s="1089"/>
      <c r="AFU71" s="1089"/>
      <c r="AFV71" s="1089"/>
      <c r="AFW71" s="1089"/>
      <c r="AFX71" s="1089"/>
      <c r="AFY71" s="1089"/>
      <c r="AFZ71" s="1089"/>
      <c r="AGA71" s="1089"/>
      <c r="AGB71" s="1089"/>
      <c r="AGC71" s="1089"/>
      <c r="AGD71" s="1089"/>
      <c r="AGE71" s="1089"/>
      <c r="AGF71" s="1089"/>
      <c r="AGG71" s="1089"/>
      <c r="AGH71" s="1089"/>
      <c r="AGI71" s="1089"/>
      <c r="AGJ71" s="1089"/>
      <c r="AGK71" s="1089"/>
      <c r="AGL71" s="1089"/>
      <c r="AGM71" s="1089"/>
      <c r="AGN71" s="1089"/>
      <c r="AGO71" s="1089"/>
      <c r="AGP71" s="1089"/>
      <c r="AGQ71" s="1089"/>
      <c r="AGR71" s="1089"/>
      <c r="AGS71" s="1089"/>
      <c r="AGT71" s="1089"/>
      <c r="AGU71" s="1089"/>
      <c r="AGV71" s="1089"/>
      <c r="AGW71" s="1089"/>
      <c r="AGX71" s="1089"/>
      <c r="AGY71" s="1089"/>
      <c r="AGZ71" s="1089"/>
      <c r="AHA71" s="1089"/>
      <c r="AHB71" s="1089"/>
      <c r="AHC71" s="1089"/>
      <c r="AHD71" s="1089"/>
      <c r="AHE71" s="1089"/>
      <c r="AHF71" s="1089"/>
      <c r="AHG71" s="1089"/>
      <c r="AHH71" s="1089"/>
      <c r="AHI71" s="1089"/>
      <c r="AHJ71" s="1089"/>
      <c r="AHK71" s="1089"/>
      <c r="AHL71" s="1089"/>
      <c r="AHM71" s="1089"/>
      <c r="AHN71" s="1089"/>
      <c r="AHO71" s="1089"/>
      <c r="AHP71" s="1089"/>
      <c r="AHQ71" s="1089"/>
      <c r="AHR71" s="1089"/>
      <c r="AHS71" s="1089"/>
      <c r="AHT71" s="1089"/>
      <c r="AHU71" s="1089"/>
      <c r="AHV71" s="1089"/>
      <c r="AHW71" s="1089"/>
      <c r="AHX71" s="1089"/>
      <c r="AHY71" s="1089"/>
      <c r="AHZ71" s="1089"/>
      <c r="AIA71" s="1089"/>
      <c r="AIB71" s="1089"/>
      <c r="AIC71" s="1089"/>
      <c r="AID71" s="1089"/>
      <c r="AIE71" s="1089"/>
      <c r="AIF71" s="1089"/>
      <c r="AIG71" s="1089"/>
      <c r="AIH71" s="1089"/>
      <c r="AII71" s="1089"/>
      <c r="AIJ71" s="1089"/>
      <c r="AIK71" s="1089"/>
      <c r="AIL71" s="1089"/>
      <c r="AIM71" s="1089"/>
      <c r="AIN71" s="1089"/>
      <c r="AIO71" s="1089"/>
      <c r="AIP71" s="1089"/>
      <c r="AIQ71" s="1089"/>
      <c r="AIR71" s="1089"/>
    </row>
    <row r="72" spans="1:928" ht="15" customHeight="1">
      <c r="A72" s="141"/>
      <c r="B72" s="152"/>
      <c r="D72" s="34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c r="CU72" s="1089"/>
      <c r="CV72" s="1089"/>
      <c r="CW72" s="1089"/>
      <c r="CX72" s="1089"/>
      <c r="CY72" s="1089"/>
      <c r="CZ72" s="1089"/>
      <c r="DA72" s="1089"/>
      <c r="DB72" s="1089"/>
      <c r="DC72" s="1089"/>
      <c r="DD72" s="1089"/>
      <c r="DE72" s="1089"/>
      <c r="DF72" s="1089"/>
      <c r="DG72" s="1089"/>
      <c r="DH72" s="1089"/>
      <c r="DI72" s="1089"/>
      <c r="DJ72" s="1089"/>
      <c r="DK72" s="1089"/>
      <c r="DL72" s="1089"/>
      <c r="DM72" s="1089"/>
      <c r="DN72" s="1089"/>
      <c r="DO72" s="1089"/>
      <c r="DP72" s="1089"/>
      <c r="DQ72" s="1089"/>
      <c r="DR72" s="1089"/>
      <c r="DS72" s="1089"/>
      <c r="DT72" s="1089"/>
      <c r="DU72" s="1089"/>
      <c r="DV72" s="1089"/>
      <c r="DW72" s="1089"/>
      <c r="DX72" s="1089"/>
      <c r="DY72" s="1089"/>
      <c r="DZ72" s="1089"/>
      <c r="EA72" s="1089"/>
      <c r="EB72" s="1089"/>
      <c r="EC72" s="1089"/>
      <c r="ED72" s="1089"/>
      <c r="EE72" s="1089"/>
      <c r="EF72" s="1089"/>
      <c r="EG72" s="1089"/>
      <c r="EH72" s="1089"/>
      <c r="EI72" s="1089"/>
      <c r="EJ72" s="1089"/>
      <c r="EK72" s="1089"/>
      <c r="EL72" s="1089"/>
      <c r="EM72" s="1089"/>
      <c r="EN72" s="1089"/>
      <c r="EO72" s="1089"/>
      <c r="EP72" s="1089"/>
      <c r="EQ72" s="1089"/>
      <c r="ER72" s="1089"/>
      <c r="ES72" s="1089"/>
      <c r="ET72" s="1089"/>
      <c r="EU72" s="1089"/>
      <c r="EV72" s="1089"/>
      <c r="EW72" s="1089"/>
      <c r="EX72" s="1089"/>
      <c r="EY72" s="1089"/>
      <c r="EZ72" s="1089"/>
      <c r="FA72" s="1089"/>
      <c r="FB72" s="1089"/>
      <c r="FC72" s="1089"/>
      <c r="FD72" s="1089"/>
      <c r="FE72" s="1089"/>
      <c r="FF72" s="1089"/>
      <c r="FG72" s="1089"/>
      <c r="FH72" s="1089"/>
      <c r="FI72" s="1089"/>
      <c r="FJ72" s="1089"/>
      <c r="FK72" s="1089"/>
      <c r="FL72" s="1089"/>
      <c r="FM72" s="1089"/>
      <c r="FN72" s="1089"/>
      <c r="FO72" s="1089"/>
      <c r="FP72" s="1089"/>
      <c r="FQ72" s="1089"/>
      <c r="FR72" s="1089"/>
      <c r="FS72" s="1089"/>
      <c r="FT72" s="1089"/>
      <c r="FU72" s="1089"/>
      <c r="FV72" s="1089"/>
      <c r="FW72" s="1089"/>
      <c r="FX72" s="1089"/>
      <c r="FY72" s="1089"/>
      <c r="FZ72" s="1089"/>
      <c r="GA72" s="1089"/>
      <c r="GB72" s="1089"/>
      <c r="GC72" s="1089"/>
      <c r="GD72" s="1089"/>
      <c r="GE72" s="1089"/>
      <c r="GF72" s="1089"/>
      <c r="GG72" s="1089"/>
      <c r="GH72" s="1089"/>
      <c r="GI72" s="1089"/>
      <c r="GJ72" s="1089"/>
      <c r="GK72" s="1089"/>
      <c r="GL72" s="1089"/>
      <c r="GM72" s="1089"/>
      <c r="GN72" s="1089"/>
      <c r="GO72" s="1089"/>
      <c r="GP72" s="1089"/>
      <c r="GQ72" s="1089"/>
      <c r="GR72" s="1089"/>
      <c r="GS72" s="1089"/>
      <c r="GT72" s="1089"/>
      <c r="GU72" s="1089"/>
      <c r="GV72" s="1089"/>
      <c r="GW72" s="1089"/>
      <c r="GX72" s="1089"/>
      <c r="GY72" s="1089"/>
      <c r="GZ72" s="1089"/>
      <c r="HA72" s="1089"/>
      <c r="HB72" s="1089"/>
      <c r="HC72" s="1089"/>
      <c r="HD72" s="1089"/>
      <c r="HE72" s="1089"/>
      <c r="HF72" s="1089"/>
      <c r="HG72" s="1089"/>
      <c r="HH72" s="1089"/>
      <c r="HI72" s="1089"/>
      <c r="HJ72" s="1089"/>
      <c r="HK72" s="1089"/>
      <c r="HL72" s="1089"/>
      <c r="HM72" s="1089"/>
      <c r="HN72" s="1089"/>
      <c r="HO72" s="1089"/>
      <c r="HP72" s="1089"/>
      <c r="HQ72" s="1089"/>
      <c r="HR72" s="1089"/>
      <c r="HS72" s="1089"/>
      <c r="HT72" s="1089"/>
      <c r="HU72" s="1089"/>
      <c r="HV72" s="1089"/>
      <c r="HW72" s="1089"/>
      <c r="HX72" s="1089"/>
      <c r="HY72" s="1089"/>
      <c r="HZ72" s="1089"/>
      <c r="IA72" s="1089"/>
      <c r="IB72" s="1089"/>
      <c r="IC72" s="1089"/>
      <c r="ID72" s="1089"/>
      <c r="IE72" s="1089"/>
      <c r="IF72" s="1089"/>
      <c r="IG72" s="1089"/>
      <c r="IH72" s="1089"/>
      <c r="II72" s="1089"/>
      <c r="IJ72" s="1089"/>
      <c r="IK72" s="1089"/>
      <c r="IL72" s="1089"/>
      <c r="IM72" s="1089"/>
      <c r="IN72" s="1089"/>
      <c r="IO72" s="1089"/>
      <c r="IP72" s="1089"/>
      <c r="IQ72" s="1089"/>
      <c r="IR72" s="1089"/>
      <c r="IS72" s="1089"/>
      <c r="IT72" s="1089"/>
      <c r="IU72" s="1089"/>
      <c r="IV72" s="1089"/>
      <c r="IW72" s="1089"/>
      <c r="IX72" s="1089"/>
      <c r="IY72" s="1089"/>
      <c r="IZ72" s="1089"/>
      <c r="JA72" s="1089"/>
      <c r="JB72" s="1089"/>
      <c r="JC72" s="1089"/>
      <c r="JD72" s="1089"/>
      <c r="JE72" s="1089"/>
      <c r="JF72" s="1089"/>
      <c r="JG72" s="1089"/>
      <c r="JH72" s="1089"/>
      <c r="JI72" s="1089"/>
      <c r="JJ72" s="1089"/>
      <c r="JK72" s="1089"/>
      <c r="JL72" s="1089"/>
      <c r="JM72" s="1089"/>
      <c r="JN72" s="1089"/>
      <c r="JO72" s="1089"/>
      <c r="JP72" s="1089"/>
      <c r="JQ72" s="1089"/>
      <c r="JR72" s="1089"/>
      <c r="JS72" s="1089"/>
      <c r="JT72" s="1089"/>
      <c r="JU72" s="1089"/>
      <c r="JV72" s="1089"/>
      <c r="JW72" s="1089"/>
      <c r="JX72" s="1089"/>
      <c r="JY72" s="1089"/>
      <c r="JZ72" s="1089"/>
      <c r="KA72" s="1089"/>
      <c r="KB72" s="1089"/>
      <c r="KC72" s="1089"/>
      <c r="KD72" s="1089"/>
      <c r="KE72" s="1089"/>
      <c r="KF72" s="1089"/>
      <c r="KG72" s="1089"/>
      <c r="KH72" s="1089"/>
      <c r="KI72" s="1089"/>
      <c r="KJ72" s="1089"/>
      <c r="KK72" s="1089"/>
      <c r="KL72" s="1089"/>
      <c r="KM72" s="1089"/>
      <c r="KN72" s="1089"/>
      <c r="KO72" s="1089"/>
      <c r="KP72" s="1089"/>
      <c r="KQ72" s="1089"/>
      <c r="KR72" s="1089"/>
      <c r="KS72" s="1089"/>
      <c r="KT72" s="1089"/>
      <c r="KU72" s="1089"/>
      <c r="KV72" s="1089"/>
      <c r="KW72" s="1089"/>
      <c r="KX72" s="1089"/>
      <c r="KY72" s="1089"/>
      <c r="KZ72" s="1089"/>
      <c r="LA72" s="1089"/>
      <c r="LB72" s="1089"/>
      <c r="LC72" s="1089"/>
      <c r="LD72" s="1089"/>
      <c r="LE72" s="1089"/>
      <c r="LF72" s="1089"/>
      <c r="LG72" s="1089"/>
      <c r="LH72" s="1089"/>
      <c r="LI72" s="1089"/>
      <c r="LJ72" s="1089"/>
      <c r="LK72" s="1089"/>
      <c r="LL72" s="1089"/>
      <c r="LM72" s="1089"/>
      <c r="LN72" s="1089"/>
      <c r="LO72" s="1089"/>
      <c r="LP72" s="1089"/>
      <c r="LQ72" s="1089"/>
      <c r="LR72" s="1089"/>
      <c r="LS72" s="1089"/>
      <c r="LT72" s="1089"/>
      <c r="LU72" s="1089"/>
      <c r="LV72" s="1089"/>
      <c r="LW72" s="1089"/>
      <c r="LX72" s="1089"/>
      <c r="LY72" s="1089"/>
      <c r="LZ72" s="1089"/>
      <c r="MA72" s="1089"/>
      <c r="MB72" s="1089"/>
      <c r="MC72" s="1089"/>
      <c r="MD72" s="1089"/>
      <c r="ME72" s="1089"/>
      <c r="MF72" s="1089"/>
      <c r="MG72" s="1089"/>
      <c r="MH72" s="1089"/>
      <c r="MI72" s="1089"/>
      <c r="MJ72" s="1089"/>
      <c r="MK72" s="1089"/>
      <c r="ML72" s="1089"/>
      <c r="MM72" s="1089"/>
      <c r="MN72" s="1089"/>
      <c r="MO72" s="1089"/>
      <c r="MP72" s="1089"/>
      <c r="MQ72" s="1089"/>
      <c r="MR72" s="1089"/>
      <c r="MS72" s="1089"/>
      <c r="MT72" s="1089"/>
      <c r="MU72" s="1089"/>
      <c r="MV72" s="1089"/>
      <c r="MW72" s="1089"/>
      <c r="MX72" s="1089"/>
      <c r="MY72" s="1089"/>
      <c r="MZ72" s="1089"/>
      <c r="NA72" s="1089"/>
      <c r="NB72" s="1089"/>
      <c r="NC72" s="1089"/>
      <c r="ND72" s="1089"/>
      <c r="NE72" s="1089"/>
      <c r="NF72" s="1089"/>
      <c r="NG72" s="1089"/>
      <c r="NH72" s="1089"/>
      <c r="NI72" s="1089"/>
      <c r="NJ72" s="1089"/>
      <c r="NK72" s="1089"/>
      <c r="NL72" s="1089"/>
      <c r="NM72" s="1089"/>
      <c r="NN72" s="1089"/>
      <c r="NO72" s="1089"/>
      <c r="NP72" s="1089"/>
      <c r="NQ72" s="1089"/>
      <c r="NR72" s="1089"/>
      <c r="NS72" s="1089"/>
      <c r="NT72" s="1089"/>
      <c r="NU72" s="1089"/>
      <c r="NV72" s="1089"/>
      <c r="NW72" s="1089"/>
      <c r="NX72" s="1089"/>
      <c r="NY72" s="1089"/>
      <c r="NZ72" s="1089"/>
      <c r="OA72" s="1089"/>
      <c r="OB72" s="1089"/>
      <c r="OC72" s="1089"/>
      <c r="OD72" s="1089"/>
      <c r="OE72" s="1089"/>
      <c r="OF72" s="1089"/>
      <c r="OG72" s="1089"/>
      <c r="OH72" s="1089"/>
      <c r="OI72" s="1089"/>
      <c r="OJ72" s="1089"/>
      <c r="OK72" s="1089"/>
      <c r="OL72" s="1089"/>
      <c r="OM72" s="1089"/>
      <c r="ON72" s="1089"/>
      <c r="OO72" s="1089"/>
      <c r="OP72" s="1089"/>
      <c r="OQ72" s="1089"/>
      <c r="OR72" s="1089"/>
      <c r="OS72" s="1089"/>
      <c r="OT72" s="1089"/>
      <c r="OU72" s="1089"/>
      <c r="OV72" s="1089"/>
      <c r="OW72" s="1089"/>
      <c r="OX72" s="1089"/>
      <c r="OY72" s="1089"/>
      <c r="OZ72" s="1089"/>
      <c r="PA72" s="1089"/>
      <c r="PB72" s="1089"/>
      <c r="PC72" s="1089"/>
      <c r="PD72" s="1089"/>
      <c r="PE72" s="1089"/>
      <c r="PF72" s="1089"/>
      <c r="PG72" s="1089"/>
      <c r="PH72" s="1089"/>
      <c r="PI72" s="1089"/>
      <c r="PJ72" s="1089"/>
      <c r="PK72" s="1089"/>
      <c r="PL72" s="1089"/>
      <c r="PM72" s="1089"/>
      <c r="PN72" s="1089"/>
      <c r="PO72" s="1089"/>
      <c r="PP72" s="1089"/>
      <c r="PQ72" s="1089"/>
      <c r="PR72" s="1089"/>
      <c r="PS72" s="1089"/>
      <c r="PT72" s="1089"/>
      <c r="PU72" s="1089"/>
      <c r="PV72" s="1089"/>
      <c r="PW72" s="1089"/>
      <c r="PX72" s="1089"/>
      <c r="PY72" s="1089"/>
      <c r="PZ72" s="1089"/>
      <c r="QA72" s="1089"/>
      <c r="QB72" s="1089"/>
      <c r="QC72" s="1089"/>
      <c r="QD72" s="1089"/>
      <c r="QE72" s="1089"/>
      <c r="QF72" s="1089"/>
      <c r="QG72" s="1089"/>
      <c r="QH72" s="1089"/>
      <c r="QI72" s="1089"/>
      <c r="QJ72" s="1089"/>
      <c r="QK72" s="1089"/>
      <c r="QL72" s="1089"/>
      <c r="QM72" s="1089"/>
      <c r="QN72" s="1089"/>
      <c r="QO72" s="1089"/>
      <c r="QP72" s="1089"/>
      <c r="QQ72" s="1089"/>
      <c r="QR72" s="1089"/>
      <c r="QS72" s="1089"/>
      <c r="QT72" s="1089"/>
      <c r="QU72" s="1089"/>
      <c r="QV72" s="1089"/>
      <c r="QW72" s="1089"/>
      <c r="QX72" s="1089"/>
      <c r="QY72" s="1089"/>
      <c r="QZ72" s="1089"/>
      <c r="RA72" s="1089"/>
      <c r="RB72" s="1089"/>
      <c r="RC72" s="1089"/>
      <c r="RD72" s="1089"/>
      <c r="RE72" s="1089"/>
      <c r="RF72" s="1089"/>
      <c r="RG72" s="1089"/>
      <c r="RH72" s="1089"/>
      <c r="RI72" s="1089"/>
      <c r="RJ72" s="1089"/>
      <c r="RK72" s="1089"/>
      <c r="RL72" s="1089"/>
      <c r="RM72" s="1089"/>
      <c r="RN72" s="1089"/>
      <c r="RO72" s="1089"/>
      <c r="RP72" s="1089"/>
      <c r="RQ72" s="1089"/>
      <c r="RR72" s="1089"/>
      <c r="RS72" s="1089"/>
      <c r="RT72" s="1089"/>
      <c r="RU72" s="1089"/>
      <c r="RV72" s="1089"/>
      <c r="RW72" s="1089"/>
      <c r="RX72" s="1089"/>
      <c r="RY72" s="1089"/>
      <c r="RZ72" s="1089"/>
      <c r="SA72" s="1089"/>
      <c r="SB72" s="1089"/>
      <c r="SC72" s="1089"/>
      <c r="SD72" s="1089"/>
      <c r="SE72" s="1089"/>
      <c r="SF72" s="1089"/>
      <c r="SG72" s="1089"/>
      <c r="SH72" s="1089"/>
      <c r="SI72" s="1089"/>
      <c r="SJ72" s="1089"/>
      <c r="SK72" s="1089"/>
      <c r="SL72" s="1089"/>
      <c r="SM72" s="1089"/>
      <c r="SN72" s="1089"/>
      <c r="SO72" s="1089"/>
      <c r="SP72" s="1089"/>
      <c r="SQ72" s="1089"/>
      <c r="SR72" s="1089"/>
      <c r="SS72" s="1089"/>
      <c r="ST72" s="1089"/>
      <c r="SU72" s="1089"/>
      <c r="SV72" s="1089"/>
      <c r="SW72" s="1089"/>
      <c r="SX72" s="1089"/>
      <c r="SY72" s="1089"/>
      <c r="SZ72" s="1089"/>
      <c r="TA72" s="1089"/>
      <c r="TB72" s="1089"/>
      <c r="TC72" s="1089"/>
      <c r="TD72" s="1089"/>
      <c r="TE72" s="1089"/>
      <c r="TF72" s="1089"/>
      <c r="TG72" s="1089"/>
      <c r="TH72" s="1089"/>
      <c r="TI72" s="1089"/>
      <c r="TJ72" s="1089"/>
      <c r="TK72" s="1089"/>
      <c r="TL72" s="1089"/>
      <c r="TM72" s="1089"/>
      <c r="TN72" s="1089"/>
      <c r="TO72" s="1089"/>
      <c r="TP72" s="1089"/>
      <c r="TQ72" s="1089"/>
      <c r="TR72" s="1089"/>
      <c r="TS72" s="1089"/>
      <c r="TT72" s="1089"/>
      <c r="TU72" s="1089"/>
      <c r="TV72" s="1089"/>
      <c r="TW72" s="1089"/>
      <c r="TX72" s="1089"/>
      <c r="TY72" s="1089"/>
      <c r="TZ72" s="1089"/>
      <c r="UA72" s="1089"/>
      <c r="UB72" s="1089"/>
      <c r="UC72" s="1089"/>
      <c r="UD72" s="1089"/>
      <c r="UE72" s="1089"/>
      <c r="UF72" s="1089"/>
      <c r="UG72" s="1089"/>
      <c r="UH72" s="1089"/>
      <c r="UI72" s="1089"/>
      <c r="UJ72" s="1089"/>
      <c r="UK72" s="1089"/>
      <c r="UL72" s="1089"/>
      <c r="UM72" s="1089"/>
      <c r="UN72" s="1089"/>
      <c r="UO72" s="1089"/>
      <c r="UP72" s="1089"/>
      <c r="UQ72" s="1089"/>
      <c r="UR72" s="1089"/>
      <c r="US72" s="1089"/>
      <c r="UT72" s="1089"/>
      <c r="UU72" s="1089"/>
      <c r="UV72" s="1089"/>
      <c r="UW72" s="1089"/>
      <c r="UX72" s="1089"/>
      <c r="UY72" s="1089"/>
      <c r="UZ72" s="1089"/>
      <c r="VA72" s="1089"/>
      <c r="VB72" s="1089"/>
      <c r="VC72" s="1089"/>
      <c r="VD72" s="1089"/>
      <c r="VE72" s="1089"/>
      <c r="VF72" s="1089"/>
      <c r="VG72" s="1089"/>
      <c r="VH72" s="1089"/>
      <c r="VI72" s="1089"/>
      <c r="VJ72" s="1089"/>
      <c r="VK72" s="1089"/>
      <c r="VL72" s="1089"/>
      <c r="VM72" s="1089"/>
      <c r="VN72" s="1089"/>
      <c r="VO72" s="1089"/>
      <c r="VP72" s="1089"/>
      <c r="VQ72" s="1089"/>
      <c r="VR72" s="1089"/>
      <c r="VS72" s="1089"/>
      <c r="VT72" s="1089"/>
      <c r="VU72" s="1089"/>
      <c r="VV72" s="1089"/>
      <c r="VW72" s="1089"/>
      <c r="VX72" s="1089"/>
      <c r="VY72" s="1089"/>
      <c r="VZ72" s="1089"/>
      <c r="WA72" s="1089"/>
      <c r="WB72" s="1089"/>
      <c r="WC72" s="1089"/>
      <c r="WD72" s="1089"/>
      <c r="WE72" s="1089"/>
      <c r="WF72" s="1089"/>
      <c r="WG72" s="1089"/>
      <c r="WH72" s="1089"/>
      <c r="WI72" s="1089"/>
      <c r="WJ72" s="1089"/>
      <c r="WK72" s="1089"/>
      <c r="WL72" s="1089"/>
      <c r="WM72" s="1089"/>
      <c r="WN72" s="1089"/>
      <c r="WO72" s="1089"/>
      <c r="WP72" s="1089"/>
      <c r="WQ72" s="1089"/>
      <c r="WR72" s="1089"/>
      <c r="WS72" s="1089"/>
      <c r="WT72" s="1089"/>
      <c r="WU72" s="1089"/>
      <c r="WV72" s="1089"/>
      <c r="WW72" s="1089"/>
      <c r="WX72" s="1089"/>
      <c r="WY72" s="1089"/>
      <c r="WZ72" s="1089"/>
      <c r="XA72" s="1089"/>
      <c r="XB72" s="1089"/>
      <c r="XC72" s="1089"/>
      <c r="XD72" s="1089"/>
      <c r="XE72" s="1089"/>
      <c r="XF72" s="1089"/>
      <c r="XG72" s="1089"/>
      <c r="XH72" s="1089"/>
      <c r="XI72" s="1089"/>
      <c r="XJ72" s="1089"/>
      <c r="XK72" s="1089"/>
      <c r="XL72" s="1089"/>
      <c r="XM72" s="1089"/>
      <c r="XN72" s="1089"/>
      <c r="XO72" s="1089"/>
      <c r="XP72" s="1089"/>
      <c r="XQ72" s="1089"/>
      <c r="XR72" s="1089"/>
      <c r="XS72" s="1089"/>
      <c r="XT72" s="1089"/>
      <c r="XU72" s="1089"/>
      <c r="XV72" s="1089"/>
      <c r="XW72" s="1089"/>
      <c r="XX72" s="1089"/>
      <c r="XY72" s="1089"/>
      <c r="XZ72" s="1089"/>
      <c r="YA72" s="1089"/>
      <c r="YB72" s="1089"/>
      <c r="YC72" s="1089"/>
      <c r="YD72" s="1089"/>
      <c r="YE72" s="1089"/>
      <c r="YF72" s="1089"/>
      <c r="YG72" s="1089"/>
      <c r="YH72" s="1089"/>
      <c r="YI72" s="1089"/>
      <c r="YJ72" s="1089"/>
      <c r="YK72" s="1089"/>
      <c r="YL72" s="1089"/>
      <c r="YM72" s="1089"/>
      <c r="YN72" s="1089"/>
      <c r="YO72" s="1089"/>
      <c r="YP72" s="1089"/>
      <c r="YQ72" s="1089"/>
      <c r="YR72" s="1089"/>
      <c r="YS72" s="1089"/>
      <c r="YT72" s="1089"/>
      <c r="YU72" s="1089"/>
      <c r="YV72" s="1089"/>
      <c r="YW72" s="1089"/>
      <c r="YX72" s="1089"/>
      <c r="YY72" s="1089"/>
      <c r="YZ72" s="1089"/>
      <c r="ZA72" s="1089"/>
      <c r="ZB72" s="1089"/>
      <c r="ZC72" s="1089"/>
      <c r="ZD72" s="1089"/>
      <c r="ZE72" s="1089"/>
      <c r="ZF72" s="1089"/>
      <c r="ZG72" s="1089"/>
      <c r="ZH72" s="1089"/>
      <c r="ZI72" s="1089"/>
      <c r="ZJ72" s="1089"/>
      <c r="ZK72" s="1089"/>
      <c r="ZL72" s="1089"/>
      <c r="ZM72" s="1089"/>
      <c r="ZN72" s="1089"/>
      <c r="ZO72" s="1089"/>
      <c r="ZP72" s="1089"/>
      <c r="ZQ72" s="1089"/>
      <c r="ZR72" s="1089"/>
      <c r="ZS72" s="1089"/>
      <c r="ZT72" s="1089"/>
      <c r="ZU72" s="1089"/>
      <c r="ZV72" s="1089"/>
      <c r="ZW72" s="1089"/>
      <c r="ZX72" s="1089"/>
      <c r="ZY72" s="1089"/>
      <c r="ZZ72" s="1089"/>
      <c r="AAA72" s="1089"/>
      <c r="AAB72" s="1089"/>
      <c r="AAC72" s="1089"/>
      <c r="AAD72" s="1089"/>
      <c r="AAE72" s="1089"/>
      <c r="AAF72" s="1089"/>
      <c r="AAG72" s="1089"/>
      <c r="AAH72" s="1089"/>
      <c r="AAI72" s="1089"/>
      <c r="AAJ72" s="1089"/>
      <c r="AAK72" s="1089"/>
      <c r="AAL72" s="1089"/>
      <c r="AAM72" s="1089"/>
      <c r="AAN72" s="1089"/>
      <c r="AAO72" s="1089"/>
      <c r="AAP72" s="1089"/>
      <c r="AAQ72" s="1089"/>
      <c r="AAR72" s="1089"/>
      <c r="AAS72" s="1089"/>
      <c r="AAT72" s="1089"/>
      <c r="AAU72" s="1089"/>
      <c r="AAV72" s="1089"/>
      <c r="AAW72" s="1089"/>
      <c r="AAX72" s="1089"/>
      <c r="AAY72" s="1089"/>
      <c r="AAZ72" s="1089"/>
      <c r="ABA72" s="1089"/>
      <c r="ABB72" s="1089"/>
      <c r="ABC72" s="1089"/>
      <c r="ABD72" s="1089"/>
      <c r="ABE72" s="1089"/>
      <c r="ABF72" s="1089"/>
      <c r="ABG72" s="1089"/>
      <c r="ABH72" s="1089"/>
      <c r="ABI72" s="1089"/>
      <c r="ABJ72" s="1089"/>
      <c r="ABK72" s="1089"/>
      <c r="ABL72" s="1089"/>
      <c r="ABM72" s="1089"/>
      <c r="ABN72" s="1089"/>
      <c r="ABO72" s="1089"/>
      <c r="ABP72" s="1089"/>
      <c r="ABQ72" s="1089"/>
      <c r="ABR72" s="1089"/>
      <c r="ABS72" s="1089"/>
      <c r="ABT72" s="1089"/>
      <c r="ABU72" s="1089"/>
      <c r="ABV72" s="1089"/>
      <c r="ABW72" s="1089"/>
      <c r="ABX72" s="1089"/>
      <c r="ABY72" s="1089"/>
      <c r="ABZ72" s="1089"/>
      <c r="ACA72" s="1089"/>
      <c r="ACB72" s="1089"/>
      <c r="ACC72" s="1089"/>
      <c r="ACD72" s="1089"/>
      <c r="ACE72" s="1089"/>
      <c r="ACF72" s="1089"/>
      <c r="ACG72" s="1089"/>
      <c r="ACH72" s="1089"/>
      <c r="ACI72" s="1089"/>
      <c r="ACJ72" s="1089"/>
      <c r="ACK72" s="1089"/>
      <c r="ACL72" s="1089"/>
      <c r="ACM72" s="1089"/>
      <c r="ACN72" s="1089"/>
      <c r="ACO72" s="1089"/>
      <c r="ACP72" s="1089"/>
      <c r="ACQ72" s="1089"/>
      <c r="ACR72" s="1089"/>
      <c r="ACS72" s="1089"/>
      <c r="ACT72" s="1089"/>
      <c r="ACU72" s="1089"/>
      <c r="ACV72" s="1089"/>
      <c r="ACW72" s="1089"/>
      <c r="ACX72" s="1089"/>
      <c r="ACY72" s="1089"/>
      <c r="ACZ72" s="1089"/>
      <c r="ADA72" s="1089"/>
      <c r="ADB72" s="1089"/>
      <c r="ADC72" s="1089"/>
      <c r="ADD72" s="1089"/>
      <c r="ADE72" s="1089"/>
      <c r="ADF72" s="1089"/>
      <c r="ADG72" s="1089"/>
      <c r="ADH72" s="1089"/>
      <c r="ADI72" s="1089"/>
      <c r="ADJ72" s="1089"/>
      <c r="ADK72" s="1089"/>
      <c r="ADL72" s="1089"/>
      <c r="ADM72" s="1089"/>
      <c r="ADN72" s="1089"/>
      <c r="ADO72" s="1089"/>
      <c r="ADP72" s="1089"/>
      <c r="ADQ72" s="1089"/>
      <c r="ADR72" s="1089"/>
      <c r="ADS72" s="1089"/>
      <c r="ADT72" s="1089"/>
      <c r="ADU72" s="1089"/>
      <c r="ADV72" s="1089"/>
      <c r="ADW72" s="1089"/>
      <c r="ADX72" s="1089"/>
      <c r="ADY72" s="1089"/>
      <c r="ADZ72" s="1089"/>
      <c r="AEA72" s="1089"/>
      <c r="AEB72" s="1089"/>
      <c r="AEC72" s="1089"/>
      <c r="AED72" s="1089"/>
      <c r="AEE72" s="1089"/>
      <c r="AEF72" s="1089"/>
      <c r="AEG72" s="1089"/>
      <c r="AEH72" s="1089"/>
      <c r="AEI72" s="1089"/>
      <c r="AEJ72" s="1089"/>
      <c r="AEK72" s="1089"/>
      <c r="AEL72" s="1089"/>
      <c r="AEM72" s="1089"/>
      <c r="AEN72" s="1089"/>
      <c r="AEO72" s="1089"/>
      <c r="AEP72" s="1089"/>
      <c r="AEQ72" s="1089"/>
      <c r="AER72" s="1089"/>
      <c r="AES72" s="1089"/>
      <c r="AET72" s="1089"/>
      <c r="AEU72" s="1089"/>
      <c r="AEV72" s="1089"/>
      <c r="AEW72" s="1089"/>
      <c r="AEX72" s="1089"/>
      <c r="AEY72" s="1089"/>
      <c r="AEZ72" s="1089"/>
      <c r="AFA72" s="1089"/>
      <c r="AFB72" s="1089"/>
      <c r="AFC72" s="1089"/>
      <c r="AFD72" s="1089"/>
      <c r="AFE72" s="1089"/>
      <c r="AFF72" s="1089"/>
      <c r="AFG72" s="1089"/>
      <c r="AFH72" s="1089"/>
      <c r="AFI72" s="1089"/>
      <c r="AFJ72" s="1089"/>
      <c r="AFK72" s="1089"/>
      <c r="AFL72" s="1089"/>
      <c r="AFM72" s="1089"/>
      <c r="AFN72" s="1089"/>
      <c r="AFO72" s="1089"/>
      <c r="AFP72" s="1089"/>
      <c r="AFQ72" s="1089"/>
      <c r="AFR72" s="1089"/>
      <c r="AFS72" s="1089"/>
      <c r="AFT72" s="1089"/>
      <c r="AFU72" s="1089"/>
      <c r="AFV72" s="1089"/>
      <c r="AFW72" s="1089"/>
      <c r="AFX72" s="1089"/>
      <c r="AFY72" s="1089"/>
      <c r="AFZ72" s="1089"/>
      <c r="AGA72" s="1089"/>
      <c r="AGB72" s="1089"/>
      <c r="AGC72" s="1089"/>
      <c r="AGD72" s="1089"/>
      <c r="AGE72" s="1089"/>
      <c r="AGF72" s="1089"/>
      <c r="AGG72" s="1089"/>
      <c r="AGH72" s="1089"/>
      <c r="AGI72" s="1089"/>
      <c r="AGJ72" s="1089"/>
      <c r="AGK72" s="1089"/>
      <c r="AGL72" s="1089"/>
      <c r="AGM72" s="1089"/>
      <c r="AGN72" s="1089"/>
      <c r="AGO72" s="1089"/>
      <c r="AGP72" s="1089"/>
      <c r="AGQ72" s="1089"/>
      <c r="AGR72" s="1089"/>
      <c r="AGS72" s="1089"/>
      <c r="AGT72" s="1089"/>
      <c r="AGU72" s="1089"/>
      <c r="AGV72" s="1089"/>
      <c r="AGW72" s="1089"/>
      <c r="AGX72" s="1089"/>
      <c r="AGY72" s="1089"/>
      <c r="AGZ72" s="1089"/>
      <c r="AHA72" s="1089"/>
      <c r="AHB72" s="1089"/>
      <c r="AHC72" s="1089"/>
      <c r="AHD72" s="1089"/>
      <c r="AHE72" s="1089"/>
      <c r="AHF72" s="1089"/>
      <c r="AHG72" s="1089"/>
      <c r="AHH72" s="1089"/>
      <c r="AHI72" s="1089"/>
      <c r="AHJ72" s="1089"/>
      <c r="AHK72" s="1089"/>
      <c r="AHL72" s="1089"/>
      <c r="AHM72" s="1089"/>
      <c r="AHN72" s="1089"/>
      <c r="AHO72" s="1089"/>
      <c r="AHP72" s="1089"/>
      <c r="AHQ72" s="1089"/>
      <c r="AHR72" s="1089"/>
      <c r="AHS72" s="1089"/>
      <c r="AHT72" s="1089"/>
      <c r="AHU72" s="1089"/>
      <c r="AHV72" s="1089"/>
      <c r="AHW72" s="1089"/>
      <c r="AHX72" s="1089"/>
      <c r="AHY72" s="1089"/>
      <c r="AHZ72" s="1089"/>
      <c r="AIA72" s="1089"/>
      <c r="AIB72" s="1089"/>
      <c r="AIC72" s="1089"/>
      <c r="AID72" s="1089"/>
      <c r="AIE72" s="1089"/>
      <c r="AIF72" s="1089"/>
      <c r="AIG72" s="1089"/>
      <c r="AIH72" s="1089"/>
      <c r="AII72" s="1089"/>
      <c r="AIJ72" s="1089"/>
      <c r="AIK72" s="1089"/>
      <c r="AIL72" s="1089"/>
      <c r="AIM72" s="1089"/>
      <c r="AIN72" s="1089"/>
      <c r="AIO72" s="1089"/>
      <c r="AIP72" s="1089"/>
      <c r="AIQ72" s="1089"/>
      <c r="AIR72" s="1089"/>
    </row>
    <row r="73" spans="1:928" ht="15" customHeight="1">
      <c r="A73" s="141"/>
      <c r="B73" s="152"/>
      <c r="C73" s="259"/>
      <c r="G73" s="1097"/>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c r="CU73" s="1089"/>
      <c r="CV73" s="1089"/>
      <c r="CW73" s="1089"/>
      <c r="CX73" s="1089"/>
      <c r="CY73" s="1089"/>
      <c r="CZ73" s="1089"/>
      <c r="DA73" s="1089"/>
      <c r="DB73" s="1089"/>
      <c r="DC73" s="1089"/>
      <c r="DD73" s="1089"/>
      <c r="DE73" s="1089"/>
      <c r="DF73" s="1089"/>
      <c r="DG73" s="1089"/>
      <c r="DH73" s="1089"/>
      <c r="DI73" s="1089"/>
      <c r="DJ73" s="1089"/>
      <c r="DK73" s="1089"/>
      <c r="DL73" s="1089"/>
      <c r="DM73" s="1089"/>
      <c r="DN73" s="1089"/>
      <c r="DO73" s="1089"/>
      <c r="DP73" s="1089"/>
      <c r="DQ73" s="1089"/>
      <c r="DR73" s="1089"/>
      <c r="DS73" s="1089"/>
      <c r="DT73" s="1089"/>
      <c r="DU73" s="1089"/>
      <c r="DV73" s="1089"/>
      <c r="DW73" s="1089"/>
      <c r="DX73" s="1089"/>
      <c r="DY73" s="1089"/>
      <c r="DZ73" s="1089"/>
      <c r="EA73" s="1089"/>
      <c r="EB73" s="1089"/>
      <c r="EC73" s="1089"/>
      <c r="ED73" s="1089"/>
      <c r="EE73" s="1089"/>
      <c r="EF73" s="1089"/>
      <c r="EG73" s="1089"/>
      <c r="EH73" s="1089"/>
      <c r="EI73" s="1089"/>
      <c r="EJ73" s="1089"/>
      <c r="EK73" s="1089"/>
      <c r="EL73" s="1089"/>
      <c r="EM73" s="1089"/>
      <c r="EN73" s="1089"/>
      <c r="EO73" s="1089"/>
      <c r="EP73" s="1089"/>
      <c r="EQ73" s="1089"/>
      <c r="ER73" s="1089"/>
      <c r="ES73" s="1089"/>
      <c r="ET73" s="1089"/>
      <c r="EU73" s="1089"/>
      <c r="EV73" s="1089"/>
      <c r="EW73" s="1089"/>
      <c r="EX73" s="1089"/>
      <c r="EY73" s="1089"/>
      <c r="EZ73" s="1089"/>
      <c r="FA73" s="1089"/>
      <c r="FB73" s="1089"/>
      <c r="FC73" s="1089"/>
      <c r="FD73" s="1089"/>
      <c r="FE73" s="1089"/>
      <c r="FF73" s="1089"/>
      <c r="FG73" s="1089"/>
      <c r="FH73" s="1089"/>
      <c r="FI73" s="1089"/>
      <c r="FJ73" s="1089"/>
      <c r="FK73" s="1089"/>
      <c r="FL73" s="1089"/>
      <c r="FM73" s="1089"/>
      <c r="FN73" s="1089"/>
      <c r="FO73" s="1089"/>
      <c r="FP73" s="1089"/>
      <c r="FQ73" s="1089"/>
      <c r="FR73" s="1089"/>
      <c r="FS73" s="1089"/>
      <c r="FT73" s="1089"/>
      <c r="FU73" s="1089"/>
      <c r="FV73" s="1089"/>
      <c r="FW73" s="1089"/>
      <c r="FX73" s="1089"/>
      <c r="FY73" s="1089"/>
      <c r="FZ73" s="1089"/>
      <c r="GA73" s="1089"/>
      <c r="GB73" s="1089"/>
      <c r="GC73" s="1089"/>
      <c r="GD73" s="1089"/>
      <c r="GE73" s="1089"/>
      <c r="GF73" s="1089"/>
      <c r="GG73" s="1089"/>
      <c r="GH73" s="1089"/>
      <c r="GI73" s="1089"/>
      <c r="GJ73" s="1089"/>
      <c r="GK73" s="1089"/>
      <c r="GL73" s="1089"/>
      <c r="GM73" s="1089"/>
      <c r="GN73" s="1089"/>
      <c r="GO73" s="1089"/>
      <c r="GP73" s="1089"/>
      <c r="GQ73" s="1089"/>
      <c r="GR73" s="1089"/>
      <c r="GS73" s="1089"/>
      <c r="GT73" s="1089"/>
      <c r="GU73" s="1089"/>
      <c r="GV73" s="1089"/>
      <c r="GW73" s="1089"/>
      <c r="GX73" s="1089"/>
      <c r="GY73" s="1089"/>
      <c r="GZ73" s="1089"/>
      <c r="HA73" s="1089"/>
      <c r="HB73" s="1089"/>
      <c r="HC73" s="1089"/>
      <c r="HD73" s="1089"/>
      <c r="HE73" s="1089"/>
      <c r="HF73" s="1089"/>
      <c r="HG73" s="1089"/>
      <c r="HH73" s="1089"/>
      <c r="HI73" s="1089"/>
      <c r="HJ73" s="1089"/>
      <c r="HK73" s="1089"/>
      <c r="HL73" s="1089"/>
      <c r="HM73" s="1089"/>
      <c r="HN73" s="1089"/>
      <c r="HO73" s="1089"/>
      <c r="HP73" s="1089"/>
      <c r="HQ73" s="1089"/>
      <c r="HR73" s="1089"/>
      <c r="HS73" s="1089"/>
      <c r="HT73" s="1089"/>
      <c r="HU73" s="1089"/>
      <c r="HV73" s="1089"/>
      <c r="HW73" s="1089"/>
      <c r="HX73" s="1089"/>
      <c r="HY73" s="1089"/>
      <c r="HZ73" s="1089"/>
      <c r="IA73" s="1089"/>
      <c r="IB73" s="1089"/>
      <c r="IC73" s="1089"/>
      <c r="ID73" s="1089"/>
      <c r="IE73" s="1089"/>
      <c r="IF73" s="1089"/>
      <c r="IG73" s="1089"/>
      <c r="IH73" s="1089"/>
      <c r="II73" s="1089"/>
      <c r="IJ73" s="1089"/>
      <c r="IK73" s="1089"/>
      <c r="IL73" s="1089"/>
      <c r="IM73" s="1089"/>
      <c r="IN73" s="1089"/>
      <c r="IO73" s="1089"/>
      <c r="IP73" s="1089"/>
      <c r="IQ73" s="1089"/>
      <c r="IR73" s="1089"/>
      <c r="IS73" s="1089"/>
      <c r="IT73" s="1089"/>
      <c r="IU73" s="1089"/>
      <c r="IV73" s="1089"/>
      <c r="IW73" s="1089"/>
      <c r="IX73" s="1089"/>
      <c r="IY73" s="1089"/>
      <c r="IZ73" s="1089"/>
      <c r="JA73" s="1089"/>
      <c r="JB73" s="1089"/>
      <c r="JC73" s="1089"/>
      <c r="JD73" s="1089"/>
      <c r="JE73" s="1089"/>
      <c r="JF73" s="1089"/>
      <c r="JG73" s="1089"/>
      <c r="JH73" s="1089"/>
      <c r="JI73" s="1089"/>
      <c r="JJ73" s="1089"/>
      <c r="JK73" s="1089"/>
      <c r="JL73" s="1089"/>
      <c r="JM73" s="1089"/>
      <c r="JN73" s="1089"/>
      <c r="JO73" s="1089"/>
      <c r="JP73" s="1089"/>
      <c r="JQ73" s="1089"/>
      <c r="JR73" s="1089"/>
      <c r="JS73" s="1089"/>
      <c r="JT73" s="1089"/>
      <c r="JU73" s="1089"/>
      <c r="JV73" s="1089"/>
      <c r="JW73" s="1089"/>
      <c r="JX73" s="1089"/>
      <c r="JY73" s="1089"/>
      <c r="JZ73" s="1089"/>
      <c r="KA73" s="1089"/>
      <c r="KB73" s="1089"/>
      <c r="KC73" s="1089"/>
      <c r="KD73" s="1089"/>
      <c r="KE73" s="1089"/>
      <c r="KF73" s="1089"/>
      <c r="KG73" s="1089"/>
      <c r="KH73" s="1089"/>
      <c r="KI73" s="1089"/>
      <c r="KJ73" s="1089"/>
      <c r="KK73" s="1089"/>
      <c r="KL73" s="1089"/>
      <c r="KM73" s="1089"/>
      <c r="KN73" s="1089"/>
      <c r="KO73" s="1089"/>
      <c r="KP73" s="1089"/>
      <c r="KQ73" s="1089"/>
      <c r="KR73" s="1089"/>
      <c r="KS73" s="1089"/>
      <c r="KT73" s="1089"/>
      <c r="KU73" s="1089"/>
      <c r="KV73" s="1089"/>
      <c r="KW73" s="1089"/>
      <c r="KX73" s="1089"/>
      <c r="KY73" s="1089"/>
      <c r="KZ73" s="1089"/>
      <c r="LA73" s="1089"/>
      <c r="LB73" s="1089"/>
      <c r="LC73" s="1089"/>
      <c r="LD73" s="1089"/>
      <c r="LE73" s="1089"/>
      <c r="LF73" s="1089"/>
      <c r="LG73" s="1089"/>
      <c r="LH73" s="1089"/>
      <c r="LI73" s="1089"/>
      <c r="LJ73" s="1089"/>
      <c r="LK73" s="1089"/>
      <c r="LL73" s="1089"/>
      <c r="LM73" s="1089"/>
      <c r="LN73" s="1089"/>
      <c r="LO73" s="1089"/>
      <c r="LP73" s="1089"/>
      <c r="LQ73" s="1089"/>
      <c r="LR73" s="1089"/>
      <c r="LS73" s="1089"/>
      <c r="LT73" s="1089"/>
      <c r="LU73" s="1089"/>
      <c r="LV73" s="1089"/>
      <c r="LW73" s="1089"/>
      <c r="LX73" s="1089"/>
      <c r="LY73" s="1089"/>
      <c r="LZ73" s="1089"/>
      <c r="MA73" s="1089"/>
      <c r="MB73" s="1089"/>
      <c r="MC73" s="1089"/>
      <c r="MD73" s="1089"/>
      <c r="ME73" s="1089"/>
      <c r="MF73" s="1089"/>
      <c r="MG73" s="1089"/>
      <c r="MH73" s="1089"/>
      <c r="MI73" s="1089"/>
      <c r="MJ73" s="1089"/>
      <c r="MK73" s="1089"/>
      <c r="ML73" s="1089"/>
      <c r="MM73" s="1089"/>
      <c r="MN73" s="1089"/>
      <c r="MO73" s="1089"/>
      <c r="MP73" s="1089"/>
      <c r="MQ73" s="1089"/>
      <c r="MR73" s="1089"/>
      <c r="MS73" s="1089"/>
      <c r="MT73" s="1089"/>
      <c r="MU73" s="1089"/>
      <c r="MV73" s="1089"/>
      <c r="MW73" s="1089"/>
      <c r="MX73" s="1089"/>
      <c r="MY73" s="1089"/>
      <c r="MZ73" s="1089"/>
      <c r="NA73" s="1089"/>
      <c r="NB73" s="1089"/>
      <c r="NC73" s="1089"/>
      <c r="ND73" s="1089"/>
      <c r="NE73" s="1089"/>
      <c r="NF73" s="1089"/>
      <c r="NG73" s="1089"/>
      <c r="NH73" s="1089"/>
      <c r="NI73" s="1089"/>
      <c r="NJ73" s="1089"/>
      <c r="NK73" s="1089"/>
      <c r="NL73" s="1089"/>
      <c r="NM73" s="1089"/>
      <c r="NN73" s="1089"/>
      <c r="NO73" s="1089"/>
      <c r="NP73" s="1089"/>
      <c r="NQ73" s="1089"/>
      <c r="NR73" s="1089"/>
      <c r="NS73" s="1089"/>
      <c r="NT73" s="1089"/>
      <c r="NU73" s="1089"/>
      <c r="NV73" s="1089"/>
      <c r="NW73" s="1089"/>
      <c r="NX73" s="1089"/>
      <c r="NY73" s="1089"/>
      <c r="NZ73" s="1089"/>
      <c r="OA73" s="1089"/>
      <c r="OB73" s="1089"/>
      <c r="OC73" s="1089"/>
      <c r="OD73" s="1089"/>
      <c r="OE73" s="1089"/>
      <c r="OF73" s="1089"/>
      <c r="OG73" s="1089"/>
      <c r="OH73" s="1089"/>
      <c r="OI73" s="1089"/>
      <c r="OJ73" s="1089"/>
      <c r="OK73" s="1089"/>
      <c r="OL73" s="1089"/>
      <c r="OM73" s="1089"/>
      <c r="ON73" s="1089"/>
      <c r="OO73" s="1089"/>
      <c r="OP73" s="1089"/>
      <c r="OQ73" s="1089"/>
      <c r="OR73" s="1089"/>
      <c r="OS73" s="1089"/>
      <c r="OT73" s="1089"/>
      <c r="OU73" s="1089"/>
      <c r="OV73" s="1089"/>
      <c r="OW73" s="1089"/>
      <c r="OX73" s="1089"/>
      <c r="OY73" s="1089"/>
      <c r="OZ73" s="1089"/>
      <c r="PA73" s="1089"/>
      <c r="PB73" s="1089"/>
      <c r="PC73" s="1089"/>
      <c r="PD73" s="1089"/>
      <c r="PE73" s="1089"/>
      <c r="PF73" s="1089"/>
      <c r="PG73" s="1089"/>
      <c r="PH73" s="1089"/>
      <c r="PI73" s="1089"/>
      <c r="PJ73" s="1089"/>
      <c r="PK73" s="1089"/>
      <c r="PL73" s="1089"/>
      <c r="PM73" s="1089"/>
      <c r="PN73" s="1089"/>
      <c r="PO73" s="1089"/>
      <c r="PP73" s="1089"/>
      <c r="PQ73" s="1089"/>
      <c r="PR73" s="1089"/>
      <c r="PS73" s="1089"/>
      <c r="PT73" s="1089"/>
      <c r="PU73" s="1089"/>
      <c r="PV73" s="1089"/>
      <c r="PW73" s="1089"/>
      <c r="PX73" s="1089"/>
      <c r="PY73" s="1089"/>
      <c r="PZ73" s="1089"/>
      <c r="QA73" s="1089"/>
      <c r="QB73" s="1089"/>
      <c r="QC73" s="1089"/>
      <c r="QD73" s="1089"/>
      <c r="QE73" s="1089"/>
      <c r="QF73" s="1089"/>
      <c r="QG73" s="1089"/>
      <c r="QH73" s="1089"/>
      <c r="QI73" s="1089"/>
      <c r="QJ73" s="1089"/>
      <c r="QK73" s="1089"/>
      <c r="QL73" s="1089"/>
      <c r="QM73" s="1089"/>
      <c r="QN73" s="1089"/>
      <c r="QO73" s="1089"/>
      <c r="QP73" s="1089"/>
      <c r="QQ73" s="1089"/>
      <c r="QR73" s="1089"/>
      <c r="QS73" s="1089"/>
      <c r="QT73" s="1089"/>
      <c r="QU73" s="1089"/>
      <c r="QV73" s="1089"/>
      <c r="QW73" s="1089"/>
      <c r="QX73" s="1089"/>
      <c r="QY73" s="1089"/>
      <c r="QZ73" s="1089"/>
      <c r="RA73" s="1089"/>
      <c r="RB73" s="1089"/>
      <c r="RC73" s="1089"/>
      <c r="RD73" s="1089"/>
      <c r="RE73" s="1089"/>
      <c r="RF73" s="1089"/>
      <c r="RG73" s="1089"/>
      <c r="RH73" s="1089"/>
      <c r="RI73" s="1089"/>
      <c r="RJ73" s="1089"/>
      <c r="RK73" s="1089"/>
      <c r="RL73" s="1089"/>
      <c r="RM73" s="1089"/>
      <c r="RN73" s="1089"/>
      <c r="RO73" s="1089"/>
      <c r="RP73" s="1089"/>
      <c r="RQ73" s="1089"/>
      <c r="RR73" s="1089"/>
      <c r="RS73" s="1089"/>
      <c r="RT73" s="1089"/>
      <c r="RU73" s="1089"/>
      <c r="RV73" s="1089"/>
      <c r="RW73" s="1089"/>
      <c r="RX73" s="1089"/>
      <c r="RY73" s="1089"/>
      <c r="RZ73" s="1089"/>
      <c r="SA73" s="1089"/>
      <c r="SB73" s="1089"/>
      <c r="SC73" s="1089"/>
      <c r="SD73" s="1089"/>
      <c r="SE73" s="1089"/>
      <c r="SF73" s="1089"/>
      <c r="SG73" s="1089"/>
      <c r="SH73" s="1089"/>
      <c r="SI73" s="1089"/>
      <c r="SJ73" s="1089"/>
      <c r="SK73" s="1089"/>
      <c r="SL73" s="1089"/>
      <c r="SM73" s="1089"/>
      <c r="SN73" s="1089"/>
      <c r="SO73" s="1089"/>
      <c r="SP73" s="1089"/>
      <c r="SQ73" s="1089"/>
      <c r="SR73" s="1089"/>
      <c r="SS73" s="1089"/>
      <c r="ST73" s="1089"/>
      <c r="SU73" s="1089"/>
      <c r="SV73" s="1089"/>
      <c r="SW73" s="1089"/>
      <c r="SX73" s="1089"/>
      <c r="SY73" s="1089"/>
      <c r="SZ73" s="1089"/>
      <c r="TA73" s="1089"/>
      <c r="TB73" s="1089"/>
      <c r="TC73" s="1089"/>
      <c r="TD73" s="1089"/>
      <c r="TE73" s="1089"/>
      <c r="TF73" s="1089"/>
      <c r="TG73" s="1089"/>
      <c r="TH73" s="1089"/>
      <c r="TI73" s="1089"/>
      <c r="TJ73" s="1089"/>
      <c r="TK73" s="1089"/>
      <c r="TL73" s="1089"/>
      <c r="TM73" s="1089"/>
      <c r="TN73" s="1089"/>
      <c r="TO73" s="1089"/>
      <c r="TP73" s="1089"/>
      <c r="TQ73" s="1089"/>
      <c r="TR73" s="1089"/>
      <c r="TS73" s="1089"/>
      <c r="TT73" s="1089"/>
      <c r="TU73" s="1089"/>
      <c r="TV73" s="1089"/>
      <c r="TW73" s="1089"/>
      <c r="TX73" s="1089"/>
      <c r="TY73" s="1089"/>
      <c r="TZ73" s="1089"/>
      <c r="UA73" s="1089"/>
      <c r="UB73" s="1089"/>
      <c r="UC73" s="1089"/>
      <c r="UD73" s="1089"/>
      <c r="UE73" s="1089"/>
      <c r="UF73" s="1089"/>
      <c r="UG73" s="1089"/>
      <c r="UH73" s="1089"/>
      <c r="UI73" s="1089"/>
      <c r="UJ73" s="1089"/>
      <c r="UK73" s="1089"/>
      <c r="UL73" s="1089"/>
      <c r="UM73" s="1089"/>
      <c r="UN73" s="1089"/>
      <c r="UO73" s="1089"/>
      <c r="UP73" s="1089"/>
      <c r="UQ73" s="1089"/>
      <c r="UR73" s="1089"/>
      <c r="US73" s="1089"/>
      <c r="UT73" s="1089"/>
      <c r="UU73" s="1089"/>
      <c r="UV73" s="1089"/>
      <c r="UW73" s="1089"/>
      <c r="UX73" s="1089"/>
      <c r="UY73" s="1089"/>
      <c r="UZ73" s="1089"/>
      <c r="VA73" s="1089"/>
      <c r="VB73" s="1089"/>
      <c r="VC73" s="1089"/>
      <c r="VD73" s="1089"/>
      <c r="VE73" s="1089"/>
      <c r="VF73" s="1089"/>
      <c r="VG73" s="1089"/>
      <c r="VH73" s="1089"/>
      <c r="VI73" s="1089"/>
      <c r="VJ73" s="1089"/>
      <c r="VK73" s="1089"/>
      <c r="VL73" s="1089"/>
      <c r="VM73" s="1089"/>
      <c r="VN73" s="1089"/>
      <c r="VO73" s="1089"/>
      <c r="VP73" s="1089"/>
      <c r="VQ73" s="1089"/>
      <c r="VR73" s="1089"/>
      <c r="VS73" s="1089"/>
      <c r="VT73" s="1089"/>
      <c r="VU73" s="1089"/>
      <c r="VV73" s="1089"/>
      <c r="VW73" s="1089"/>
      <c r="VX73" s="1089"/>
      <c r="VY73" s="1089"/>
      <c r="VZ73" s="1089"/>
      <c r="WA73" s="1089"/>
      <c r="WB73" s="1089"/>
      <c r="WC73" s="1089"/>
      <c r="WD73" s="1089"/>
      <c r="WE73" s="1089"/>
      <c r="WF73" s="1089"/>
      <c r="WG73" s="1089"/>
      <c r="WH73" s="1089"/>
      <c r="WI73" s="1089"/>
      <c r="WJ73" s="1089"/>
      <c r="WK73" s="1089"/>
      <c r="WL73" s="1089"/>
      <c r="WM73" s="1089"/>
      <c r="WN73" s="1089"/>
      <c r="WO73" s="1089"/>
      <c r="WP73" s="1089"/>
      <c r="WQ73" s="1089"/>
      <c r="WR73" s="1089"/>
      <c r="WS73" s="1089"/>
      <c r="WT73" s="1089"/>
      <c r="WU73" s="1089"/>
      <c r="WV73" s="1089"/>
      <c r="WW73" s="1089"/>
      <c r="WX73" s="1089"/>
      <c r="WY73" s="1089"/>
      <c r="WZ73" s="1089"/>
      <c r="XA73" s="1089"/>
      <c r="XB73" s="1089"/>
      <c r="XC73" s="1089"/>
      <c r="XD73" s="1089"/>
      <c r="XE73" s="1089"/>
      <c r="XF73" s="1089"/>
      <c r="XG73" s="1089"/>
      <c r="XH73" s="1089"/>
      <c r="XI73" s="1089"/>
      <c r="XJ73" s="1089"/>
      <c r="XK73" s="1089"/>
      <c r="XL73" s="1089"/>
      <c r="XM73" s="1089"/>
      <c r="XN73" s="1089"/>
      <c r="XO73" s="1089"/>
      <c r="XP73" s="1089"/>
      <c r="XQ73" s="1089"/>
      <c r="XR73" s="1089"/>
      <c r="XS73" s="1089"/>
      <c r="XT73" s="1089"/>
      <c r="XU73" s="1089"/>
      <c r="XV73" s="1089"/>
      <c r="XW73" s="1089"/>
      <c r="XX73" s="1089"/>
      <c r="XY73" s="1089"/>
      <c r="XZ73" s="1089"/>
      <c r="YA73" s="1089"/>
      <c r="YB73" s="1089"/>
      <c r="YC73" s="1089"/>
      <c r="YD73" s="1089"/>
      <c r="YE73" s="1089"/>
      <c r="YF73" s="1089"/>
      <c r="YG73" s="1089"/>
      <c r="YH73" s="1089"/>
      <c r="YI73" s="1089"/>
      <c r="YJ73" s="1089"/>
      <c r="YK73" s="1089"/>
      <c r="YL73" s="1089"/>
      <c r="YM73" s="1089"/>
      <c r="YN73" s="1089"/>
      <c r="YO73" s="1089"/>
      <c r="YP73" s="1089"/>
      <c r="YQ73" s="1089"/>
      <c r="YR73" s="1089"/>
      <c r="YS73" s="1089"/>
      <c r="YT73" s="1089"/>
      <c r="YU73" s="1089"/>
      <c r="YV73" s="1089"/>
      <c r="YW73" s="1089"/>
      <c r="YX73" s="1089"/>
      <c r="YY73" s="1089"/>
      <c r="YZ73" s="1089"/>
      <c r="ZA73" s="1089"/>
      <c r="ZB73" s="1089"/>
      <c r="ZC73" s="1089"/>
      <c r="ZD73" s="1089"/>
      <c r="ZE73" s="1089"/>
      <c r="ZF73" s="1089"/>
      <c r="ZG73" s="1089"/>
      <c r="ZH73" s="1089"/>
      <c r="ZI73" s="1089"/>
      <c r="ZJ73" s="1089"/>
      <c r="ZK73" s="1089"/>
      <c r="ZL73" s="1089"/>
      <c r="ZM73" s="1089"/>
      <c r="ZN73" s="1089"/>
      <c r="ZO73" s="1089"/>
      <c r="ZP73" s="1089"/>
      <c r="ZQ73" s="1089"/>
      <c r="ZR73" s="1089"/>
      <c r="ZS73" s="1089"/>
      <c r="ZT73" s="1089"/>
      <c r="ZU73" s="1089"/>
      <c r="ZV73" s="1089"/>
      <c r="ZW73" s="1089"/>
      <c r="ZX73" s="1089"/>
      <c r="ZY73" s="1089"/>
      <c r="ZZ73" s="1089"/>
      <c r="AAA73" s="1089"/>
      <c r="AAB73" s="1089"/>
      <c r="AAC73" s="1089"/>
      <c r="AAD73" s="1089"/>
      <c r="AAE73" s="1089"/>
      <c r="AAF73" s="1089"/>
      <c r="AAG73" s="1089"/>
      <c r="AAH73" s="1089"/>
      <c r="AAI73" s="1089"/>
      <c r="AAJ73" s="1089"/>
      <c r="AAK73" s="1089"/>
      <c r="AAL73" s="1089"/>
      <c r="AAM73" s="1089"/>
      <c r="AAN73" s="1089"/>
      <c r="AAO73" s="1089"/>
      <c r="AAP73" s="1089"/>
      <c r="AAQ73" s="1089"/>
      <c r="AAR73" s="1089"/>
      <c r="AAS73" s="1089"/>
      <c r="AAT73" s="1089"/>
      <c r="AAU73" s="1089"/>
      <c r="AAV73" s="1089"/>
      <c r="AAW73" s="1089"/>
      <c r="AAX73" s="1089"/>
      <c r="AAY73" s="1089"/>
      <c r="AAZ73" s="1089"/>
      <c r="ABA73" s="1089"/>
      <c r="ABB73" s="1089"/>
      <c r="ABC73" s="1089"/>
      <c r="ABD73" s="1089"/>
      <c r="ABE73" s="1089"/>
      <c r="ABF73" s="1089"/>
      <c r="ABG73" s="1089"/>
      <c r="ABH73" s="1089"/>
      <c r="ABI73" s="1089"/>
      <c r="ABJ73" s="1089"/>
      <c r="ABK73" s="1089"/>
      <c r="ABL73" s="1089"/>
      <c r="ABM73" s="1089"/>
      <c r="ABN73" s="1089"/>
      <c r="ABO73" s="1089"/>
      <c r="ABP73" s="1089"/>
      <c r="ABQ73" s="1089"/>
      <c r="ABR73" s="1089"/>
      <c r="ABS73" s="1089"/>
      <c r="ABT73" s="1089"/>
      <c r="ABU73" s="1089"/>
      <c r="ABV73" s="1089"/>
      <c r="ABW73" s="1089"/>
      <c r="ABX73" s="1089"/>
      <c r="ABY73" s="1089"/>
      <c r="ABZ73" s="1089"/>
      <c r="ACA73" s="1089"/>
      <c r="ACB73" s="1089"/>
      <c r="ACC73" s="1089"/>
      <c r="ACD73" s="1089"/>
      <c r="ACE73" s="1089"/>
      <c r="ACF73" s="1089"/>
      <c r="ACG73" s="1089"/>
      <c r="ACH73" s="1089"/>
      <c r="ACI73" s="1089"/>
      <c r="ACJ73" s="1089"/>
      <c r="ACK73" s="1089"/>
      <c r="ACL73" s="1089"/>
      <c r="ACM73" s="1089"/>
      <c r="ACN73" s="1089"/>
      <c r="ACO73" s="1089"/>
      <c r="ACP73" s="1089"/>
      <c r="ACQ73" s="1089"/>
      <c r="ACR73" s="1089"/>
      <c r="ACS73" s="1089"/>
      <c r="ACT73" s="1089"/>
      <c r="ACU73" s="1089"/>
      <c r="ACV73" s="1089"/>
      <c r="ACW73" s="1089"/>
      <c r="ACX73" s="1089"/>
      <c r="ACY73" s="1089"/>
      <c r="ACZ73" s="1089"/>
      <c r="ADA73" s="1089"/>
      <c r="ADB73" s="1089"/>
      <c r="ADC73" s="1089"/>
      <c r="ADD73" s="1089"/>
      <c r="ADE73" s="1089"/>
      <c r="ADF73" s="1089"/>
      <c r="ADG73" s="1089"/>
      <c r="ADH73" s="1089"/>
      <c r="ADI73" s="1089"/>
      <c r="ADJ73" s="1089"/>
      <c r="ADK73" s="1089"/>
      <c r="ADL73" s="1089"/>
      <c r="ADM73" s="1089"/>
      <c r="ADN73" s="1089"/>
      <c r="ADO73" s="1089"/>
      <c r="ADP73" s="1089"/>
      <c r="ADQ73" s="1089"/>
      <c r="ADR73" s="1089"/>
      <c r="ADS73" s="1089"/>
      <c r="ADT73" s="1089"/>
      <c r="ADU73" s="1089"/>
      <c r="ADV73" s="1089"/>
      <c r="ADW73" s="1089"/>
      <c r="ADX73" s="1089"/>
      <c r="ADY73" s="1089"/>
      <c r="ADZ73" s="1089"/>
      <c r="AEA73" s="1089"/>
      <c r="AEB73" s="1089"/>
      <c r="AEC73" s="1089"/>
      <c r="AED73" s="1089"/>
      <c r="AEE73" s="1089"/>
      <c r="AEF73" s="1089"/>
      <c r="AEG73" s="1089"/>
      <c r="AEH73" s="1089"/>
      <c r="AEI73" s="1089"/>
      <c r="AEJ73" s="1089"/>
      <c r="AEK73" s="1089"/>
      <c r="AEL73" s="1089"/>
      <c r="AEM73" s="1089"/>
      <c r="AEN73" s="1089"/>
      <c r="AEO73" s="1089"/>
      <c r="AEP73" s="1089"/>
      <c r="AEQ73" s="1089"/>
      <c r="AER73" s="1089"/>
      <c r="AES73" s="1089"/>
      <c r="AET73" s="1089"/>
      <c r="AEU73" s="1089"/>
      <c r="AEV73" s="1089"/>
      <c r="AEW73" s="1089"/>
      <c r="AEX73" s="1089"/>
      <c r="AEY73" s="1089"/>
      <c r="AEZ73" s="1089"/>
      <c r="AFA73" s="1089"/>
      <c r="AFB73" s="1089"/>
      <c r="AFC73" s="1089"/>
      <c r="AFD73" s="1089"/>
      <c r="AFE73" s="1089"/>
      <c r="AFF73" s="1089"/>
      <c r="AFG73" s="1089"/>
      <c r="AFH73" s="1089"/>
      <c r="AFI73" s="1089"/>
      <c r="AFJ73" s="1089"/>
      <c r="AFK73" s="1089"/>
      <c r="AFL73" s="1089"/>
      <c r="AFM73" s="1089"/>
      <c r="AFN73" s="1089"/>
      <c r="AFO73" s="1089"/>
      <c r="AFP73" s="1089"/>
      <c r="AFQ73" s="1089"/>
      <c r="AFR73" s="1089"/>
      <c r="AFS73" s="1089"/>
      <c r="AFT73" s="1089"/>
      <c r="AFU73" s="1089"/>
      <c r="AFV73" s="1089"/>
      <c r="AFW73" s="1089"/>
      <c r="AFX73" s="1089"/>
      <c r="AFY73" s="1089"/>
      <c r="AFZ73" s="1089"/>
      <c r="AGA73" s="1089"/>
      <c r="AGB73" s="1089"/>
      <c r="AGC73" s="1089"/>
      <c r="AGD73" s="1089"/>
      <c r="AGE73" s="1089"/>
      <c r="AGF73" s="1089"/>
      <c r="AGG73" s="1089"/>
      <c r="AGH73" s="1089"/>
      <c r="AGI73" s="1089"/>
      <c r="AGJ73" s="1089"/>
      <c r="AGK73" s="1089"/>
      <c r="AGL73" s="1089"/>
      <c r="AGM73" s="1089"/>
      <c r="AGN73" s="1089"/>
      <c r="AGO73" s="1089"/>
      <c r="AGP73" s="1089"/>
      <c r="AGQ73" s="1089"/>
      <c r="AGR73" s="1089"/>
      <c r="AGS73" s="1089"/>
      <c r="AGT73" s="1089"/>
      <c r="AGU73" s="1089"/>
      <c r="AGV73" s="1089"/>
      <c r="AGW73" s="1089"/>
      <c r="AGX73" s="1089"/>
      <c r="AGY73" s="1089"/>
      <c r="AGZ73" s="1089"/>
      <c r="AHA73" s="1089"/>
      <c r="AHB73" s="1089"/>
      <c r="AHC73" s="1089"/>
      <c r="AHD73" s="1089"/>
      <c r="AHE73" s="1089"/>
      <c r="AHF73" s="1089"/>
      <c r="AHG73" s="1089"/>
      <c r="AHH73" s="1089"/>
      <c r="AHI73" s="1089"/>
      <c r="AHJ73" s="1089"/>
      <c r="AHK73" s="1089"/>
      <c r="AHL73" s="1089"/>
      <c r="AHM73" s="1089"/>
      <c r="AHN73" s="1089"/>
      <c r="AHO73" s="1089"/>
      <c r="AHP73" s="1089"/>
      <c r="AHQ73" s="1089"/>
      <c r="AHR73" s="1089"/>
      <c r="AHS73" s="1089"/>
      <c r="AHT73" s="1089"/>
      <c r="AHU73" s="1089"/>
      <c r="AHV73" s="1089"/>
      <c r="AHW73" s="1089"/>
      <c r="AHX73" s="1089"/>
      <c r="AHY73" s="1089"/>
      <c r="AHZ73" s="1089"/>
      <c r="AIA73" s="1089"/>
      <c r="AIB73" s="1089"/>
      <c r="AIC73" s="1089"/>
      <c r="AID73" s="1089"/>
      <c r="AIE73" s="1089"/>
      <c r="AIF73" s="1089"/>
      <c r="AIG73" s="1089"/>
      <c r="AIH73" s="1089"/>
      <c r="AII73" s="1089"/>
      <c r="AIJ73" s="1089"/>
      <c r="AIK73" s="1089"/>
      <c r="AIL73" s="1089"/>
      <c r="AIM73" s="1089"/>
      <c r="AIN73" s="1089"/>
      <c r="AIO73" s="1089"/>
      <c r="AIP73" s="1089"/>
      <c r="AIQ73" s="1089"/>
      <c r="AIR73" s="1089"/>
    </row>
    <row r="74" spans="1:928" ht="15" customHeight="1">
      <c r="A74" s="141"/>
      <c r="B74" s="152"/>
      <c r="AI74" s="1065">
        <v>32</v>
      </c>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row>
    <row r="75" spans="1:928" ht="15" customHeight="1">
      <c r="A75" s="152"/>
      <c r="B75" s="152"/>
      <c r="C75" s="244"/>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row>
    <row r="76" spans="1:928" ht="15" customHeight="1">
      <c r="A76" s="152"/>
      <c r="B76" s="152"/>
      <c r="C76" s="244"/>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row>
    <row r="77" spans="1:928">
      <c r="B77" s="152"/>
    </row>
    <row r="78" spans="1:928">
      <c r="B78" s="152"/>
    </row>
    <row r="116" spans="36:71" ht="22.5">
      <c r="AJ116" s="1088" ph="1"/>
      <c r="AK116" s="1088" ph="1"/>
      <c r="AL116" s="1088" ph="1"/>
      <c r="AM116" s="1088" ph="1"/>
      <c r="AP116" s="1088" ph="1"/>
      <c r="AQ116" s="1088" ph="1"/>
      <c r="AR116" s="1088" ph="1"/>
      <c r="AS116" s="1088" ph="1"/>
      <c r="AT116" s="1088" ph="1"/>
      <c r="AU116" s="1088" ph="1"/>
      <c r="AV116" s="1088" ph="1"/>
      <c r="AW116" s="1088" ph="1"/>
      <c r="AX116" s="1088" ph="1"/>
      <c r="AY116" s="1088" ph="1"/>
      <c r="AZ116" s="1088" ph="1"/>
      <c r="BA116" s="1088" ph="1"/>
      <c r="BB116" s="1088" ph="1"/>
      <c r="BC116" s="1088" ph="1"/>
      <c r="BD116" s="1088" ph="1"/>
      <c r="BE116" s="1088" ph="1"/>
      <c r="BF116" s="1088" ph="1"/>
      <c r="BG116" s="1088" ph="1"/>
      <c r="BH116" s="1088" ph="1"/>
      <c r="BI116" s="1088" ph="1"/>
      <c r="BJ116" s="1088" ph="1"/>
      <c r="BK116" s="1088" ph="1"/>
      <c r="BL116" s="1088" ph="1"/>
      <c r="BM116" s="1088" ph="1"/>
      <c r="BN116" s="1088" ph="1"/>
      <c r="BO116" s="1088" ph="1"/>
      <c r="BP116" s="1088" ph="1"/>
      <c r="BQ116" s="1088" ph="1"/>
      <c r="BR116" s="1088" ph="1"/>
      <c r="BS116" s="1088" ph="1"/>
    </row>
  </sheetData>
  <phoneticPr fontId="24" type="noConversion"/>
  <hyperlinks>
    <hyperlink ref="A6" location="'Table of Contents'!A1" display="Table of  Contents"/>
    <hyperlink ref="A6:B6" location="'Table of Contents'!A1" display="Table of  Contents"/>
    <hyperlink ref="A42" location="'Table of Contents'!A1" display="Table of  Contents"/>
    <hyperlink ref="B9" location="'Financial Highlights'!A1" display="Financial Highlights"/>
    <hyperlink ref="B10" location="IS!A1" display="Income Statements [Group/Bank]"/>
    <hyperlink ref="B11" location="BS!A1" display="Balance Sheets [Group/Bank]"/>
    <hyperlink ref="B12" location="'NIM_Bank + Card'!A1" display="NIM [Bank+Card]"/>
    <hyperlink ref="B13" location="'NIM NIS_Bank'!A1" display="NIM &amp; NIS [Bank]"/>
    <hyperlink ref="B16" location="Loans_Bank!A1" display="Loans [Bank]"/>
    <hyperlink ref="B18" location="'Asset Quality_Group'!A1" display="Asset Quality [Group]"/>
    <hyperlink ref="B19" location="'Asset Quality_Bank'!A1" display="Asset Quality [Bank]"/>
    <hyperlink ref="B20" location="'Provision_Bank '!A1" display="Provision [Bank]"/>
    <hyperlink ref="B21" location="Delinquency_Bank!A1" display="Delinquency [Bank]"/>
    <hyperlink ref="B14" location="'Non-Interest Income'!A1" display="Non-Interest Income [Group/Bank]"/>
    <hyperlink ref="B15" location="'SG&amp;A Expense'!A1" display="SG&amp;A Expense [Group/Bank]"/>
    <hyperlink ref="B17" location="'Funding_Bank '!A1" display="Funding [Bank]"/>
    <hyperlink ref="B22" location="'Capital Adequacy_Group'!A1" display="Capital Adequacy [Group]"/>
    <hyperlink ref="B23" location="'Capital Adequacy_Bank'!A1" display="Capital Adequacy [Bank]"/>
    <hyperlink ref="B24" location="'Woori Card'!A1" display="Woori Card"/>
    <hyperlink ref="B27" location="'Orgarnization Structure'!A1" display="Orgarnization Structure"/>
    <hyperlink ref="B28" location="'Credit Rating'!A1" display="Credit Rating"/>
    <hyperlink ref="B45" location="'Financial Highlights'!A1" display="Financial Highlights"/>
    <hyperlink ref="B46" location="IS!A1" display="Income Statements [Group/Bank]"/>
    <hyperlink ref="B47" location="BS!A1" display="Balance Sheets [Group/Bank]"/>
    <hyperlink ref="B48" location="'NIM_Bank + Card'!A1" display="NIM [Bank+Card]"/>
    <hyperlink ref="B49" location="'NIM NIS_Bank'!A1" display="NIM &amp; NIS [Bank]"/>
    <hyperlink ref="B52" location="Loans_Bank!A1" display="Loans [Bank]"/>
    <hyperlink ref="B54" location="'Asset Quality_Group'!A1" display="Asset Quality [Group]"/>
    <hyperlink ref="B55" location="'Asset Quality_Bank'!A1" display="Asset Quality [Bank]"/>
    <hyperlink ref="B56" location="'Provision_Bank '!A1" display="Provision [Bank]"/>
    <hyperlink ref="B57" location="Delinquency_Bank!A1" display="Delinquency [Bank]"/>
    <hyperlink ref="B50" location="'Non-Interest Income'!A1" display="Non-Interest Income [Group/Bank]"/>
    <hyperlink ref="B51" location="'SG&amp;A Expense'!A1" display="SG&amp;A Expense [Group/Bank]"/>
    <hyperlink ref="B53" location="'Funding_Bank '!A1" display="Funding [Bank]"/>
    <hyperlink ref="B58" location="'Capital Adequacy_Group'!A1" display="Capital Adequacy [Group]"/>
    <hyperlink ref="B59" location="'Capital Adequacy_Bank'!A1" display="Capital Adequacy [Bank]"/>
    <hyperlink ref="B60" location="'Woori Card'!A1" display="Woori Card"/>
    <hyperlink ref="B63" location="'Orgarnization Structure'!A1" display="Orgarnization Structure"/>
    <hyperlink ref="B64" location="'Credit Rating'!A1" display="Credit Rating"/>
    <hyperlink ref="B25" location="'Woori Financial Capital'!A1" display="Woori Financial Capital"/>
    <hyperlink ref="B26" location="'Woori Investment Bank '!A1" display="Woori Investment Bank"/>
    <hyperlink ref="B61" location="'Woori Financial Capital'!A1" display="Woori Financial Capital"/>
    <hyperlink ref="B62" location="'Woori Investment Bank '!A1" display="Woori Investment Bank"/>
  </hyperlinks>
  <pageMargins left="0.23622047244094491" right="0.31496062992125984" top="0.74803149606299213" bottom="0.31496062992125984" header="0.31496062992125984" footer="0.31496062992125984"/>
  <pageSetup paperSize="9" scale="76" fitToHeight="0" orientation="landscape" r:id="rId1"/>
  <rowBreaks count="1" manualBreakCount="1">
    <brk id="38" max="24" man="1"/>
  </row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pageSetUpPr fitToPage="1"/>
  </sheetPr>
  <dimension ref="A1:AIQ116"/>
  <sheetViews>
    <sheetView view="pageBreakPreview" zoomScaleNormal="100" zoomScaleSheetLayoutView="100" workbookViewId="0">
      <pane xSplit="7" ySplit="4" topLeftCell="W5" activePane="bottomRight" state="frozen"/>
      <selection activeCell="V43" sqref="V43"/>
      <selection pane="topRight" activeCell="V43" sqref="V43"/>
      <selection pane="bottomLeft" activeCell="V43" sqref="V43"/>
      <selection pane="bottomRight" activeCell="AG26" sqref="AG26"/>
    </sheetView>
  </sheetViews>
  <sheetFormatPr defaultColWidth="9" defaultRowHeight="12"/>
  <cols>
    <col min="1" max="1" width="1.25" style="29" customWidth="1"/>
    <col min="2" max="2" width="27.75" style="74" bestFit="1" customWidth="1"/>
    <col min="3" max="3" width="2.625" style="1088" customWidth="1"/>
    <col min="4" max="5" width="1.625" style="1088" customWidth="1"/>
    <col min="6" max="6" width="1.5" style="1088" customWidth="1"/>
    <col min="7" max="7" width="29.75" style="1088" customWidth="1"/>
    <col min="8" max="11" width="10.625" style="1088" hidden="1" customWidth="1"/>
    <col min="12" max="24" width="9.625" style="1088" hidden="1" customWidth="1"/>
    <col min="25" max="35" width="9.625" style="1088" customWidth="1"/>
    <col min="36" max="16384" width="9" style="1088"/>
  </cols>
  <sheetData>
    <row r="1" spans="1:70" s="1089" customFormat="1" ht="10.5" customHeight="1">
      <c r="A1" s="246"/>
      <c r="B1" s="30"/>
      <c r="C1" s="1086"/>
      <c r="D1" s="1086"/>
      <c r="E1" s="1086"/>
      <c r="F1" s="1086"/>
      <c r="G1" s="1086"/>
      <c r="H1" s="1086"/>
      <c r="I1" s="1086"/>
      <c r="J1" s="1086"/>
      <c r="K1" s="1086"/>
      <c r="L1" s="1086"/>
      <c r="M1" s="1086"/>
      <c r="N1" s="1086"/>
      <c r="O1" s="1086"/>
      <c r="P1" s="1086"/>
      <c r="Q1" s="1086"/>
      <c r="R1" s="1086"/>
      <c r="S1" s="1086"/>
      <c r="T1" s="1086"/>
      <c r="U1" s="1086"/>
      <c r="V1" s="1086"/>
      <c r="W1" s="1086"/>
      <c r="X1" s="1086"/>
      <c r="Y1" s="1086"/>
      <c r="Z1" s="1086"/>
      <c r="AA1" s="1086"/>
      <c r="AB1" s="1086"/>
      <c r="AC1" s="1086"/>
      <c r="AD1" s="1086"/>
      <c r="AE1" s="1086"/>
      <c r="AF1" s="1086"/>
      <c r="AG1" s="1086"/>
      <c r="AH1" s="1086"/>
      <c r="AI1" s="1086"/>
    </row>
    <row r="2" spans="1:70" s="1089" customFormat="1" ht="15" customHeight="1">
      <c r="A2" s="246"/>
      <c r="B2" s="34"/>
      <c r="D2" s="517" t="s">
        <v>669</v>
      </c>
      <c r="H2" s="1087"/>
      <c r="I2" s="1087"/>
      <c r="J2" s="1087"/>
      <c r="K2" s="1087"/>
      <c r="L2" s="1087"/>
      <c r="M2" s="1087"/>
      <c r="N2" s="1087"/>
      <c r="O2" s="1087"/>
      <c r="P2" s="1087"/>
      <c r="Q2" s="1087"/>
      <c r="R2" s="1087"/>
      <c r="S2" s="1087"/>
      <c r="T2" s="1087"/>
      <c r="U2" s="1087"/>
      <c r="V2" s="1087"/>
      <c r="W2" s="1087"/>
      <c r="X2" s="1087"/>
      <c r="Y2" s="1087"/>
      <c r="Z2" s="1087"/>
      <c r="AA2" s="1087"/>
      <c r="AB2" s="1087"/>
      <c r="AC2" s="1087"/>
      <c r="AD2" s="1087"/>
      <c r="AE2" s="1087"/>
      <c r="AF2" s="1087"/>
      <c r="AG2" s="1087"/>
      <c r="AH2" s="1087"/>
      <c r="AI2" s="1086"/>
    </row>
    <row r="3" spans="1:70" s="1126" customFormat="1" ht="5.0999999999999996" customHeight="1">
      <c r="B3" s="484"/>
      <c r="D3" s="485"/>
    </row>
    <row r="4" spans="1:70" s="490" customFormat="1" ht="20.100000000000001" customHeight="1">
      <c r="A4" s="488"/>
      <c r="B4" s="489"/>
      <c r="D4" s="489"/>
      <c r="F4" s="494"/>
      <c r="G4" s="494"/>
      <c r="H4" s="1122" t="s">
        <v>59</v>
      </c>
      <c r="I4" s="1122" t="s">
        <v>63</v>
      </c>
      <c r="J4" s="1122" t="s">
        <v>65</v>
      </c>
      <c r="K4" s="1122" t="s">
        <v>77</v>
      </c>
      <c r="L4" s="1122" t="s">
        <v>83</v>
      </c>
      <c r="M4" s="1122" t="s">
        <v>97</v>
      </c>
      <c r="N4" s="1122" t="s">
        <v>103</v>
      </c>
      <c r="O4" s="1122" t="s">
        <v>117</v>
      </c>
      <c r="P4" s="1122" t="s">
        <v>326</v>
      </c>
      <c r="Q4" s="1122" t="s">
        <v>448</v>
      </c>
      <c r="R4" s="1122" t="s">
        <v>526</v>
      </c>
      <c r="S4" s="1122" t="s">
        <v>586</v>
      </c>
      <c r="T4" s="1122" t="s">
        <v>601</v>
      </c>
      <c r="U4" s="1122" t="s">
        <v>623</v>
      </c>
      <c r="V4" s="1122" t="s">
        <v>633</v>
      </c>
      <c r="W4" s="1122" t="s">
        <v>659</v>
      </c>
      <c r="X4" s="1122" t="s">
        <v>705</v>
      </c>
      <c r="Y4" s="1122" t="s">
        <v>764</v>
      </c>
      <c r="Z4" s="1122" t="s">
        <v>777</v>
      </c>
      <c r="AA4" s="1122" t="s">
        <v>791</v>
      </c>
      <c r="AB4" s="1122" t="s">
        <v>796</v>
      </c>
      <c r="AC4" s="1122" t="s">
        <v>810</v>
      </c>
      <c r="AD4" s="1122" t="s">
        <v>821</v>
      </c>
      <c r="AE4" s="1122" t="s">
        <v>827</v>
      </c>
      <c r="AF4" s="1122" t="s">
        <v>853</v>
      </c>
      <c r="AG4" s="1122" t="s">
        <v>865</v>
      </c>
      <c r="AH4" s="492" t="s">
        <v>8</v>
      </c>
      <c r="AI4" s="492" t="s">
        <v>400</v>
      </c>
    </row>
    <row r="5" spans="1:70" s="1089" customFormat="1" ht="11.1" customHeight="1">
      <c r="A5" s="3"/>
      <c r="B5" s="200"/>
      <c r="AI5" s="246"/>
    </row>
    <row r="6" spans="1:70" s="1089" customFormat="1" ht="15" customHeight="1">
      <c r="A6" s="76" t="s">
        <v>401</v>
      </c>
      <c r="B6" s="77"/>
      <c r="D6" s="515" t="s">
        <v>670</v>
      </c>
      <c r="E6" s="348"/>
      <c r="F6" s="349"/>
      <c r="G6" s="349"/>
      <c r="H6" s="1093"/>
      <c r="I6" s="1093"/>
      <c r="J6" s="1093"/>
      <c r="K6" s="1093"/>
      <c r="L6" s="1093"/>
      <c r="M6" s="1093"/>
      <c r="N6" s="1093"/>
      <c r="O6" s="1093"/>
      <c r="P6" s="1093"/>
      <c r="Q6" s="1093"/>
      <c r="R6" s="1093"/>
      <c r="S6" s="1093"/>
      <c r="T6" s="1093"/>
      <c r="U6" s="1093"/>
      <c r="V6" s="1093"/>
      <c r="W6" s="1093"/>
      <c r="X6" s="1093"/>
      <c r="Y6" s="1093"/>
      <c r="Z6" s="1093"/>
      <c r="AA6" s="1093"/>
      <c r="AB6" s="1093"/>
      <c r="AC6" s="1093"/>
      <c r="AD6" s="1093"/>
      <c r="AE6" s="1093"/>
      <c r="AF6" s="1093"/>
      <c r="AG6" s="1093"/>
      <c r="AH6" s="1093"/>
      <c r="AI6" s="1124" t="s">
        <v>37</v>
      </c>
    </row>
    <row r="7" spans="1:70" ht="15" customHeight="1" thickBot="1">
      <c r="A7" s="78"/>
      <c r="B7" s="79"/>
      <c r="D7" s="348"/>
      <c r="E7" s="249" t="s">
        <v>232</v>
      </c>
      <c r="F7" s="249"/>
      <c r="G7" s="249"/>
      <c r="H7" s="249"/>
      <c r="I7" s="249"/>
      <c r="J7" s="249"/>
      <c r="K7" s="249"/>
      <c r="L7" s="1146">
        <v>2458.0893624350001</v>
      </c>
      <c r="M7" s="1146">
        <v>2723.2506213180004</v>
      </c>
      <c r="N7" s="1146">
        <v>2667.4305254730002</v>
      </c>
      <c r="O7" s="1389">
        <v>2682.6602659179998</v>
      </c>
      <c r="P7" s="1155">
        <v>2780.8407429489998</v>
      </c>
      <c r="Q7" s="1155">
        <v>2771.9432638560002</v>
      </c>
      <c r="R7" s="1155">
        <v>3074.1161582320001</v>
      </c>
      <c r="S7" s="1421">
        <v>3398.9596026420004</v>
      </c>
      <c r="T7" s="1155">
        <v>3751.6226179039995</v>
      </c>
      <c r="U7" s="1155">
        <v>3773.077332852999</v>
      </c>
      <c r="V7" s="1155">
        <v>4196.4872245380011</v>
      </c>
      <c r="W7" s="1421">
        <v>4332.4735448049996</v>
      </c>
      <c r="X7" s="1155">
        <v>4881.5144337740003</v>
      </c>
      <c r="Y7" s="1155">
        <v>4860.4244659189999</v>
      </c>
      <c r="Z7" s="1155">
        <v>5038.831386758</v>
      </c>
      <c r="AA7" s="1421">
        <v>5159.7417645469995</v>
      </c>
      <c r="AB7" s="1155">
        <v>5575.5597394610004</v>
      </c>
      <c r="AC7" s="1155">
        <v>5408.4431035670004</v>
      </c>
      <c r="AD7" s="1155">
        <v>5411.300161098</v>
      </c>
      <c r="AE7" s="1421">
        <v>5657.1911384630002</v>
      </c>
      <c r="AF7" s="1155">
        <v>5800.2838401489998</v>
      </c>
      <c r="AG7" s="1608">
        <v>5407.2674949169996</v>
      </c>
      <c r="AH7" s="897">
        <v>-6.7758620689655213E-2</v>
      </c>
      <c r="AI7" s="897">
        <v>-1.8491124260355818E-4</v>
      </c>
    </row>
    <row r="8" spans="1:70" ht="15" customHeight="1" thickTop="1">
      <c r="A8" s="519" t="s">
        <v>345</v>
      </c>
      <c r="B8" s="521"/>
      <c r="C8" s="250"/>
      <c r="D8" s="349"/>
      <c r="E8" s="349"/>
      <c r="F8" s="349" t="s">
        <v>233</v>
      </c>
      <c r="G8" s="878"/>
      <c r="H8" s="1103"/>
      <c r="I8" s="1103"/>
      <c r="J8" s="1103"/>
      <c r="K8" s="1103"/>
      <c r="L8" s="1147">
        <v>91.550412445999996</v>
      </c>
      <c r="M8" s="1147">
        <v>100.55917047599999</v>
      </c>
      <c r="N8" s="1147">
        <v>110.254632632</v>
      </c>
      <c r="O8" s="1390">
        <v>225.51939993100001</v>
      </c>
      <c r="P8" s="1156">
        <v>130.73512692</v>
      </c>
      <c r="Q8" s="1156">
        <v>199.80119059500001</v>
      </c>
      <c r="R8" s="1156">
        <v>94.378258380000005</v>
      </c>
      <c r="S8" s="1391">
        <v>170.45988140200001</v>
      </c>
      <c r="T8" s="1156">
        <v>294.93655296400004</v>
      </c>
      <c r="U8" s="1156">
        <v>97.906078237000003</v>
      </c>
      <c r="V8" s="1156">
        <v>235.02757680599998</v>
      </c>
      <c r="W8" s="1391">
        <v>92.012561448</v>
      </c>
      <c r="X8" s="1156">
        <v>441.46666220999998</v>
      </c>
      <c r="Y8" s="1156">
        <v>402.98561643900001</v>
      </c>
      <c r="Z8" s="1156">
        <v>264.41815737100001</v>
      </c>
      <c r="AA8" s="1391">
        <v>276.70336920800003</v>
      </c>
      <c r="AB8" s="1156">
        <v>342.34957410499999</v>
      </c>
      <c r="AC8" s="1156">
        <v>178.27509678600001</v>
      </c>
      <c r="AD8" s="1156">
        <v>314.00140137400001</v>
      </c>
      <c r="AE8" s="1391">
        <v>483.39654624399998</v>
      </c>
      <c r="AF8" s="1156">
        <v>364.67161855000001</v>
      </c>
      <c r="AG8" s="1609">
        <v>220.29045179300002</v>
      </c>
      <c r="AH8" s="857">
        <v>-0.39726027397260277</v>
      </c>
      <c r="AI8" s="857">
        <v>0.23595505617977519</v>
      </c>
    </row>
    <row r="9" spans="1:70" ht="15" customHeight="1">
      <c r="A9" s="521"/>
      <c r="B9" s="522" t="s">
        <v>346</v>
      </c>
      <c r="C9" s="250"/>
      <c r="D9" s="349"/>
      <c r="E9" s="349"/>
      <c r="F9" s="349" t="s">
        <v>234</v>
      </c>
      <c r="G9" s="878" t="s">
        <v>672</v>
      </c>
      <c r="H9" s="1103"/>
      <c r="I9" s="1103"/>
      <c r="J9" s="1103"/>
      <c r="K9" s="1103"/>
      <c r="L9" s="1156">
        <v>575.68005501999994</v>
      </c>
      <c r="M9" s="1156">
        <v>575.99853308700006</v>
      </c>
      <c r="N9" s="1156">
        <v>622.46264870000005</v>
      </c>
      <c r="O9" s="1391">
        <v>634.084762372</v>
      </c>
      <c r="P9" s="1156">
        <v>706.393685549</v>
      </c>
      <c r="Q9" s="1156">
        <v>651.31316215200002</v>
      </c>
      <c r="R9" s="1156">
        <v>925.91137923400004</v>
      </c>
      <c r="S9" s="1391">
        <v>1141.2725692190002</v>
      </c>
      <c r="T9" s="1156">
        <v>1266.6597807860001</v>
      </c>
      <c r="U9" s="1156">
        <v>1280.1757380470001</v>
      </c>
      <c r="V9" s="1156">
        <v>1400.8352541500001</v>
      </c>
      <c r="W9" s="1391">
        <v>1429.361003084</v>
      </c>
      <c r="X9" s="1156">
        <v>1508.9229301099999</v>
      </c>
      <c r="Y9" s="1156">
        <v>1451.9607118030001</v>
      </c>
      <c r="Z9" s="1156">
        <v>1599.736851546</v>
      </c>
      <c r="AA9" s="1391">
        <v>1342.1695956870001</v>
      </c>
      <c r="AB9" s="1156">
        <v>1026.891340868</v>
      </c>
      <c r="AC9" s="1156">
        <v>927.22994828399999</v>
      </c>
      <c r="AD9" s="1156">
        <v>923.87909873000001</v>
      </c>
      <c r="AE9" s="1391">
        <v>946.34994497399998</v>
      </c>
      <c r="AF9" s="1156">
        <v>1016.387852704</v>
      </c>
      <c r="AG9" s="1609">
        <v>1042.0059525000001</v>
      </c>
      <c r="AH9" s="909">
        <v>2.5590551181102317E-2</v>
      </c>
      <c r="AI9" s="909">
        <v>0.12405609492988123</v>
      </c>
    </row>
    <row r="10" spans="1:70" ht="15" customHeight="1">
      <c r="A10" s="521"/>
      <c r="B10" s="522" t="s">
        <v>347</v>
      </c>
      <c r="C10" s="250"/>
      <c r="D10" s="349"/>
      <c r="E10" s="349"/>
      <c r="F10" s="349"/>
      <c r="G10" s="878" t="s">
        <v>673</v>
      </c>
      <c r="H10" s="1103"/>
      <c r="I10" s="1103"/>
      <c r="J10" s="1103"/>
      <c r="K10" s="1103"/>
      <c r="L10" s="1147">
        <v>489.14099575800003</v>
      </c>
      <c r="M10" s="1147">
        <v>468.777682938</v>
      </c>
      <c r="N10" s="1147">
        <v>542.00632817500002</v>
      </c>
      <c r="O10" s="1390">
        <v>540.17332126099996</v>
      </c>
      <c r="P10" s="1156">
        <v>601.27877447600008</v>
      </c>
      <c r="Q10" s="1156">
        <v>546.07213759799993</v>
      </c>
      <c r="R10" s="1156">
        <v>829.46952277799994</v>
      </c>
      <c r="S10" s="1391">
        <v>1027.4652772670001</v>
      </c>
      <c r="T10" s="1156">
        <v>1169.081081263</v>
      </c>
      <c r="U10" s="1156">
        <v>1195.631756281</v>
      </c>
      <c r="V10" s="1156">
        <v>1310.0875904059999</v>
      </c>
      <c r="W10" s="1391">
        <v>1343.9698856119999</v>
      </c>
      <c r="X10" s="1156">
        <v>1423.432372647</v>
      </c>
      <c r="Y10" s="1156">
        <v>1359.0669946</v>
      </c>
      <c r="Z10" s="1156">
        <v>1529.5360482880001</v>
      </c>
      <c r="AA10" s="1391">
        <v>1269.33302058</v>
      </c>
      <c r="AB10" s="1156">
        <v>954.50397307599997</v>
      </c>
      <c r="AC10" s="1156">
        <v>850.77575999099997</v>
      </c>
      <c r="AD10" s="1156">
        <v>842.25479537900003</v>
      </c>
      <c r="AE10" s="1391">
        <v>866.42736377300002</v>
      </c>
      <c r="AF10" s="1156">
        <v>933.53729939599998</v>
      </c>
      <c r="AG10" s="1609">
        <v>956.06683376500007</v>
      </c>
      <c r="AH10" s="857">
        <v>2.3554603854389677E-2</v>
      </c>
      <c r="AI10" s="857">
        <v>0.12338425381903639</v>
      </c>
    </row>
    <row r="11" spans="1:70" ht="15" customHeight="1">
      <c r="A11" s="520"/>
      <c r="B11" s="522" t="s">
        <v>348</v>
      </c>
      <c r="C11" s="250"/>
      <c r="D11" s="349"/>
      <c r="E11" s="349"/>
      <c r="F11" s="349"/>
      <c r="G11" s="878" t="s">
        <v>674</v>
      </c>
      <c r="H11" s="434"/>
      <c r="I11" s="434"/>
      <c r="J11" s="434"/>
      <c r="K11" s="434"/>
      <c r="L11" s="1147">
        <v>36.301183327000004</v>
      </c>
      <c r="M11" s="1147">
        <v>53.093735940999998</v>
      </c>
      <c r="N11" s="1147">
        <v>27.446034816999997</v>
      </c>
      <c r="O11" s="1390">
        <v>19.078473351</v>
      </c>
      <c r="P11" s="1156">
        <v>30.234939609999998</v>
      </c>
      <c r="Q11" s="1156">
        <v>33.295174815999999</v>
      </c>
      <c r="R11" s="1156">
        <v>20.856266769999998</v>
      </c>
      <c r="S11" s="1391">
        <v>21.39946703</v>
      </c>
      <c r="T11" s="1156">
        <v>15.243743116999999</v>
      </c>
      <c r="U11" s="1156">
        <v>14.77505328</v>
      </c>
      <c r="V11" s="1156">
        <v>15.637147623000001</v>
      </c>
      <c r="W11" s="1391">
        <v>15.903979879</v>
      </c>
      <c r="X11" s="1156">
        <v>33.093109355999999</v>
      </c>
      <c r="Y11" s="1156">
        <v>33.064471153</v>
      </c>
      <c r="Z11" s="1156">
        <v>14.176580532999999</v>
      </c>
      <c r="AA11" s="1391">
        <v>12.104786639</v>
      </c>
      <c r="AB11" s="1156">
        <v>5.7954402729999996</v>
      </c>
      <c r="AC11" s="1156">
        <v>5.1654352509999999</v>
      </c>
      <c r="AD11" s="1156">
        <v>5.1882792310000001</v>
      </c>
      <c r="AE11" s="1391">
        <v>5.2383978229999997</v>
      </c>
      <c r="AF11" s="1156">
        <v>4.7226543909999998</v>
      </c>
      <c r="AG11" s="1609">
        <v>4.7732733710000002</v>
      </c>
      <c r="AH11" s="898">
        <v>0</v>
      </c>
      <c r="AI11" s="898">
        <v>0</v>
      </c>
    </row>
    <row r="12" spans="1:70" ht="15" customHeight="1">
      <c r="A12" s="520"/>
      <c r="B12" s="1586" t="s">
        <v>849</v>
      </c>
      <c r="C12" s="250"/>
      <c r="D12" s="349"/>
      <c r="E12" s="349"/>
      <c r="F12" s="349"/>
      <c r="G12" s="878" t="s">
        <v>675</v>
      </c>
      <c r="H12" s="1103"/>
      <c r="I12" s="1103"/>
      <c r="J12" s="1103"/>
      <c r="K12" s="1103"/>
      <c r="L12" s="1147">
        <v>47.159224957999996</v>
      </c>
      <c r="M12" s="1147">
        <v>50.098168526999999</v>
      </c>
      <c r="N12" s="1147">
        <v>50.412604975999997</v>
      </c>
      <c r="O12" s="1390">
        <v>62.046069927999994</v>
      </c>
      <c r="P12" s="1156">
        <v>62.020051713999997</v>
      </c>
      <c r="Q12" s="1156">
        <v>59.036686734</v>
      </c>
      <c r="R12" s="1156">
        <v>62.568789779999996</v>
      </c>
      <c r="S12" s="1391">
        <v>59.279400467999992</v>
      </c>
      <c r="T12" s="1156">
        <v>48.908425565999998</v>
      </c>
      <c r="U12" s="1156">
        <v>46.572011880999995</v>
      </c>
      <c r="V12" s="1156">
        <v>51.598906479000007</v>
      </c>
      <c r="W12" s="1391">
        <v>46.509199611</v>
      </c>
      <c r="X12" s="1156">
        <v>52.397448107000002</v>
      </c>
      <c r="Y12" s="1156">
        <v>59.829246050000002</v>
      </c>
      <c r="Z12" s="1156">
        <v>56.024222725000001</v>
      </c>
      <c r="AA12" s="1391">
        <v>60.731788467999998</v>
      </c>
      <c r="AB12" s="1156">
        <v>66.591927518999995</v>
      </c>
      <c r="AC12" s="1156">
        <v>71.288753041999996</v>
      </c>
      <c r="AD12" s="1156">
        <v>76.436024119999999</v>
      </c>
      <c r="AE12" s="1391">
        <v>74.684183378</v>
      </c>
      <c r="AF12" s="1156">
        <v>78.12789891700001</v>
      </c>
      <c r="AG12" s="1609">
        <v>81.165845363999992</v>
      </c>
      <c r="AH12" s="898">
        <v>3.8461538461538547E-2</v>
      </c>
      <c r="AI12" s="898">
        <v>0.14084507042253525</v>
      </c>
    </row>
    <row r="13" spans="1:70" ht="15" customHeight="1">
      <c r="A13" s="520"/>
      <c r="B13" s="522" t="s">
        <v>350</v>
      </c>
      <c r="C13" s="250"/>
      <c r="D13" s="349"/>
      <c r="E13" s="349"/>
      <c r="F13" s="349"/>
      <c r="G13" s="878" t="s">
        <v>377</v>
      </c>
      <c r="H13" s="1103"/>
      <c r="I13" s="1103"/>
      <c r="J13" s="1103"/>
      <c r="K13" s="1103"/>
      <c r="L13" s="1147">
        <v>1390.898899369</v>
      </c>
      <c r="M13" s="1147">
        <v>1652.6015381720001</v>
      </c>
      <c r="N13" s="1147">
        <v>1610.492794798</v>
      </c>
      <c r="O13" s="1390">
        <v>1663.0867115509998</v>
      </c>
      <c r="P13" s="1156">
        <v>1816.2435666209999</v>
      </c>
      <c r="Q13" s="1156">
        <v>1759.326609818</v>
      </c>
      <c r="R13" s="1156">
        <v>1905.552890077</v>
      </c>
      <c r="S13" s="1391">
        <v>1887.3038352600001</v>
      </c>
      <c r="T13" s="1156">
        <v>1932.3292647589999</v>
      </c>
      <c r="U13" s="1156">
        <v>2241.699385765</v>
      </c>
      <c r="V13" s="1156">
        <v>2390.685215431</v>
      </c>
      <c r="W13" s="1391">
        <v>2714.9120651980002</v>
      </c>
      <c r="X13" s="1156">
        <v>2714.8149976280001</v>
      </c>
      <c r="Y13" s="1156">
        <v>2742.9676883470001</v>
      </c>
      <c r="Z13" s="1156">
        <v>3037.7978619249998</v>
      </c>
      <c r="AA13" s="1391">
        <v>3430.6389340399901</v>
      </c>
      <c r="AB13" s="1156">
        <v>4043.5097566579998</v>
      </c>
      <c r="AC13" s="1156">
        <v>4180.3994340199997</v>
      </c>
      <c r="AD13" s="1156">
        <v>3988.5473556319998</v>
      </c>
      <c r="AE13" s="1391">
        <v>4064.6310416869997</v>
      </c>
      <c r="AF13" s="1156">
        <v>4136.2296703270003</v>
      </c>
      <c r="AG13" s="1609">
        <v>3882.2149581049998</v>
      </c>
      <c r="AH13" s="898">
        <v>-6.1411992263056048E-2</v>
      </c>
      <c r="AI13" s="898">
        <v>-7.1291866028708184E-2</v>
      </c>
    </row>
    <row r="14" spans="1:70" ht="15" customHeight="1">
      <c r="A14" s="520"/>
      <c r="B14" s="522" t="s">
        <v>351</v>
      </c>
      <c r="C14" s="250"/>
      <c r="D14" s="349"/>
      <c r="E14" s="349"/>
      <c r="F14" s="349"/>
      <c r="G14" s="878" t="s">
        <v>676</v>
      </c>
      <c r="H14" s="434"/>
      <c r="I14" s="434"/>
      <c r="J14" s="434"/>
      <c r="K14" s="434"/>
      <c r="L14" s="1147">
        <v>3.7967894819999999</v>
      </c>
      <c r="M14" s="1147">
        <v>3.714812008</v>
      </c>
      <c r="N14" s="1147">
        <v>3.6395124350000003</v>
      </c>
      <c r="O14" s="1390">
        <v>3.7728247959999996</v>
      </c>
      <c r="P14" s="1156">
        <v>3.6489548169999999</v>
      </c>
      <c r="Q14" s="1156">
        <v>3.5677362809999997</v>
      </c>
      <c r="R14" s="1156">
        <v>3.3084948769999998</v>
      </c>
      <c r="S14" s="1391">
        <v>3.9522689120000001</v>
      </c>
      <c r="T14" s="1156">
        <v>3.8785750380000001</v>
      </c>
      <c r="U14" s="1156">
        <v>3.8579746100000003</v>
      </c>
      <c r="V14" s="1156">
        <v>3.7988690470000002</v>
      </c>
      <c r="W14" s="1391">
        <v>4.0653869890000003</v>
      </c>
      <c r="X14" s="1156">
        <v>4.0008172159999997</v>
      </c>
      <c r="Y14" s="1156">
        <v>4.3288629319999998</v>
      </c>
      <c r="Z14" s="1156">
        <v>4.2886650030000002</v>
      </c>
      <c r="AA14" s="1391">
        <v>4.2571648079999997</v>
      </c>
      <c r="AB14" s="1156">
        <v>4.4571068949999999</v>
      </c>
      <c r="AC14" s="1156">
        <v>4.4182112760000001</v>
      </c>
      <c r="AD14" s="1156">
        <v>4.6510829290000002</v>
      </c>
      <c r="AE14" s="1391">
        <v>4.5242021939999999</v>
      </c>
      <c r="AF14" s="1156">
        <v>4.8750308520000001</v>
      </c>
      <c r="AG14" s="1609">
        <v>4.8479848709999995</v>
      </c>
      <c r="AH14" s="857">
        <v>0</v>
      </c>
      <c r="AI14" s="857">
        <v>0.25</v>
      </c>
    </row>
    <row r="15" spans="1:70" ht="15" customHeight="1">
      <c r="A15" s="520"/>
      <c r="B15" s="522" t="s">
        <v>352</v>
      </c>
      <c r="C15" s="250"/>
      <c r="D15" s="349"/>
      <c r="E15" s="351"/>
      <c r="F15" s="351"/>
      <c r="G15" s="878" t="s">
        <v>677</v>
      </c>
      <c r="H15" s="171"/>
      <c r="I15" s="171"/>
      <c r="J15" s="171"/>
      <c r="K15" s="171"/>
      <c r="L15" s="892">
        <v>396.16320611800001</v>
      </c>
      <c r="M15" s="892">
        <v>390.37656757499997</v>
      </c>
      <c r="N15" s="892">
        <v>320.58093690800001</v>
      </c>
      <c r="O15" s="1392">
        <v>156.196567268</v>
      </c>
      <c r="P15" s="1156">
        <v>123.819409042</v>
      </c>
      <c r="Q15" s="1156">
        <v>157.93456501</v>
      </c>
      <c r="R15" s="1156">
        <v>144.965135664</v>
      </c>
      <c r="S15" s="1391">
        <v>195.971047849</v>
      </c>
      <c r="T15" s="1156">
        <v>253.818444357</v>
      </c>
      <c r="U15" s="1156">
        <v>149.43815619399999</v>
      </c>
      <c r="V15" s="1156">
        <v>166.14030910399998</v>
      </c>
      <c r="W15" s="1391">
        <v>92.122528086000003</v>
      </c>
      <c r="X15" s="1156">
        <v>212.30902660999999</v>
      </c>
      <c r="Y15" s="1156">
        <v>258.18158639799998</v>
      </c>
      <c r="Z15" s="1156">
        <v>132.58985091299999</v>
      </c>
      <c r="AA15" s="1391">
        <v>105.972700804</v>
      </c>
      <c r="AB15" s="1156">
        <v>158.35196093499999</v>
      </c>
      <c r="AC15" s="1156">
        <v>118.12041320100001</v>
      </c>
      <c r="AD15" s="1156">
        <v>180.22122243300001</v>
      </c>
      <c r="AE15" s="1391">
        <v>158.28940336400029</v>
      </c>
      <c r="AF15" s="1156">
        <v>278.11966771599998</v>
      </c>
      <c r="AG15" s="1609">
        <v>257.90814764800001</v>
      </c>
      <c r="AH15" s="876">
        <v>-7.1942446043165464E-2</v>
      </c>
      <c r="AI15" s="876">
        <v>1.1864406779661016</v>
      </c>
      <c r="AJ15" s="1088" ph="1"/>
      <c r="AK15" s="1088" ph="1"/>
      <c r="AL15" s="1088" ph="1"/>
      <c r="AO15" s="1088" ph="1"/>
      <c r="AP15" s="1088" ph="1"/>
      <c r="AQ15" s="1088" ph="1"/>
      <c r="AR15" s="1088" ph="1"/>
      <c r="AS15" s="1088" ph="1"/>
      <c r="AT15" s="1088" ph="1"/>
      <c r="AU15" s="1088" ph="1"/>
      <c r="AV15" s="1088" ph="1"/>
      <c r="AW15" s="1088" ph="1"/>
      <c r="AX15" s="1088" ph="1"/>
      <c r="AY15" s="1088" ph="1"/>
      <c r="AZ15" s="1088" ph="1"/>
      <c r="BA15" s="1088" ph="1"/>
      <c r="BB15" s="1088" ph="1"/>
      <c r="BC15" s="1088" ph="1"/>
      <c r="BD15" s="1088" ph="1"/>
      <c r="BE15" s="1088" ph="1"/>
      <c r="BF15" s="1088" ph="1"/>
      <c r="BG15" s="1088" ph="1"/>
      <c r="BH15" s="1088" ph="1"/>
      <c r="BI15" s="1088" ph="1"/>
      <c r="BJ15" s="1088" ph="1"/>
      <c r="BK15" s="1088" ph="1"/>
      <c r="BL15" s="1088" ph="1"/>
      <c r="BM15" s="1088" ph="1"/>
      <c r="BN15" s="1088" ph="1"/>
      <c r="BO15" s="1088" ph="1"/>
      <c r="BP15" s="1088" ph="1"/>
      <c r="BQ15" s="1088" ph="1"/>
      <c r="BR15" s="1088" ph="1"/>
    </row>
    <row r="16" spans="1:70" ht="15" customHeight="1" thickBot="1">
      <c r="A16" s="520"/>
      <c r="B16" s="522" t="s">
        <v>353</v>
      </c>
      <c r="C16" s="250"/>
      <c r="D16" s="349"/>
      <c r="E16" s="249" t="s">
        <v>241</v>
      </c>
      <c r="F16" s="249"/>
      <c r="G16" s="249"/>
      <c r="H16" s="249"/>
      <c r="I16" s="249"/>
      <c r="J16" s="249"/>
      <c r="K16" s="249"/>
      <c r="L16" s="1146">
        <v>2162.0843633049999</v>
      </c>
      <c r="M16" s="1146">
        <v>2418.6635407210001</v>
      </c>
      <c r="N16" s="1146">
        <v>2348.8041142030002</v>
      </c>
      <c r="O16" s="1389">
        <v>2367.4179432300002</v>
      </c>
      <c r="P16" s="1155">
        <v>2453.2554192340003</v>
      </c>
      <c r="Q16" s="1155">
        <v>2434.405964434</v>
      </c>
      <c r="R16" s="1155">
        <v>2723.4062142120001</v>
      </c>
      <c r="S16" s="1421">
        <v>3031.6220995129997</v>
      </c>
      <c r="T16" s="1573">
        <v>3370.9926755450001</v>
      </c>
      <c r="U16" s="1573">
        <v>3374.4384674269995</v>
      </c>
      <c r="V16" s="1573">
        <v>3778.8428937409999</v>
      </c>
      <c r="W16" s="1574">
        <v>3803.5937702189995</v>
      </c>
      <c r="X16" s="1573">
        <v>4344.4561031860003</v>
      </c>
      <c r="Y16" s="1573">
        <v>4296.2714958679999</v>
      </c>
      <c r="Z16" s="1573">
        <v>4452.2381176409999</v>
      </c>
      <c r="AA16" s="1421">
        <v>4559.856487778</v>
      </c>
      <c r="AB16" s="1155">
        <v>4973.1835105210002</v>
      </c>
      <c r="AC16" s="1155">
        <v>4780.7347121599996</v>
      </c>
      <c r="AD16" s="1155">
        <v>4760.6614727859996</v>
      </c>
      <c r="AE16" s="1421">
        <v>4982.4100708989999</v>
      </c>
      <c r="AF16" s="1155">
        <v>5137.6016458129998</v>
      </c>
      <c r="AG16" s="1608">
        <v>4740.4292583049992</v>
      </c>
      <c r="AH16" s="897">
        <v>-7.7462047489295416E-2</v>
      </c>
      <c r="AI16" s="897">
        <v>-8.5756117966953038E-3</v>
      </c>
      <c r="AJ16" s="1088" ph="1"/>
      <c r="AK16" s="1088" ph="1"/>
      <c r="AL16" s="1088" ph="1"/>
      <c r="AO16" s="1088" ph="1"/>
      <c r="AP16" s="1088" ph="1"/>
      <c r="AQ16" s="1088" ph="1"/>
      <c r="AR16" s="1088" ph="1"/>
      <c r="AS16" s="1088" ph="1"/>
      <c r="AT16" s="1088" ph="1"/>
      <c r="AU16" s="1088" ph="1"/>
      <c r="AV16" s="1088" ph="1"/>
      <c r="AW16" s="1088" ph="1"/>
      <c r="AX16" s="1088" ph="1"/>
      <c r="AY16" s="1088" ph="1"/>
      <c r="AZ16" s="1088" ph="1"/>
      <c r="BA16" s="1088" ph="1"/>
      <c r="BB16" s="1088" ph="1"/>
      <c r="BC16" s="1088" ph="1"/>
      <c r="BD16" s="1088" ph="1"/>
      <c r="BE16" s="1088" ph="1"/>
      <c r="BF16" s="1088" ph="1"/>
      <c r="BG16" s="1088" ph="1"/>
      <c r="BH16" s="1088" ph="1"/>
      <c r="BI16" s="1088" ph="1"/>
      <c r="BJ16" s="1088" ph="1"/>
      <c r="BK16" s="1088" ph="1"/>
      <c r="BL16" s="1088" ph="1"/>
      <c r="BM16" s="1088" ph="1"/>
      <c r="BN16" s="1088" ph="1"/>
      <c r="BO16" s="1088" ph="1"/>
      <c r="BP16" s="1088" ph="1"/>
      <c r="BQ16" s="1088" ph="1"/>
      <c r="BR16" s="1088" ph="1"/>
    </row>
    <row r="17" spans="1:35" ht="15" customHeight="1" thickTop="1">
      <c r="A17" s="520"/>
      <c r="B17" s="522" t="s">
        <v>354</v>
      </c>
      <c r="C17" s="250"/>
      <c r="D17" s="349"/>
      <c r="E17" s="349"/>
      <c r="F17" s="349"/>
      <c r="G17" s="878" t="s">
        <v>153</v>
      </c>
      <c r="H17" s="1103"/>
      <c r="I17" s="1103"/>
      <c r="J17" s="1103"/>
      <c r="K17" s="1103"/>
      <c r="L17" s="1147">
        <v>1796.15950234</v>
      </c>
      <c r="M17" s="1147">
        <v>2010.652401453</v>
      </c>
      <c r="N17" s="1147">
        <v>2028.2398944929998</v>
      </c>
      <c r="O17" s="1390">
        <v>2208.8723667130002</v>
      </c>
      <c r="P17" s="1156">
        <v>2317.4728417649999</v>
      </c>
      <c r="Q17" s="1156">
        <v>2281.595901224</v>
      </c>
      <c r="R17" s="1156">
        <v>2371.2461315989999</v>
      </c>
      <c r="S17" s="1391">
        <v>2425.2951676540001</v>
      </c>
      <c r="T17" s="1575">
        <v>2552.0071753960001</v>
      </c>
      <c r="U17" s="1575">
        <v>2786.082898182</v>
      </c>
      <c r="V17" s="1575">
        <v>2887.796051673</v>
      </c>
      <c r="W17" s="1576">
        <v>2900.9048199559998</v>
      </c>
      <c r="X17" s="1575">
        <v>3225.0470012670003</v>
      </c>
      <c r="Y17" s="1575">
        <v>3173.5701881589998</v>
      </c>
      <c r="Z17" s="1575">
        <v>3304.0542897939999</v>
      </c>
      <c r="AA17" s="1391">
        <v>3366.4259847660001</v>
      </c>
      <c r="AB17" s="1156">
        <v>3783.6813708029999</v>
      </c>
      <c r="AC17" s="1156">
        <v>3610.1493465230001</v>
      </c>
      <c r="AD17" s="1156">
        <v>3695.5825858389999</v>
      </c>
      <c r="AE17" s="1391">
        <v>3930.7916420390002</v>
      </c>
      <c r="AF17" s="1156">
        <v>3885.5845168669998</v>
      </c>
      <c r="AG17" s="1609">
        <v>3503.9914644659998</v>
      </c>
      <c r="AH17" s="857">
        <v>-9.830159547092121E-2</v>
      </c>
      <c r="AI17" s="857">
        <v>-2.9362880886426579E-2</v>
      </c>
    </row>
    <row r="18" spans="1:35" ht="15" customHeight="1">
      <c r="A18" s="520"/>
      <c r="B18" s="522" t="s">
        <v>355</v>
      </c>
      <c r="C18" s="250"/>
      <c r="D18" s="349"/>
      <c r="E18" s="349"/>
      <c r="F18" s="349"/>
      <c r="G18" s="878" t="s">
        <v>16</v>
      </c>
      <c r="H18" s="1093"/>
      <c r="I18" s="1093"/>
      <c r="J18" s="1093"/>
      <c r="K18" s="1093"/>
      <c r="L18" s="1076">
        <v>12.5</v>
      </c>
      <c r="M18" s="1076">
        <v>48</v>
      </c>
      <c r="N18" s="1076">
        <v>44.9</v>
      </c>
      <c r="O18" s="1393">
        <v>37.9</v>
      </c>
      <c r="P18" s="1157">
        <v>29.2</v>
      </c>
      <c r="Q18" s="1157">
        <v>16.899999999999999</v>
      </c>
      <c r="R18" s="1157">
        <v>209.00287397299999</v>
      </c>
      <c r="S18" s="1422">
        <v>447.353220712</v>
      </c>
      <c r="T18" s="1577">
        <v>630.20000000000005</v>
      </c>
      <c r="U18" s="1577">
        <v>482.2</v>
      </c>
      <c r="V18" s="1577">
        <v>742.19635399999993</v>
      </c>
      <c r="W18" s="1578">
        <v>751.52582000000007</v>
      </c>
      <c r="X18" s="1577">
        <v>871.11009799999988</v>
      </c>
      <c r="Y18" s="1577">
        <v>932.40891816999999</v>
      </c>
      <c r="Z18" s="1577">
        <v>955.66542748999996</v>
      </c>
      <c r="AA18" s="1434">
        <v>913.49353861999998</v>
      </c>
      <c r="AB18" s="1074">
        <v>906.57198299000004</v>
      </c>
      <c r="AC18" s="1074">
        <v>928.44859857999995</v>
      </c>
      <c r="AD18" s="1074">
        <v>689.41498521000005</v>
      </c>
      <c r="AE18" s="1434">
        <v>656.41311599999995</v>
      </c>
      <c r="AF18" s="1074">
        <v>777.34774799999991</v>
      </c>
      <c r="AG18" s="1698">
        <v>786.52673800000002</v>
      </c>
      <c r="AH18" s="909">
        <v>1.287001287001277E-2</v>
      </c>
      <c r="AI18" s="909">
        <v>-0.15193965517241381</v>
      </c>
    </row>
    <row r="19" spans="1:35" ht="15" customHeight="1">
      <c r="A19" s="521"/>
      <c r="B19" s="522" t="s">
        <v>356</v>
      </c>
      <c r="C19" s="250"/>
      <c r="D19" s="349"/>
      <c r="E19" s="349"/>
      <c r="F19" s="349"/>
      <c r="G19" s="878" t="s">
        <v>678</v>
      </c>
      <c r="H19" s="433"/>
      <c r="I19" s="433"/>
      <c r="J19" s="433"/>
      <c r="K19" s="433"/>
      <c r="L19" s="1147">
        <v>353.42486096499999</v>
      </c>
      <c r="M19" s="1147">
        <v>360.01113926799997</v>
      </c>
      <c r="N19" s="1147">
        <v>275.66421971</v>
      </c>
      <c r="O19" s="1390">
        <v>120.64557651699999</v>
      </c>
      <c r="P19" s="1156">
        <v>106.58257746899999</v>
      </c>
      <c r="Q19" s="1156">
        <v>135.91006321</v>
      </c>
      <c r="R19" s="1156">
        <v>143.15720863999999</v>
      </c>
      <c r="S19" s="1391">
        <v>158.97371114699999</v>
      </c>
      <c r="T19" s="1575">
        <v>188.785500149</v>
      </c>
      <c r="U19" s="1575">
        <v>106.155569245</v>
      </c>
      <c r="V19" s="1575">
        <v>149.08237847800001</v>
      </c>
      <c r="W19" s="1576">
        <v>151.163130263</v>
      </c>
      <c r="X19" s="1575">
        <v>248.299003919</v>
      </c>
      <c r="Y19" s="1575">
        <v>190.292389539</v>
      </c>
      <c r="Z19" s="1575">
        <v>192.51840035699999</v>
      </c>
      <c r="AA19" s="1391">
        <v>279.93696439199999</v>
      </c>
      <c r="AB19" s="1156">
        <v>282.93015672799999</v>
      </c>
      <c r="AC19" s="1156">
        <v>242.13676705699999</v>
      </c>
      <c r="AD19" s="1156">
        <v>375.663901737</v>
      </c>
      <c r="AE19" s="1391">
        <v>395.20531286000005</v>
      </c>
      <c r="AF19" s="1156">
        <v>474.66938094599999</v>
      </c>
      <c r="AG19" s="1609">
        <v>449.91105583899997</v>
      </c>
      <c r="AH19" s="898">
        <v>-5.2631578947368474E-2</v>
      </c>
      <c r="AI19" s="898">
        <v>0.85950413223140498</v>
      </c>
    </row>
    <row r="20" spans="1:35" ht="15" customHeight="1" thickBot="1">
      <c r="A20" s="520"/>
      <c r="B20" s="522" t="s">
        <v>357</v>
      </c>
      <c r="D20" s="349"/>
      <c r="E20" s="249" t="s">
        <v>129</v>
      </c>
      <c r="F20" s="249"/>
      <c r="G20" s="249"/>
      <c r="H20" s="249"/>
      <c r="I20" s="249"/>
      <c r="J20" s="249"/>
      <c r="K20" s="249"/>
      <c r="L20" s="1146">
        <v>296.00499912999999</v>
      </c>
      <c r="M20" s="1146">
        <v>304.58708059699995</v>
      </c>
      <c r="N20" s="1146">
        <v>318.62641127000001</v>
      </c>
      <c r="O20" s="1389">
        <v>315.242322688</v>
      </c>
      <c r="P20" s="1155">
        <v>327.58532371500002</v>
      </c>
      <c r="Q20" s="1155">
        <v>337.53729942199999</v>
      </c>
      <c r="R20" s="1155">
        <v>350.70994402000002</v>
      </c>
      <c r="S20" s="1421">
        <v>367.33750312900003</v>
      </c>
      <c r="T20" s="1573">
        <v>380.62994235899998</v>
      </c>
      <c r="U20" s="1573">
        <v>398.638865426</v>
      </c>
      <c r="V20" s="1573">
        <v>417.41244038700006</v>
      </c>
      <c r="W20" s="1574">
        <v>528.87977458600005</v>
      </c>
      <c r="X20" s="1573">
        <v>537.0583305880001</v>
      </c>
      <c r="Y20" s="1573">
        <v>564.15297005100001</v>
      </c>
      <c r="Z20" s="1573">
        <v>586.59326911699998</v>
      </c>
      <c r="AA20" s="1421">
        <v>599.88527676900003</v>
      </c>
      <c r="AB20" s="1155">
        <v>602.37622894000003</v>
      </c>
      <c r="AC20" s="1155">
        <v>627.70839140700002</v>
      </c>
      <c r="AD20" s="1155">
        <v>650.638688312</v>
      </c>
      <c r="AE20" s="1421">
        <v>674.78106756399995</v>
      </c>
      <c r="AF20" s="1155">
        <v>662.68219433600007</v>
      </c>
      <c r="AG20" s="1608">
        <v>666.83823661200006</v>
      </c>
      <c r="AH20" s="897">
        <v>6.0331825037707176E-3</v>
      </c>
      <c r="AI20" s="897">
        <v>6.2101910828025408E-2</v>
      </c>
    </row>
    <row r="21" spans="1:35" ht="15" customHeight="1" thickTop="1">
      <c r="A21" s="520"/>
      <c r="B21" s="522" t="s">
        <v>358</v>
      </c>
      <c r="C21" s="251"/>
      <c r="D21" s="349"/>
      <c r="E21" s="349"/>
      <c r="F21" s="349" t="s">
        <v>247</v>
      </c>
      <c r="G21" s="878"/>
      <c r="H21" s="1111"/>
      <c r="I21" s="1111"/>
      <c r="J21" s="1111"/>
      <c r="K21" s="1111"/>
      <c r="L21" s="1147">
        <v>337.10170299999999</v>
      </c>
      <c r="M21" s="1147">
        <v>337.10170299999999</v>
      </c>
      <c r="N21" s="1147">
        <v>337.10170299999999</v>
      </c>
      <c r="O21" s="1390">
        <v>337.10170299999999</v>
      </c>
      <c r="P21" s="1156">
        <v>337.10170299999999</v>
      </c>
      <c r="Q21" s="1156">
        <v>337.10170299999999</v>
      </c>
      <c r="R21" s="1156">
        <v>337.10170299999999</v>
      </c>
      <c r="S21" s="1391">
        <v>337.10170299999999</v>
      </c>
      <c r="T21" s="1575">
        <v>337.10170299999999</v>
      </c>
      <c r="U21" s="1575">
        <v>337.10170299999999</v>
      </c>
      <c r="V21" s="1575">
        <v>337.10170299999999</v>
      </c>
      <c r="W21" s="1576">
        <v>437.10170299999999</v>
      </c>
      <c r="X21" s="1575">
        <v>437.10170299999999</v>
      </c>
      <c r="Y21" s="1575">
        <v>437.10170299999999</v>
      </c>
      <c r="Z21" s="1575">
        <v>437.10170299999999</v>
      </c>
      <c r="AA21" s="1391">
        <v>437.10170299999999</v>
      </c>
      <c r="AB21" s="1156">
        <v>437.10170299999999</v>
      </c>
      <c r="AC21" s="1156">
        <v>437.10170299999999</v>
      </c>
      <c r="AD21" s="1156">
        <v>437.10170299999999</v>
      </c>
      <c r="AE21" s="1391">
        <v>437.10170299999999</v>
      </c>
      <c r="AF21" s="1156">
        <v>437.10170299999999</v>
      </c>
      <c r="AG21" s="1609">
        <v>437.10170299999999</v>
      </c>
      <c r="AH21" s="898">
        <v>0</v>
      </c>
      <c r="AI21" s="898">
        <v>0</v>
      </c>
    </row>
    <row r="22" spans="1:35" ht="15" customHeight="1">
      <c r="A22" s="520"/>
      <c r="B22" s="522" t="s">
        <v>359</v>
      </c>
      <c r="C22" s="251"/>
      <c r="D22" s="349"/>
      <c r="E22" s="349"/>
      <c r="F22" s="349" t="s">
        <v>248</v>
      </c>
      <c r="G22" s="878"/>
      <c r="H22" s="433"/>
      <c r="I22" s="433"/>
      <c r="J22" s="433"/>
      <c r="K22" s="433"/>
      <c r="L22" s="1147">
        <v>26.354583339999998</v>
      </c>
      <c r="M22" s="1147">
        <v>26.354583339999998</v>
      </c>
      <c r="N22" s="1147">
        <v>26.354583339999998</v>
      </c>
      <c r="O22" s="1390">
        <v>26.354583339999998</v>
      </c>
      <c r="P22" s="1156">
        <v>26.354583339999998</v>
      </c>
      <c r="Q22" s="1156">
        <v>26.354583339999998</v>
      </c>
      <c r="R22" s="1156">
        <v>26.354583339999998</v>
      </c>
      <c r="S22" s="1391">
        <v>26.354583339999998</v>
      </c>
      <c r="T22" s="1575">
        <v>26.354583339999998</v>
      </c>
      <c r="U22" s="1575">
        <v>26.354583339999998</v>
      </c>
      <c r="V22" s="1575">
        <v>26.354583339999998</v>
      </c>
      <c r="W22" s="1576">
        <v>25.62189163</v>
      </c>
      <c r="X22" s="1575">
        <v>25.62189163</v>
      </c>
      <c r="Y22" s="1575">
        <v>25.62189163</v>
      </c>
      <c r="Z22" s="1575">
        <v>25.62189163</v>
      </c>
      <c r="AA22" s="1391">
        <v>25.62189163</v>
      </c>
      <c r="AB22" s="1156">
        <v>25.62189163</v>
      </c>
      <c r="AC22" s="1156">
        <v>25.62189163</v>
      </c>
      <c r="AD22" s="1156">
        <v>25.62189163</v>
      </c>
      <c r="AE22" s="1391">
        <v>25.62189163</v>
      </c>
      <c r="AF22" s="1156">
        <v>25.62189163</v>
      </c>
      <c r="AG22" s="1609">
        <v>25.62189163</v>
      </c>
      <c r="AH22" s="898">
        <v>0</v>
      </c>
      <c r="AI22" s="898">
        <v>0</v>
      </c>
    </row>
    <row r="23" spans="1:35" ht="15" customHeight="1">
      <c r="A23" s="520"/>
      <c r="B23" s="522" t="s">
        <v>360</v>
      </c>
      <c r="C23" s="251"/>
      <c r="D23" s="349"/>
      <c r="E23" s="349"/>
      <c r="F23" s="349" t="s">
        <v>249</v>
      </c>
      <c r="G23" s="878"/>
      <c r="H23" s="433"/>
      <c r="I23" s="433"/>
      <c r="J23" s="433"/>
      <c r="K23" s="433"/>
      <c r="L23" s="1147">
        <v>2.0791914999999505E-2</v>
      </c>
      <c r="M23" s="1147">
        <v>0</v>
      </c>
      <c r="N23" s="1147">
        <v>0</v>
      </c>
      <c r="O23" s="1390">
        <v>0</v>
      </c>
      <c r="P23" s="1156">
        <v>-4.5941179000000429E-2</v>
      </c>
      <c r="Q23" s="1156">
        <v>-4.5941179000000429E-2</v>
      </c>
      <c r="R23" s="1156">
        <v>0</v>
      </c>
      <c r="S23" s="1391">
        <v>0</v>
      </c>
      <c r="T23" s="1575">
        <v>0.17084157199999908</v>
      </c>
      <c r="U23" s="1579">
        <v>-1.3894950390000005</v>
      </c>
      <c r="V23" s="1579">
        <v>0</v>
      </c>
      <c r="W23" s="1580">
        <v>0</v>
      </c>
      <c r="X23" s="1579">
        <v>-7.6222203999999752E-2</v>
      </c>
      <c r="Y23" s="1579">
        <v>-2.0757966670000001</v>
      </c>
      <c r="Z23" s="1579">
        <v>0</v>
      </c>
      <c r="AA23" s="1390">
        <v>-9.0562497670000006</v>
      </c>
      <c r="AB23" s="1147">
        <v>-9.071438917</v>
      </c>
      <c r="AC23" s="1147">
        <v>-9.0876813609999996</v>
      </c>
      <c r="AD23" s="1147">
        <v>-9.0978864519999991</v>
      </c>
      <c r="AE23" s="1390">
        <v>-8.4716553010000002</v>
      </c>
      <c r="AF23" s="1147">
        <v>-8.4734408569999999</v>
      </c>
      <c r="AG23" s="1610">
        <v>-8.4762762390000006</v>
      </c>
      <c r="AH23" s="898">
        <v>0</v>
      </c>
      <c r="AI23" s="898">
        <v>-0.11111111111111116</v>
      </c>
    </row>
    <row r="24" spans="1:35" ht="15" customHeight="1">
      <c r="A24" s="520"/>
      <c r="B24" s="522" t="s">
        <v>361</v>
      </c>
      <c r="C24" s="251"/>
      <c r="D24" s="349"/>
      <c r="E24" s="349"/>
      <c r="F24" s="349" t="s">
        <v>250</v>
      </c>
      <c r="G24" s="878"/>
      <c r="H24" s="1111"/>
      <c r="I24" s="1111"/>
      <c r="J24" s="1111"/>
      <c r="K24" s="1111"/>
      <c r="L24" s="1147">
        <v>-60.375950534000005</v>
      </c>
      <c r="M24" s="1147">
        <v>-52.089909691000003</v>
      </c>
      <c r="N24" s="1147">
        <v>-38.222262982000004</v>
      </c>
      <c r="O24" s="1390">
        <v>-41.259828810999998</v>
      </c>
      <c r="P24" s="1156">
        <v>-28.936608790000001</v>
      </c>
      <c r="Q24" s="1156">
        <v>-18.937935209999999</v>
      </c>
      <c r="R24" s="1156">
        <v>-5.4835839159999997</v>
      </c>
      <c r="S24" s="1391">
        <v>12.097692796</v>
      </c>
      <c r="T24" s="1575">
        <v>25.451563713999999</v>
      </c>
      <c r="U24" s="1575">
        <v>43.532943809999999</v>
      </c>
      <c r="V24" s="1575">
        <v>62.240964540000007</v>
      </c>
      <c r="W24" s="1576">
        <v>75.035176164999996</v>
      </c>
      <c r="X24" s="1575">
        <v>83.298945281000002</v>
      </c>
      <c r="Y24" s="1575">
        <v>110.329307492</v>
      </c>
      <c r="Z24" s="1575">
        <v>132.78232862600001</v>
      </c>
      <c r="AA24" s="1391">
        <v>146.21793190599999</v>
      </c>
      <c r="AB24" s="1156">
        <v>148.72407322699999</v>
      </c>
      <c r="AC24" s="1156">
        <v>174.07247813800001</v>
      </c>
      <c r="AD24" s="1156">
        <v>197.012980134</v>
      </c>
      <c r="AE24" s="1391">
        <v>220.529128235</v>
      </c>
      <c r="AF24" s="1156">
        <v>208.43204056300002</v>
      </c>
      <c r="AG24" s="1609">
        <v>212.59091822099998</v>
      </c>
      <c r="AH24" s="898">
        <v>2.4038461538461453E-2</v>
      </c>
      <c r="AI24" s="898">
        <v>0.22413793103448265</v>
      </c>
    </row>
    <row r="25" spans="1:35" ht="15" customHeight="1" thickBot="1">
      <c r="A25" s="520"/>
      <c r="B25" s="1586" t="s">
        <v>701</v>
      </c>
      <c r="C25" s="251"/>
      <c r="D25" s="349"/>
      <c r="E25" s="894" t="s">
        <v>439</v>
      </c>
      <c r="F25" s="808"/>
      <c r="G25" s="808"/>
      <c r="H25" s="809"/>
      <c r="I25" s="809"/>
      <c r="J25" s="809"/>
      <c r="K25" s="809"/>
      <c r="L25" s="895">
        <v>2458.0893624350001</v>
      </c>
      <c r="M25" s="895">
        <v>2723.250621318</v>
      </c>
      <c r="N25" s="895">
        <v>2667.4305254729998</v>
      </c>
      <c r="O25" s="1394">
        <v>2682.6602659180003</v>
      </c>
      <c r="P25" s="895">
        <v>2780.8407429490003</v>
      </c>
      <c r="Q25" s="895">
        <v>2771.9432638560002</v>
      </c>
      <c r="R25" s="895">
        <v>3074.1161582320001</v>
      </c>
      <c r="S25" s="1394">
        <v>3398.9596026419995</v>
      </c>
      <c r="T25" s="1581">
        <v>3751.6226179040004</v>
      </c>
      <c r="U25" s="1581">
        <v>3773.0773328529995</v>
      </c>
      <c r="V25" s="1581">
        <v>4196.255334128</v>
      </c>
      <c r="W25" s="1582">
        <v>4332.4735448049996</v>
      </c>
      <c r="X25" s="1714">
        <v>4881.5144337740003</v>
      </c>
      <c r="Y25" s="1714">
        <v>4860.4244659189999</v>
      </c>
      <c r="Z25" s="1714">
        <v>5038.831386758</v>
      </c>
      <c r="AA25" s="1423">
        <v>5159.7417645469995</v>
      </c>
      <c r="AB25" s="1158">
        <v>5575.5597394610004</v>
      </c>
      <c r="AC25" s="1158">
        <v>5408.4431035670004</v>
      </c>
      <c r="AD25" s="1158">
        <v>5411.300161098</v>
      </c>
      <c r="AE25" s="1423">
        <v>5657.1911384630002</v>
      </c>
      <c r="AF25" s="1158">
        <v>5800.2838401489998</v>
      </c>
      <c r="AG25" s="1611">
        <v>5407.2674949169996</v>
      </c>
      <c r="AH25" s="899">
        <v>-6.7758620689655213E-2</v>
      </c>
      <c r="AI25" s="899">
        <v>-1.8491124260355818E-4</v>
      </c>
    </row>
    <row r="26" spans="1:35" ht="15" customHeight="1">
      <c r="A26" s="520"/>
      <c r="B26" s="717" t="s">
        <v>702</v>
      </c>
      <c r="C26" s="251"/>
      <c r="D26" s="349"/>
      <c r="E26" s="247"/>
      <c r="F26" s="247"/>
      <c r="G26" s="248"/>
      <c r="H26" s="1106"/>
      <c r="I26" s="1106"/>
      <c r="J26" s="1106"/>
      <c r="K26" s="1106"/>
      <c r="L26" s="1148"/>
      <c r="M26" s="1148"/>
      <c r="N26" s="1148"/>
      <c r="O26" s="1148"/>
      <c r="P26" s="1106"/>
      <c r="Q26" s="1106"/>
      <c r="R26" s="1106"/>
      <c r="S26" s="1106"/>
      <c r="T26" s="1106"/>
      <c r="U26" s="1106"/>
      <c r="V26" s="1106"/>
      <c r="W26" s="1106"/>
      <c r="X26" s="1106"/>
      <c r="Y26" s="1106"/>
      <c r="Z26" s="1106"/>
      <c r="AA26" s="1106"/>
      <c r="AB26" s="1106"/>
      <c r="AC26" s="1106"/>
      <c r="AD26" s="1106"/>
      <c r="AE26" s="1106"/>
      <c r="AF26" s="1106"/>
      <c r="AG26" s="1106"/>
      <c r="AH26" s="1106"/>
      <c r="AI26" s="1106"/>
    </row>
    <row r="27" spans="1:35" ht="15" customHeight="1">
      <c r="A27" s="78"/>
      <c r="B27" s="522" t="s">
        <v>476</v>
      </c>
      <c r="C27" s="251"/>
      <c r="D27" s="349"/>
      <c r="E27" s="349"/>
      <c r="F27" s="349"/>
      <c r="G27" s="349"/>
      <c r="H27" s="1093"/>
      <c r="I27" s="1093"/>
      <c r="J27" s="1093"/>
      <c r="K27" s="1093"/>
      <c r="L27" s="1076"/>
      <c r="M27" s="1076"/>
      <c r="N27" s="1076"/>
      <c r="O27" s="1076"/>
      <c r="P27" s="1093"/>
      <c r="Q27" s="1093"/>
      <c r="R27" s="1093"/>
      <c r="S27" s="1093"/>
      <c r="T27" s="1093"/>
      <c r="U27" s="1093"/>
      <c r="V27" s="1093"/>
      <c r="W27" s="1093"/>
      <c r="X27" s="1093"/>
      <c r="Y27" s="1093"/>
      <c r="Z27" s="1093"/>
      <c r="AA27" s="1093"/>
      <c r="AB27" s="1093"/>
      <c r="AC27" s="1093"/>
      <c r="AD27" s="1093"/>
      <c r="AE27" s="1093"/>
      <c r="AF27" s="1093"/>
      <c r="AG27" s="1093"/>
      <c r="AH27" s="1093"/>
      <c r="AI27" s="1124"/>
    </row>
    <row r="28" spans="1:35" ht="15" customHeight="1">
      <c r="A28" s="78"/>
      <c r="B28" s="522" t="s">
        <v>362</v>
      </c>
      <c r="C28" s="251"/>
      <c r="D28" s="349"/>
      <c r="L28" s="1568"/>
      <c r="M28" s="1568"/>
      <c r="N28" s="1568"/>
      <c r="O28" s="1568"/>
      <c r="P28" s="1568"/>
      <c r="Q28" s="1568"/>
      <c r="R28" s="1568"/>
      <c r="S28" s="1568"/>
      <c r="T28" s="1568"/>
      <c r="U28" s="1568"/>
      <c r="V28" s="1568"/>
      <c r="X28" s="1089"/>
      <c r="Z28" s="1089"/>
      <c r="AF28" s="1089"/>
    </row>
    <row r="29" spans="1:35" ht="15" customHeight="1">
      <c r="A29" s="78"/>
      <c r="B29" s="50"/>
      <c r="C29" s="251"/>
      <c r="D29" s="515"/>
      <c r="L29" s="1568"/>
      <c r="M29" s="1568"/>
      <c r="N29" s="1568"/>
      <c r="O29" s="1568"/>
      <c r="P29" s="1568"/>
      <c r="Q29" s="1568"/>
      <c r="R29" s="1568"/>
      <c r="S29" s="1568"/>
      <c r="T29" s="1568"/>
      <c r="U29" s="1568"/>
      <c r="V29" s="1568"/>
      <c r="X29" s="1089"/>
      <c r="Z29" s="1089"/>
      <c r="AF29" s="1089"/>
    </row>
    <row r="30" spans="1:35" ht="15" customHeight="1">
      <c r="A30" s="3"/>
      <c r="B30" s="50"/>
      <c r="C30" s="252"/>
      <c r="D30" s="1095"/>
      <c r="L30" s="1568"/>
      <c r="M30" s="1568"/>
      <c r="N30" s="1568"/>
      <c r="O30" s="1568"/>
      <c r="P30" s="1568"/>
      <c r="Q30" s="1568"/>
      <c r="R30" s="1568"/>
      <c r="S30" s="1568"/>
      <c r="T30" s="1568"/>
      <c r="U30" s="1568"/>
      <c r="V30" s="1568"/>
      <c r="AF30" s="1089"/>
    </row>
    <row r="31" spans="1:35" ht="15" customHeight="1">
      <c r="A31" s="200"/>
      <c r="B31" s="50"/>
      <c r="C31" s="247"/>
      <c r="D31" s="350"/>
      <c r="L31" s="1568"/>
      <c r="M31" s="1568"/>
      <c r="N31" s="1568"/>
      <c r="O31" s="1568"/>
      <c r="P31" s="1568"/>
      <c r="Q31" s="1568"/>
      <c r="R31" s="1568"/>
      <c r="S31" s="1568"/>
      <c r="T31" s="1568"/>
      <c r="U31" s="1568"/>
      <c r="V31" s="1568"/>
      <c r="AF31" s="1089"/>
    </row>
    <row r="32" spans="1:35" ht="15" customHeight="1">
      <c r="A32" s="255"/>
      <c r="B32" s="50"/>
      <c r="C32" s="247"/>
      <c r="D32" s="350"/>
      <c r="L32" s="1568"/>
      <c r="M32" s="1568"/>
      <c r="N32" s="1568"/>
      <c r="O32" s="1568"/>
      <c r="P32" s="1568"/>
      <c r="Q32" s="1568"/>
      <c r="R32" s="1568"/>
      <c r="S32" s="1568"/>
      <c r="T32" s="1568"/>
      <c r="U32" s="1568"/>
      <c r="V32" s="1568"/>
      <c r="AF32" s="1089"/>
    </row>
    <row r="33" spans="1:35" ht="15" customHeight="1">
      <c r="A33" s="255"/>
      <c r="B33" s="50"/>
      <c r="C33" s="247"/>
      <c r="D33" s="1103"/>
      <c r="L33" s="1568"/>
      <c r="M33" s="1568"/>
      <c r="N33" s="1568"/>
      <c r="O33" s="1568"/>
      <c r="P33" s="1568"/>
      <c r="Q33" s="1568"/>
      <c r="R33" s="1568"/>
      <c r="S33" s="1568"/>
      <c r="T33" s="1568"/>
      <c r="U33" s="1568"/>
      <c r="V33" s="1568"/>
    </row>
    <row r="34" spans="1:35" ht="15" customHeight="1">
      <c r="A34" s="200"/>
      <c r="B34" s="50"/>
      <c r="C34" s="434"/>
      <c r="D34" s="1103"/>
      <c r="L34" s="1568"/>
      <c r="M34" s="1568"/>
      <c r="N34" s="1568"/>
      <c r="O34" s="1568"/>
      <c r="P34" s="1568"/>
      <c r="Q34" s="1568"/>
      <c r="R34" s="1568"/>
      <c r="S34" s="1568"/>
      <c r="T34" s="1568"/>
      <c r="U34" s="1568"/>
      <c r="V34" s="1568"/>
    </row>
    <row r="35" spans="1:35" ht="15" customHeight="1">
      <c r="A35" s="200"/>
      <c r="B35" s="50"/>
      <c r="C35" s="434"/>
      <c r="D35" s="434"/>
      <c r="L35" s="1568"/>
      <c r="M35" s="1568"/>
      <c r="N35" s="1568"/>
      <c r="O35" s="1568"/>
      <c r="P35" s="1568"/>
      <c r="Q35" s="1568"/>
      <c r="R35" s="1568"/>
      <c r="S35" s="1568"/>
      <c r="T35" s="1568"/>
      <c r="U35" s="1568"/>
      <c r="V35" s="1568"/>
    </row>
    <row r="36" spans="1:35" ht="15" customHeight="1">
      <c r="A36" s="3"/>
      <c r="B36" s="50"/>
      <c r="C36" s="1103"/>
      <c r="D36" s="231"/>
      <c r="L36" s="1568"/>
      <c r="M36" s="1568"/>
      <c r="N36" s="1568"/>
      <c r="O36" s="1568"/>
      <c r="P36" s="1568"/>
      <c r="Q36" s="1568"/>
      <c r="R36" s="1568"/>
      <c r="S36" s="1568"/>
      <c r="T36" s="1568"/>
      <c r="U36" s="1568"/>
      <c r="V36" s="1568"/>
    </row>
    <row r="37" spans="1:35" ht="15" customHeight="1">
      <c r="A37" s="3"/>
      <c r="B37" s="50"/>
      <c r="C37" s="1103"/>
      <c r="D37" s="1095"/>
      <c r="AI37" s="1065">
        <v>33</v>
      </c>
    </row>
    <row r="38" spans="1:35" s="1067" customFormat="1" ht="4.5" customHeight="1">
      <c r="A38" s="449"/>
      <c r="B38" s="444"/>
      <c r="D38" s="450"/>
      <c r="H38" s="1127"/>
      <c r="I38" s="1127"/>
      <c r="J38" s="1127"/>
      <c r="K38" s="1127"/>
      <c r="L38" s="1127"/>
      <c r="M38" s="1127"/>
      <c r="N38" s="1127"/>
      <c r="O38" s="1127"/>
      <c r="P38" s="1127"/>
      <c r="Q38" s="1127"/>
      <c r="R38" s="1127"/>
      <c r="S38" s="1127"/>
      <c r="T38" s="1127"/>
      <c r="U38" s="1127"/>
      <c r="V38" s="1127"/>
      <c r="W38" s="1127"/>
      <c r="X38" s="1127"/>
      <c r="Y38" s="1127"/>
      <c r="Z38" s="1127"/>
      <c r="AA38" s="1127"/>
      <c r="AB38" s="1127"/>
      <c r="AC38" s="1127"/>
      <c r="AD38" s="1127"/>
      <c r="AE38" s="1127"/>
      <c r="AF38" s="1127"/>
      <c r="AG38" s="1127"/>
      <c r="AH38" s="1127"/>
    </row>
    <row r="39" spans="1:35" s="439" customFormat="1" ht="15" customHeight="1">
      <c r="A39" s="488"/>
      <c r="B39" s="489"/>
      <c r="C39" s="490"/>
      <c r="D39" s="489"/>
      <c r="E39" s="490"/>
      <c r="F39" s="494"/>
      <c r="G39" s="494"/>
      <c r="H39" s="1122" t="s">
        <v>59</v>
      </c>
      <c r="I39" s="1122" t="s">
        <v>63</v>
      </c>
      <c r="J39" s="1122" t="s">
        <v>65</v>
      </c>
      <c r="K39" s="1122" t="s">
        <v>77</v>
      </c>
      <c r="L39" s="1122" t="s">
        <v>83</v>
      </c>
      <c r="M39" s="1122" t="s">
        <v>97</v>
      </c>
      <c r="N39" s="1122" t="s">
        <v>103</v>
      </c>
      <c r="O39" s="1122" t="s">
        <v>117</v>
      </c>
      <c r="P39" s="1122" t="s">
        <v>326</v>
      </c>
      <c r="Q39" s="1122" t="s">
        <v>448</v>
      </c>
      <c r="R39" s="1122" t="s">
        <v>526</v>
      </c>
      <c r="S39" s="1122" t="s">
        <v>603</v>
      </c>
      <c r="T39" s="1122" t="s">
        <v>917</v>
      </c>
      <c r="U39" s="1122" t="s">
        <v>918</v>
      </c>
      <c r="V39" s="1122" t="s">
        <v>919</v>
      </c>
      <c r="W39" s="1122" t="s">
        <v>659</v>
      </c>
      <c r="X39" s="1122" t="s">
        <v>705</v>
      </c>
      <c r="Y39" s="1122" t="s">
        <v>774</v>
      </c>
      <c r="Z39" s="1122" t="s">
        <v>777</v>
      </c>
      <c r="AA39" s="1122" t="s">
        <v>791</v>
      </c>
      <c r="AB39" s="1122" t="s">
        <v>796</v>
      </c>
      <c r="AC39" s="1122" t="s">
        <v>799</v>
      </c>
      <c r="AD39" s="1122" t="s">
        <v>879</v>
      </c>
      <c r="AE39" s="1122" t="s">
        <v>880</v>
      </c>
      <c r="AF39" s="1122" t="s">
        <v>873</v>
      </c>
      <c r="AG39" s="1122" t="s">
        <v>874</v>
      </c>
      <c r="AH39" s="492" t="s">
        <v>1</v>
      </c>
      <c r="AI39" s="492" t="s">
        <v>0</v>
      </c>
    </row>
    <row r="40" spans="1:35" s="1089" customFormat="1" ht="12" customHeight="1">
      <c r="A40" s="421"/>
      <c r="B40" s="422"/>
      <c r="C40" s="221"/>
      <c r="D40" s="1087"/>
      <c r="E40" s="221"/>
      <c r="F40" s="419"/>
      <c r="G40" s="419"/>
      <c r="H40" s="1119"/>
      <c r="I40" s="1119"/>
      <c r="J40" s="1119"/>
      <c r="K40" s="1119"/>
      <c r="L40" s="1119"/>
      <c r="M40" s="1119"/>
      <c r="N40" s="1119"/>
      <c r="O40" s="1119"/>
      <c r="P40" s="1119"/>
      <c r="Q40" s="1119"/>
      <c r="R40" s="1119"/>
      <c r="S40" s="1119"/>
      <c r="T40" s="1119"/>
      <c r="U40" s="1119"/>
      <c r="V40" s="1119"/>
      <c r="W40" s="1119"/>
      <c r="X40" s="1119"/>
      <c r="Y40" s="1119"/>
      <c r="Z40" s="1119"/>
      <c r="AA40" s="1119"/>
      <c r="AB40" s="1119"/>
      <c r="AC40" s="1119"/>
      <c r="AD40" s="1119"/>
      <c r="AE40" s="1119"/>
      <c r="AF40" s="1119"/>
      <c r="AG40" s="1119"/>
      <c r="AH40" s="420"/>
      <c r="AI40" s="420"/>
    </row>
    <row r="41" spans="1:35" ht="15" customHeight="1">
      <c r="A41" s="76" t="s">
        <v>401</v>
      </c>
      <c r="B41" s="152"/>
      <c r="D41" s="515" t="s">
        <v>671</v>
      </c>
      <c r="E41" s="349"/>
      <c r="F41" s="349"/>
      <c r="G41" s="349"/>
      <c r="H41" s="1093"/>
      <c r="I41" s="1093"/>
      <c r="J41" s="1093"/>
      <c r="K41" s="1093"/>
      <c r="L41" s="1076"/>
      <c r="M41" s="1076"/>
      <c r="N41" s="1076"/>
      <c r="O41" s="1076"/>
      <c r="P41" s="1093"/>
      <c r="Q41" s="1093"/>
      <c r="R41" s="1093"/>
      <c r="S41" s="1093"/>
      <c r="T41" s="1093"/>
      <c r="U41" s="1093"/>
      <c r="V41" s="1093"/>
      <c r="W41" s="1093"/>
      <c r="X41" s="1093"/>
      <c r="Y41" s="1093"/>
      <c r="Z41" s="1093"/>
      <c r="AA41" s="1093"/>
      <c r="AB41" s="1093"/>
      <c r="AC41" s="1093"/>
      <c r="AD41" s="1093"/>
      <c r="AE41" s="1093"/>
      <c r="AF41" s="1093"/>
      <c r="AG41" s="1093"/>
      <c r="AH41" s="1093"/>
      <c r="AI41" s="1124" t="s">
        <v>37</v>
      </c>
    </row>
    <row r="42" spans="1:35" ht="15" customHeight="1">
      <c r="A42" s="141"/>
      <c r="B42" s="152"/>
      <c r="C42" s="1103"/>
      <c r="D42" s="1095"/>
      <c r="E42" s="1535" t="s">
        <v>372</v>
      </c>
      <c r="F42" s="1535"/>
      <c r="G42" s="309"/>
      <c r="H42" s="309"/>
      <c r="I42" s="309"/>
      <c r="J42" s="301"/>
      <c r="K42" s="301"/>
      <c r="L42" s="1544">
        <v>12.500392952999999</v>
      </c>
      <c r="M42" s="1544">
        <v>15.190487200000002</v>
      </c>
      <c r="N42" s="1544">
        <v>21.702222834999997</v>
      </c>
      <c r="O42" s="1545">
        <v>13.501462201000001</v>
      </c>
      <c r="P42" s="1544">
        <v>19.252379483999999</v>
      </c>
      <c r="Q42" s="1544">
        <v>19.346389891999998</v>
      </c>
      <c r="R42" s="1546">
        <v>22.529084529999999</v>
      </c>
      <c r="S42" s="1545">
        <v>26.488227920999996</v>
      </c>
      <c r="T42" s="1546">
        <v>19.213432173999998</v>
      </c>
      <c r="U42" s="1546">
        <v>34.180516128999997</v>
      </c>
      <c r="V42" s="1546">
        <v>31.658239361</v>
      </c>
      <c r="W42" s="1545">
        <v>27.746424854999994</v>
      </c>
      <c r="X42" s="1715">
        <v>32.055729236000005</v>
      </c>
      <c r="Y42" s="1715">
        <v>47.079078758000001</v>
      </c>
      <c r="Z42" s="1715">
        <v>40.759194780000001</v>
      </c>
      <c r="AA42" s="1545">
        <v>37.846292693000002</v>
      </c>
      <c r="AB42" s="1715">
        <v>50.125197526999997</v>
      </c>
      <c r="AC42" s="1715">
        <v>48.137274998999999</v>
      </c>
      <c r="AD42" s="1715">
        <v>44.565538510000003</v>
      </c>
      <c r="AE42" s="1545">
        <v>57.924405249000003</v>
      </c>
      <c r="AF42" s="1715">
        <v>38.913027116000002</v>
      </c>
      <c r="AG42" s="1720">
        <v>34.463241449000002</v>
      </c>
      <c r="AH42" s="1823">
        <v>-0.12820512820512819</v>
      </c>
      <c r="AI42" s="1823">
        <v>-0.29166666666666663</v>
      </c>
    </row>
    <row r="43" spans="1:35" s="1089" customFormat="1" ht="15" customHeight="1">
      <c r="A43" s="519" t="s">
        <v>345</v>
      </c>
      <c r="B43" s="521"/>
      <c r="C43" s="1103"/>
      <c r="D43" s="233"/>
      <c r="F43" s="1092" t="s">
        <v>373</v>
      </c>
      <c r="G43" s="1092"/>
      <c r="H43" s="1095"/>
      <c r="I43" s="1095"/>
      <c r="J43" s="1092"/>
      <c r="K43" s="1103"/>
      <c r="L43" s="1547">
        <v>8.7444207059999997</v>
      </c>
      <c r="M43" s="1547">
        <v>11.576152494000002</v>
      </c>
      <c r="N43" s="1547">
        <v>11.771980103999999</v>
      </c>
      <c r="O43" s="1548">
        <v>10.988228475</v>
      </c>
      <c r="P43" s="1547">
        <v>11.552138525</v>
      </c>
      <c r="Q43" s="1547">
        <v>11.96403344</v>
      </c>
      <c r="R43" s="1549">
        <v>13.931015231999998</v>
      </c>
      <c r="S43" s="1548">
        <v>16.630861753000001</v>
      </c>
      <c r="T43" s="1549">
        <v>14.789770221999998</v>
      </c>
      <c r="U43" s="1549">
        <v>20.276042138999998</v>
      </c>
      <c r="V43" s="1549">
        <v>20.924390760000001</v>
      </c>
      <c r="W43" s="1548">
        <v>22.311621931999991</v>
      </c>
      <c r="X43" s="1230">
        <v>24.838404014000002</v>
      </c>
      <c r="Y43" s="1230">
        <v>26.544942471999999</v>
      </c>
      <c r="Z43" s="1230">
        <v>27.64908265</v>
      </c>
      <c r="AA43" s="1548">
        <v>29.288378015999999</v>
      </c>
      <c r="AB43" s="1230">
        <v>28.551230925999999</v>
      </c>
      <c r="AC43" s="1230">
        <v>29.709185503</v>
      </c>
      <c r="AD43" s="1230">
        <v>28.819587998999999</v>
      </c>
      <c r="AE43" s="1548">
        <v>30.786986618</v>
      </c>
      <c r="AF43" s="1230">
        <v>23.636083144999997</v>
      </c>
      <c r="AG43" s="1721">
        <v>24.493361708000002</v>
      </c>
      <c r="AH43" s="787">
        <v>0</v>
      </c>
      <c r="AI43" s="787">
        <v>-0.19999999999999996</v>
      </c>
    </row>
    <row r="44" spans="1:35" s="221" customFormat="1" ht="15" customHeight="1">
      <c r="A44" s="521"/>
      <c r="B44" s="522" t="s">
        <v>346</v>
      </c>
      <c r="C44" s="1103"/>
      <c r="D44" s="350"/>
      <c r="E44" s="1089"/>
      <c r="F44" s="1089" t="s">
        <v>134</v>
      </c>
      <c r="G44" s="1089"/>
      <c r="H44" s="1088"/>
      <c r="I44" s="1088"/>
      <c r="J44" s="1094"/>
      <c r="K44" s="1106"/>
      <c r="L44" s="1550">
        <v>3.7559722469999999</v>
      </c>
      <c r="M44" s="1550">
        <v>3.6143347059999997</v>
      </c>
      <c r="N44" s="1550">
        <v>9.9302427310000017</v>
      </c>
      <c r="O44" s="1551">
        <v>2.5132337260000006</v>
      </c>
      <c r="P44" s="1550">
        <v>7.7002409590000003</v>
      </c>
      <c r="Q44" s="1550">
        <v>7.3823564520000007</v>
      </c>
      <c r="R44" s="1552">
        <v>8.5980692980000022</v>
      </c>
      <c r="S44" s="1551">
        <v>9.8573661679999987</v>
      </c>
      <c r="T44" s="1552">
        <v>4.4236619520000007</v>
      </c>
      <c r="U44" s="1552">
        <v>13.90447399</v>
      </c>
      <c r="V44" s="1552">
        <v>10.733848601000002</v>
      </c>
      <c r="W44" s="1551">
        <v>5.4348029230000012</v>
      </c>
      <c r="X44" s="1716">
        <v>7.2173252220000013</v>
      </c>
      <c r="Y44" s="1716">
        <v>20.534136285999999</v>
      </c>
      <c r="Z44" s="1716">
        <v>13.110112129999999</v>
      </c>
      <c r="AA44" s="1551">
        <v>8.5579146769999994</v>
      </c>
      <c r="AB44" s="1716">
        <v>21.573966600999999</v>
      </c>
      <c r="AC44" s="1716">
        <v>18.428089495999998</v>
      </c>
      <c r="AD44" s="1716">
        <v>15.745950511</v>
      </c>
      <c r="AE44" s="1551">
        <v>27.137418630999999</v>
      </c>
      <c r="AF44" s="1716">
        <v>15.276943971000003</v>
      </c>
      <c r="AG44" s="1722">
        <v>9.9698797409999997</v>
      </c>
      <c r="AH44" s="1815">
        <v>-0.33333333333333337</v>
      </c>
      <c r="AI44" s="1815">
        <v>-0.44444444444444442</v>
      </c>
    </row>
    <row r="45" spans="1:35" s="1089" customFormat="1" ht="15" customHeight="1">
      <c r="A45" s="521"/>
      <c r="B45" s="522" t="s">
        <v>347</v>
      </c>
      <c r="C45" s="1103"/>
      <c r="D45" s="434"/>
      <c r="E45" s="1535" t="s">
        <v>135</v>
      </c>
      <c r="F45" s="1535"/>
      <c r="G45" s="309"/>
      <c r="H45" s="309"/>
      <c r="I45" s="309"/>
      <c r="J45" s="301"/>
      <c r="K45" s="301"/>
      <c r="L45" s="1544">
        <v>5.0328708140000007</v>
      </c>
      <c r="M45" s="1544">
        <v>4.806055658</v>
      </c>
      <c r="N45" s="1544">
        <v>6.662429212000001</v>
      </c>
      <c r="O45" s="1545">
        <v>9.5797140129999967</v>
      </c>
      <c r="P45" s="1544">
        <v>5.5297028370000003</v>
      </c>
      <c r="Q45" s="1544">
        <v>6.1055684890000004</v>
      </c>
      <c r="R45" s="1546">
        <v>7.6859163329999998</v>
      </c>
      <c r="S45" s="1545">
        <v>11.861681880000001</v>
      </c>
      <c r="T45" s="1546">
        <v>6.6909066370000003</v>
      </c>
      <c r="U45" s="1546">
        <v>10.441244922999999</v>
      </c>
      <c r="V45" s="1546">
        <v>8.7954050970000015</v>
      </c>
      <c r="W45" s="1545">
        <v>13.111204953999998</v>
      </c>
      <c r="X45" s="1715">
        <v>10.53019946</v>
      </c>
      <c r="Y45" s="1715">
        <v>13.484212293000001</v>
      </c>
      <c r="Z45" s="1715">
        <v>11.957784644</v>
      </c>
      <c r="AA45" s="1545">
        <v>15.518299604999999</v>
      </c>
      <c r="AB45" s="1715">
        <v>14.576492568999999</v>
      </c>
      <c r="AC45" s="1715">
        <v>14.282860453</v>
      </c>
      <c r="AD45" s="1715">
        <v>15.021699514</v>
      </c>
      <c r="AE45" s="1545">
        <v>17.750686589000001</v>
      </c>
      <c r="AF45" s="1715">
        <v>13.137545284999998</v>
      </c>
      <c r="AG45" s="1720">
        <v>12.475402897999999</v>
      </c>
      <c r="AH45" s="1823">
        <v>-7.6923076923076872E-2</v>
      </c>
      <c r="AI45" s="1823">
        <v>-0.1428571428571429</v>
      </c>
    </row>
    <row r="46" spans="1:35" s="1089" customFormat="1" ht="15" customHeight="1">
      <c r="A46" s="520"/>
      <c r="B46" s="522" t="s">
        <v>348</v>
      </c>
      <c r="C46" s="1103"/>
      <c r="D46" s="231"/>
      <c r="E46" s="1059" t="s">
        <v>136</v>
      </c>
      <c r="G46" s="1094"/>
      <c r="H46" s="1094"/>
      <c r="I46" s="1094"/>
      <c r="J46" s="1106"/>
      <c r="K46" s="1106"/>
      <c r="L46" s="1553">
        <v>7.4675221389999988</v>
      </c>
      <c r="M46" s="1553">
        <v>10.384431542000002</v>
      </c>
      <c r="N46" s="1553">
        <v>15.039793622999998</v>
      </c>
      <c r="O46" s="1551">
        <v>3.9217481880000036</v>
      </c>
      <c r="P46" s="1553">
        <v>13.722676647</v>
      </c>
      <c r="Q46" s="1553">
        <v>13.240821402999998</v>
      </c>
      <c r="R46" s="1553">
        <v>14.843168196999997</v>
      </c>
      <c r="S46" s="1551">
        <v>14.626546040999997</v>
      </c>
      <c r="T46" s="1553">
        <v>12.522525536999998</v>
      </c>
      <c r="U46" s="1553">
        <v>23.739271206000002</v>
      </c>
      <c r="V46" s="1553">
        <v>22.862834263999996</v>
      </c>
      <c r="W46" s="1551">
        <v>14.635219900999996</v>
      </c>
      <c r="X46" s="1716">
        <v>21.525529776000006</v>
      </c>
      <c r="Y46" s="1716">
        <v>33.594866464999996</v>
      </c>
      <c r="Z46" s="1716">
        <v>28.801410136000001</v>
      </c>
      <c r="AA46" s="1551">
        <v>22.327993087999999</v>
      </c>
      <c r="AB46" s="1716">
        <v>35.548704958000002</v>
      </c>
      <c r="AC46" s="1716">
        <v>34.109646894000001</v>
      </c>
      <c r="AD46" s="1716">
        <v>29.543838995999998</v>
      </c>
      <c r="AE46" s="1551">
        <v>40.173718659999999</v>
      </c>
      <c r="AF46" s="1716">
        <v>25.775481831</v>
      </c>
      <c r="AG46" s="1722">
        <v>21.987838551000003</v>
      </c>
      <c r="AH46" s="1815">
        <v>-0.15384615384615385</v>
      </c>
      <c r="AI46" s="1815">
        <v>-0.3529411764705882</v>
      </c>
    </row>
    <row r="47" spans="1:35" s="1089" customFormat="1" ht="15" customHeight="1">
      <c r="A47" s="520"/>
      <c r="B47" s="522" t="s">
        <v>849</v>
      </c>
      <c r="C47" s="1103"/>
      <c r="D47" s="1095"/>
      <c r="E47" s="92" t="s">
        <v>679</v>
      </c>
      <c r="F47" s="92"/>
      <c r="G47" s="304"/>
      <c r="H47" s="304"/>
      <c r="I47" s="304"/>
      <c r="J47" s="305"/>
      <c r="K47" s="305"/>
      <c r="L47" s="1554">
        <v>0.32934957300000001</v>
      </c>
      <c r="M47" s="1554">
        <v>2.06542812</v>
      </c>
      <c r="N47" s="1554">
        <v>0.39362729899999993</v>
      </c>
      <c r="O47" s="1555">
        <v>1.1099627040000004</v>
      </c>
      <c r="P47" s="1554">
        <v>-0.18829549599999992</v>
      </c>
      <c r="Q47" s="1554">
        <v>1.2341715180000001</v>
      </c>
      <c r="R47" s="1556">
        <v>-0.58553314200000028</v>
      </c>
      <c r="S47" s="1555">
        <v>0.11175831700000005</v>
      </c>
      <c r="T47" s="1556">
        <v>-2.3860617090000003</v>
      </c>
      <c r="U47" s="1556">
        <v>3.1135063680000004</v>
      </c>
      <c r="V47" s="1556">
        <v>1.5749245000000001</v>
      </c>
      <c r="W47" s="1555">
        <v>1.8432726520000002</v>
      </c>
      <c r="X47" s="1717">
        <v>-0.39735709200000063</v>
      </c>
      <c r="Y47" s="1717">
        <v>-2.150609572</v>
      </c>
      <c r="Z47" s="1717">
        <v>-0.62125309700000098</v>
      </c>
      <c r="AA47" s="1555">
        <v>5.0540855230000004</v>
      </c>
      <c r="AB47" s="1717">
        <v>8.8647539309999992</v>
      </c>
      <c r="AC47" s="1717">
        <v>0.48923827800000003</v>
      </c>
      <c r="AD47" s="1717">
        <v>-1.0375515120000001</v>
      </c>
      <c r="AE47" s="1555">
        <v>8.174316889</v>
      </c>
      <c r="AF47" s="1717">
        <v>15.372945282</v>
      </c>
      <c r="AG47" s="1723">
        <v>16.497889550000004</v>
      </c>
      <c r="AH47" s="1813">
        <v>6.6666666666666652E-2</v>
      </c>
      <c r="AI47" s="1813" t="s">
        <v>871</v>
      </c>
    </row>
    <row r="48" spans="1:35" s="1089" customFormat="1" ht="15" customHeight="1">
      <c r="A48" s="520"/>
      <c r="B48" s="522" t="s">
        <v>350</v>
      </c>
      <c r="C48" s="1103"/>
      <c r="D48" s="5"/>
      <c r="E48" s="1059" t="s">
        <v>15</v>
      </c>
      <c r="G48" s="1092"/>
      <c r="H48" s="1092"/>
      <c r="I48" s="1092"/>
      <c r="J48" s="1103"/>
      <c r="K48" s="1103"/>
      <c r="L48" s="1557">
        <v>7.1381725659999988</v>
      </c>
      <c r="M48" s="1557">
        <v>8.3190034220000015</v>
      </c>
      <c r="N48" s="1557">
        <v>14.646166323999998</v>
      </c>
      <c r="O48" s="1558">
        <v>2.8117854840000032</v>
      </c>
      <c r="P48" s="1557">
        <v>13.910972143</v>
      </c>
      <c r="Q48" s="1557">
        <v>12.006649884999998</v>
      </c>
      <c r="R48" s="1557">
        <v>15.428701338999996</v>
      </c>
      <c r="S48" s="1558">
        <v>14.514787723999998</v>
      </c>
      <c r="T48" s="1557">
        <v>14.908587246</v>
      </c>
      <c r="U48" s="1557">
        <v>20.625764838000002</v>
      </c>
      <c r="V48" s="1557">
        <v>21.287909763999998</v>
      </c>
      <c r="W48" s="1558">
        <v>12.791947248999994</v>
      </c>
      <c r="X48" s="1718">
        <v>21.922886867999999</v>
      </c>
      <c r="Y48" s="1718">
        <v>35.745476036999996</v>
      </c>
      <c r="Z48" s="1718">
        <v>29.422663233000002</v>
      </c>
      <c r="AA48" s="1558">
        <v>17.273907564999998</v>
      </c>
      <c r="AB48" s="1718">
        <v>26.683951026999999</v>
      </c>
      <c r="AC48" s="1718">
        <v>33.620408615999999</v>
      </c>
      <c r="AD48" s="1718">
        <v>30.581390507999998</v>
      </c>
      <c r="AE48" s="1558">
        <v>31.999401770999999</v>
      </c>
      <c r="AF48" s="1718">
        <v>10.402536549000002</v>
      </c>
      <c r="AG48" s="1724">
        <v>5.489949001000002</v>
      </c>
      <c r="AH48" s="747">
        <v>-0.5</v>
      </c>
      <c r="AI48" s="747">
        <v>-0.8529411764705882</v>
      </c>
    </row>
    <row r="49" spans="1:35" s="1089" customFormat="1" ht="15" customHeight="1">
      <c r="A49" s="520"/>
      <c r="B49" s="522" t="s">
        <v>351</v>
      </c>
      <c r="C49" s="1103"/>
      <c r="D49" s="1103"/>
      <c r="E49" s="921" t="s">
        <v>137</v>
      </c>
      <c r="F49" s="921"/>
      <c r="G49" s="921"/>
      <c r="H49" s="921"/>
      <c r="I49" s="921"/>
      <c r="J49" s="1529"/>
      <c r="K49" s="1529"/>
      <c r="L49" s="1559">
        <v>-0.10366441699999999</v>
      </c>
      <c r="M49" s="1559">
        <v>2.7035836000000001E-2</v>
      </c>
      <c r="N49" s="1559">
        <v>-4.7638320000000008E-3</v>
      </c>
      <c r="O49" s="1560">
        <v>-0.21313781100000001</v>
      </c>
      <c r="P49" s="1559">
        <v>-0.12136812199999999</v>
      </c>
      <c r="Q49" s="1559">
        <v>-0.90008977700000004</v>
      </c>
      <c r="R49" s="1561">
        <v>-0.38385090999999993</v>
      </c>
      <c r="S49" s="1560">
        <v>-2.0960293109999997</v>
      </c>
      <c r="T49" s="1561">
        <v>-0.33501546300000001</v>
      </c>
      <c r="U49" s="1561">
        <v>4.1838233000000002E-2</v>
      </c>
      <c r="V49" s="1561">
        <v>-0.16135951100000001</v>
      </c>
      <c r="W49" s="1560">
        <v>-0.32021896300000002</v>
      </c>
      <c r="X49" s="1719">
        <v>9.3677363E-2</v>
      </c>
      <c r="Y49" s="1719">
        <v>-0.36438738899999995</v>
      </c>
      <c r="Z49" s="1719">
        <v>9.1411385999999997E-2</v>
      </c>
      <c r="AA49" s="1782">
        <v>0.268871464</v>
      </c>
      <c r="AB49" s="1719">
        <v>-0.100402953</v>
      </c>
      <c r="AC49" s="1719">
        <v>0.10380307799999999</v>
      </c>
      <c r="AD49" s="1719">
        <v>-0.65196490100000004</v>
      </c>
      <c r="AE49" s="1782">
        <v>-0.58183269500000001</v>
      </c>
      <c r="AF49" s="1719">
        <v>0.11857579300000003</v>
      </c>
      <c r="AG49" s="1725">
        <v>-3.2943340000000099E-3</v>
      </c>
      <c r="AH49" s="785" t="s">
        <v>871</v>
      </c>
      <c r="AI49" s="1877" t="s">
        <v>871</v>
      </c>
    </row>
    <row r="50" spans="1:35" s="1089" customFormat="1" ht="15" customHeight="1">
      <c r="A50" s="520"/>
      <c r="B50" s="522" t="s">
        <v>352</v>
      </c>
      <c r="C50" s="1103"/>
      <c r="D50" s="1103"/>
      <c r="E50" s="1092" t="s">
        <v>5</v>
      </c>
      <c r="F50" s="1092"/>
      <c r="G50" s="307"/>
      <c r="H50" s="307"/>
      <c r="I50" s="307"/>
      <c r="J50" s="434"/>
      <c r="K50" s="434"/>
      <c r="L50" s="1547">
        <v>7.0345081489999988</v>
      </c>
      <c r="M50" s="1547">
        <v>8.3460392580000011</v>
      </c>
      <c r="N50" s="1547">
        <v>14.641402492000001</v>
      </c>
      <c r="O50" s="1548">
        <v>2.598647673000003</v>
      </c>
      <c r="P50" s="1547">
        <v>13.789604020999999</v>
      </c>
      <c r="Q50" s="1547">
        <v>11.106560108</v>
      </c>
      <c r="R50" s="1549">
        <v>15.044850428999997</v>
      </c>
      <c r="S50" s="1548">
        <v>12.418758413000001</v>
      </c>
      <c r="T50" s="1549">
        <v>14.573571783</v>
      </c>
      <c r="U50" s="1549">
        <v>20.667603070999998</v>
      </c>
      <c r="V50" s="1549">
        <v>21.126550252999998</v>
      </c>
      <c r="W50" s="1548">
        <v>12.471728285999994</v>
      </c>
      <c r="X50" s="1230">
        <v>22.016564231</v>
      </c>
      <c r="Y50" s="1230">
        <v>35.381088647999995</v>
      </c>
      <c r="Z50" s="1230">
        <v>29.514074618999999</v>
      </c>
      <c r="AA50" s="1548">
        <v>17.542779028999998</v>
      </c>
      <c r="AB50" s="1230">
        <v>26.493539792</v>
      </c>
      <c r="AC50" s="1230">
        <v>33.724211693999997</v>
      </c>
      <c r="AD50" s="1230">
        <v>29.929425606999999</v>
      </c>
      <c r="AE50" s="1548">
        <v>31.417569075999999</v>
      </c>
      <c r="AF50" s="1230">
        <v>10.521112342000004</v>
      </c>
      <c r="AG50" s="1721">
        <v>5.4866546670000025</v>
      </c>
      <c r="AH50" s="787">
        <v>-0.54545454545454541</v>
      </c>
      <c r="AI50" s="787">
        <v>-0.8529411764705882</v>
      </c>
    </row>
    <row r="51" spans="1:35" s="246" customFormat="1" ht="15" customHeight="1">
      <c r="A51" s="520"/>
      <c r="B51" s="522" t="s">
        <v>353</v>
      </c>
      <c r="C51" s="1103"/>
      <c r="D51" s="1103"/>
      <c r="E51" s="92" t="s">
        <v>6</v>
      </c>
      <c r="F51" s="92"/>
      <c r="G51" s="92"/>
      <c r="H51" s="92"/>
      <c r="I51" s="92"/>
      <c r="J51" s="171"/>
      <c r="K51" s="171"/>
      <c r="L51" s="1554">
        <v>0.59813368300000003</v>
      </c>
      <c r="M51" s="1554">
        <v>5.9998415000000006E-2</v>
      </c>
      <c r="N51" s="1554">
        <v>0.77375578299999992</v>
      </c>
      <c r="O51" s="1555">
        <v>-2.1753007689999997</v>
      </c>
      <c r="P51" s="1554">
        <v>1.4663840000000001</v>
      </c>
      <c r="Q51" s="1554">
        <v>1.1078865279999999</v>
      </c>
      <c r="R51" s="1556">
        <v>1.590499135</v>
      </c>
      <c r="S51" s="1555">
        <v>-5.1625182990000003</v>
      </c>
      <c r="T51" s="1556">
        <v>1.2197008650000001</v>
      </c>
      <c r="U51" s="1556">
        <v>2.5862229749999996</v>
      </c>
      <c r="V51" s="1556">
        <v>2.4185295230000006</v>
      </c>
      <c r="W51" s="1555">
        <v>-0.32248333900000004</v>
      </c>
      <c r="X51" s="1717">
        <v>5.011451815</v>
      </c>
      <c r="Y51" s="1717">
        <v>8.3507264370000005</v>
      </c>
      <c r="Z51" s="1717">
        <v>7.0610534850000004</v>
      </c>
      <c r="AA51" s="1555">
        <v>4.1071757489999996</v>
      </c>
      <c r="AB51" s="1717">
        <v>6.5047118709999996</v>
      </c>
      <c r="AC51" s="1717">
        <v>8.3758067829999998</v>
      </c>
      <c r="AD51" s="1717">
        <v>6.9889236109999997</v>
      </c>
      <c r="AE51" s="1555">
        <v>7.852481568</v>
      </c>
      <c r="AF51" s="1717">
        <v>2.5133809240000002</v>
      </c>
      <c r="AG51" s="1723">
        <v>1.3277770090000001</v>
      </c>
      <c r="AH51" s="1813">
        <v>-0.66666666666666674</v>
      </c>
      <c r="AI51" s="1813">
        <v>-0.875</v>
      </c>
    </row>
    <row r="52" spans="1:35" s="246" customFormat="1" ht="15" customHeight="1" thickBot="1">
      <c r="A52" s="520"/>
      <c r="B52" s="522" t="s">
        <v>354</v>
      </c>
      <c r="C52" s="1103"/>
      <c r="D52" s="1103"/>
      <c r="E52" s="1535" t="s">
        <v>2</v>
      </c>
      <c r="F52" s="309"/>
      <c r="G52" s="309"/>
      <c r="H52" s="309"/>
      <c r="I52" s="309"/>
      <c r="J52" s="301"/>
      <c r="K52" s="301"/>
      <c r="L52" s="1544">
        <v>6.4363744659999984</v>
      </c>
      <c r="M52" s="1544">
        <v>8.2860408430000003</v>
      </c>
      <c r="N52" s="1544">
        <v>13.867646708999999</v>
      </c>
      <c r="O52" s="1545">
        <v>4.7739484420000027</v>
      </c>
      <c r="P52" s="1544">
        <v>12.323220020999999</v>
      </c>
      <c r="Q52" s="1544">
        <v>9.9986735799999984</v>
      </c>
      <c r="R52" s="1546">
        <v>13.454351293999997</v>
      </c>
      <c r="S52" s="1545">
        <v>17.581276712000001</v>
      </c>
      <c r="T52" s="1546">
        <v>13.353870917999998</v>
      </c>
      <c r="U52" s="1546">
        <v>18.081380095999997</v>
      </c>
      <c r="V52" s="1546">
        <v>18.708020729999998</v>
      </c>
      <c r="W52" s="1545">
        <v>12.794211624999994</v>
      </c>
      <c r="X52" s="1715">
        <v>17.005112416000003</v>
      </c>
      <c r="Y52" s="1715">
        <v>27.030362210999993</v>
      </c>
      <c r="Z52" s="1715">
        <v>22.453021134</v>
      </c>
      <c r="AA52" s="1545">
        <v>13.43560328</v>
      </c>
      <c r="AB52" s="1715">
        <v>19.988827920999999</v>
      </c>
      <c r="AC52" s="1715">
        <v>25.348404910999999</v>
      </c>
      <c r="AD52" s="1715">
        <v>22.940501995999998</v>
      </c>
      <c r="AE52" s="1545">
        <v>23.565087508000001</v>
      </c>
      <c r="AF52" s="1715">
        <v>8.0077314180000023</v>
      </c>
      <c r="AG52" s="1720">
        <v>4.1588776580000024</v>
      </c>
      <c r="AH52" s="1823">
        <v>-0.5</v>
      </c>
      <c r="AI52" s="1823">
        <v>-0.84</v>
      </c>
    </row>
    <row r="53" spans="1:35" s="246" customFormat="1" ht="15" customHeight="1">
      <c r="A53" s="520"/>
      <c r="B53" s="522" t="s">
        <v>355</v>
      </c>
      <c r="C53" s="1103"/>
      <c r="D53" s="434"/>
      <c r="E53" s="1530"/>
      <c r="F53" s="1530"/>
      <c r="G53" s="1530"/>
      <c r="H53" s="1531"/>
      <c r="I53" s="1531"/>
      <c r="J53" s="1531"/>
      <c r="K53" s="1531"/>
      <c r="L53" s="1532"/>
      <c r="M53" s="1532"/>
      <c r="N53" s="1532"/>
      <c r="O53" s="1532"/>
      <c r="P53" s="1533"/>
      <c r="Q53" s="1533"/>
      <c r="R53" s="1533"/>
      <c r="S53" s="1533"/>
      <c r="T53" s="1533"/>
      <c r="U53" s="1533"/>
      <c r="V53" s="1533"/>
      <c r="W53" s="1533"/>
      <c r="X53" s="1533"/>
      <c r="Y53" s="1533"/>
      <c r="Z53" s="1533"/>
      <c r="AA53" s="1533"/>
      <c r="AB53" s="1533"/>
      <c r="AC53" s="1533"/>
      <c r="AD53" s="1533"/>
      <c r="AE53" s="1533"/>
      <c r="AF53" s="1533"/>
      <c r="AG53" s="1533"/>
      <c r="AH53" s="1534"/>
      <c r="AI53" s="1534"/>
    </row>
    <row r="54" spans="1:35" s="246" customFormat="1" ht="15" customHeight="1">
      <c r="A54" s="521"/>
      <c r="B54" s="522" t="s">
        <v>356</v>
      </c>
      <c r="C54" s="1103"/>
      <c r="D54" s="434"/>
      <c r="E54" s="368"/>
      <c r="F54" s="350"/>
      <c r="G54" s="350"/>
      <c r="H54" s="1110"/>
      <c r="I54" s="1110"/>
      <c r="J54" s="1110"/>
      <c r="K54" s="1110"/>
      <c r="L54" s="1161"/>
      <c r="M54" s="1161"/>
      <c r="N54" s="1161"/>
      <c r="O54" s="1161"/>
      <c r="P54" s="1161"/>
      <c r="Q54" s="1161"/>
      <c r="R54" s="1161"/>
      <c r="S54" s="1161"/>
      <c r="T54" s="1161"/>
      <c r="U54" s="1161"/>
      <c r="V54" s="1161"/>
      <c r="W54" s="1161"/>
      <c r="X54" s="1161"/>
      <c r="Y54" s="1161"/>
      <c r="Z54" s="1161"/>
      <c r="AA54" s="1161"/>
      <c r="AB54" s="1161"/>
      <c r="AC54" s="1161"/>
      <c r="AD54" s="1161"/>
      <c r="AE54" s="1161"/>
      <c r="AF54" s="1161"/>
      <c r="AG54" s="1161"/>
      <c r="AH54" s="919"/>
      <c r="AI54" s="919"/>
    </row>
    <row r="55" spans="1:35" s="246" customFormat="1" ht="15" customHeight="1">
      <c r="A55" s="520"/>
      <c r="B55" s="522" t="s">
        <v>357</v>
      </c>
      <c r="C55" s="1103"/>
      <c r="D55" s="434"/>
      <c r="E55" s="1088"/>
      <c r="F55" s="1088"/>
      <c r="G55" s="1088"/>
      <c r="H55" s="1088"/>
      <c r="I55" s="1088"/>
      <c r="J55" s="1088"/>
      <c r="K55" s="1088"/>
      <c r="L55" s="1568"/>
      <c r="M55" s="1568"/>
      <c r="N55" s="1568"/>
      <c r="O55" s="1568"/>
      <c r="P55" s="1568"/>
      <c r="Q55" s="1568"/>
      <c r="R55" s="1568"/>
      <c r="S55" s="1568"/>
      <c r="T55" s="1568"/>
      <c r="U55" s="1568"/>
      <c r="V55" s="1568"/>
      <c r="W55" s="1089"/>
      <c r="X55" s="1089"/>
      <c r="Y55" s="1089"/>
      <c r="Z55" s="1089"/>
      <c r="AA55" s="1089"/>
      <c r="AB55" s="1089"/>
      <c r="AC55" s="1089"/>
      <c r="AD55" s="1089"/>
      <c r="AE55" s="1089"/>
      <c r="AF55" s="1089"/>
      <c r="AG55" s="1089"/>
      <c r="AH55" s="915"/>
      <c r="AI55" s="1111"/>
    </row>
    <row r="56" spans="1:35" s="246" customFormat="1" ht="15" customHeight="1">
      <c r="A56" s="520"/>
      <c r="B56" s="522" t="s">
        <v>358</v>
      </c>
      <c r="C56" s="1103"/>
      <c r="D56" s="434"/>
      <c r="E56" s="1088"/>
      <c r="F56" s="1088"/>
      <c r="G56" s="1088"/>
      <c r="H56" s="1088"/>
      <c r="I56" s="1088"/>
      <c r="J56" s="1088"/>
      <c r="K56" s="1088"/>
      <c r="L56" s="1568"/>
      <c r="M56" s="1568"/>
      <c r="N56" s="1568"/>
      <c r="O56" s="1568"/>
      <c r="P56" s="1568"/>
      <c r="Q56" s="1568"/>
      <c r="R56" s="1568"/>
      <c r="S56" s="1568"/>
      <c r="T56" s="1568"/>
      <c r="U56" s="1568"/>
      <c r="V56" s="1568"/>
      <c r="W56" s="1303"/>
      <c r="X56" s="1303"/>
      <c r="Y56" s="1303"/>
      <c r="Z56" s="1303"/>
      <c r="AA56" s="1303"/>
      <c r="AB56" s="1303"/>
      <c r="AC56" s="1303"/>
      <c r="AD56" s="1303"/>
      <c r="AE56" s="1303"/>
      <c r="AF56" s="1713"/>
      <c r="AG56" s="1303"/>
      <c r="AH56" s="915"/>
      <c r="AI56" s="852"/>
    </row>
    <row r="57" spans="1:35" s="246" customFormat="1" ht="16.5" customHeight="1">
      <c r="A57" s="520"/>
      <c r="B57" s="522" t="s">
        <v>359</v>
      </c>
      <c r="C57" s="1103"/>
      <c r="D57" s="878"/>
      <c r="E57" s="1088"/>
      <c r="F57" s="1088"/>
      <c r="G57" s="1088"/>
      <c r="H57" s="1088"/>
      <c r="I57" s="1088"/>
      <c r="J57" s="1088"/>
      <c r="K57" s="1088"/>
      <c r="L57" s="1568"/>
      <c r="M57" s="1568"/>
      <c r="N57" s="1568"/>
      <c r="O57" s="1568"/>
      <c r="P57" s="1568"/>
      <c r="Q57" s="1568"/>
      <c r="R57" s="1568"/>
      <c r="S57" s="1568"/>
      <c r="T57" s="1568"/>
      <c r="U57" s="1568"/>
      <c r="V57" s="1568"/>
      <c r="W57" s="1088"/>
      <c r="X57" s="1088"/>
      <c r="Y57" s="1088"/>
      <c r="Z57" s="1088"/>
      <c r="AA57" s="1858"/>
      <c r="AB57" s="1088"/>
      <c r="AC57" s="1088"/>
      <c r="AD57" s="1088"/>
      <c r="AE57" s="1858"/>
      <c r="AF57" s="1730"/>
      <c r="AG57" s="1858"/>
      <c r="AH57" s="915"/>
      <c r="AI57" s="1111"/>
    </row>
    <row r="58" spans="1:35" s="246" customFormat="1" ht="15" customHeight="1">
      <c r="A58" s="520"/>
      <c r="B58" s="522" t="s">
        <v>360</v>
      </c>
      <c r="C58" s="1103"/>
      <c r="D58" s="878"/>
      <c r="E58" s="1088"/>
      <c r="F58" s="1088"/>
      <c r="G58" s="1088"/>
      <c r="H58" s="1088"/>
      <c r="I58" s="1088"/>
      <c r="J58" s="1088"/>
      <c r="K58" s="1088"/>
      <c r="L58" s="1568"/>
      <c r="M58" s="1568"/>
      <c r="N58" s="1568"/>
      <c r="O58" s="1568"/>
      <c r="P58" s="1568"/>
      <c r="Q58" s="1568"/>
      <c r="R58" s="1568"/>
      <c r="S58" s="1568"/>
      <c r="T58" s="1568"/>
      <c r="U58" s="1568"/>
      <c r="V58" s="1568"/>
      <c r="W58" s="1088"/>
      <c r="X58" s="1088"/>
      <c r="Y58" s="1088"/>
      <c r="Z58" s="1088"/>
      <c r="AA58" s="1858"/>
      <c r="AB58" s="1088"/>
      <c r="AC58" s="1088"/>
      <c r="AD58" s="1088"/>
      <c r="AE58" s="1858"/>
      <c r="AF58" s="1730"/>
      <c r="AG58" s="1858"/>
      <c r="AH58" s="915"/>
      <c r="AI58" s="1111"/>
    </row>
    <row r="59" spans="1:35" s="246" customFormat="1" ht="15" customHeight="1">
      <c r="A59" s="520"/>
      <c r="B59" s="522" t="s">
        <v>361</v>
      </c>
      <c r="C59" s="1103"/>
      <c r="D59" s="878"/>
      <c r="E59" s="1088"/>
      <c r="F59" s="1088"/>
      <c r="G59" s="1088"/>
      <c r="H59" s="1088"/>
      <c r="I59" s="1088"/>
      <c r="J59" s="1088"/>
      <c r="K59" s="1088"/>
      <c r="L59" s="1568"/>
      <c r="M59" s="1568"/>
      <c r="N59" s="1568"/>
      <c r="O59" s="1568"/>
      <c r="P59" s="1568"/>
      <c r="Q59" s="1568"/>
      <c r="R59" s="1568"/>
      <c r="S59" s="1568"/>
      <c r="T59" s="1568"/>
      <c r="U59" s="1568"/>
      <c r="V59" s="1568"/>
      <c r="W59" s="1088"/>
      <c r="X59" s="1088"/>
      <c r="Y59" s="1088"/>
      <c r="Z59" s="1088"/>
      <c r="AA59" s="1088"/>
      <c r="AB59" s="1088"/>
      <c r="AC59" s="1088"/>
      <c r="AD59" s="1088"/>
      <c r="AE59" s="1088"/>
      <c r="AF59" s="1089"/>
      <c r="AG59" s="1088"/>
      <c r="AH59" s="1111"/>
      <c r="AI59" s="1111"/>
    </row>
    <row r="60" spans="1:35" s="246" customFormat="1" ht="15" customHeight="1">
      <c r="A60" s="520"/>
      <c r="B60" s="1586" t="s">
        <v>701</v>
      </c>
      <c r="C60" s="1103"/>
      <c r="D60" s="878"/>
      <c r="E60" s="1088"/>
      <c r="F60" s="1088"/>
      <c r="G60" s="1088"/>
      <c r="H60" s="1088"/>
      <c r="I60" s="1088"/>
      <c r="J60" s="1088"/>
      <c r="K60" s="1088"/>
      <c r="L60" s="1568"/>
      <c r="M60" s="1568"/>
      <c r="N60" s="1568"/>
      <c r="O60" s="1568"/>
      <c r="P60" s="1568"/>
      <c r="Q60" s="1568"/>
      <c r="R60" s="1568"/>
      <c r="S60" s="1568"/>
      <c r="T60" s="1568"/>
      <c r="U60" s="1568"/>
      <c r="V60" s="1568"/>
      <c r="W60" s="1088"/>
      <c r="X60" s="1088"/>
      <c r="Y60" s="1088"/>
      <c r="Z60" s="1088"/>
      <c r="AA60" s="1088"/>
      <c r="AB60" s="1088"/>
      <c r="AC60" s="1088"/>
      <c r="AD60" s="1088"/>
      <c r="AE60" s="1088"/>
      <c r="AF60" s="1089"/>
      <c r="AG60" s="1088"/>
      <c r="AH60" s="1111"/>
      <c r="AI60" s="1111"/>
    </row>
    <row r="61" spans="1:35" s="246" customFormat="1" ht="15" customHeight="1">
      <c r="A61" s="520"/>
      <c r="B61" s="717" t="s">
        <v>702</v>
      </c>
      <c r="C61" s="1103"/>
      <c r="D61" s="878"/>
      <c r="E61" s="1088"/>
      <c r="F61" s="1088"/>
      <c r="G61" s="1088"/>
      <c r="H61" s="1088"/>
      <c r="I61" s="1088"/>
      <c r="J61" s="1088"/>
      <c r="K61" s="1088"/>
      <c r="L61" s="1568"/>
      <c r="M61" s="1568"/>
      <c r="N61" s="1568"/>
      <c r="O61" s="1568"/>
      <c r="P61" s="1568"/>
      <c r="Q61" s="1568"/>
      <c r="R61" s="1568"/>
      <c r="S61" s="1568"/>
      <c r="T61" s="1568"/>
      <c r="U61" s="1568"/>
      <c r="V61" s="1568"/>
      <c r="W61" s="1088"/>
      <c r="X61" s="1088"/>
      <c r="Y61" s="1088"/>
      <c r="Z61" s="1088"/>
      <c r="AA61" s="1088"/>
      <c r="AB61" s="1088"/>
      <c r="AC61" s="1088"/>
      <c r="AD61" s="1088"/>
      <c r="AE61" s="1088"/>
      <c r="AF61" s="1089"/>
      <c r="AG61" s="1088"/>
      <c r="AH61" s="1111"/>
      <c r="AI61" s="1111"/>
    </row>
    <row r="62" spans="1:35" s="246" customFormat="1" ht="15" customHeight="1">
      <c r="A62" s="141"/>
      <c r="B62" s="522" t="s">
        <v>476</v>
      </c>
      <c r="C62" s="1103"/>
      <c r="D62" s="878"/>
      <c r="E62" s="1088"/>
      <c r="F62" s="1088"/>
      <c r="G62" s="1088"/>
      <c r="H62" s="1088"/>
      <c r="I62" s="1088"/>
      <c r="J62" s="1088"/>
      <c r="K62" s="1088"/>
      <c r="L62" s="1568"/>
      <c r="M62" s="1568"/>
      <c r="N62" s="1568"/>
      <c r="O62" s="1568"/>
      <c r="P62" s="1568"/>
      <c r="Q62" s="1568"/>
      <c r="R62" s="1568"/>
      <c r="S62" s="1568"/>
      <c r="T62" s="1568"/>
      <c r="U62" s="1568"/>
      <c r="V62" s="1568"/>
      <c r="W62" s="1088"/>
      <c r="X62" s="1088"/>
      <c r="Y62" s="1088"/>
      <c r="Z62" s="1088"/>
      <c r="AA62" s="1088"/>
      <c r="AB62" s="1088"/>
      <c r="AC62" s="1088"/>
      <c r="AD62" s="1088"/>
      <c r="AE62" s="1088"/>
      <c r="AF62" s="1089"/>
      <c r="AG62" s="1088"/>
      <c r="AH62" s="669"/>
      <c r="AI62" s="669"/>
    </row>
    <row r="63" spans="1:35" s="246" customFormat="1" ht="15" customHeight="1">
      <c r="A63" s="141"/>
      <c r="B63" s="522" t="s">
        <v>362</v>
      </c>
      <c r="C63" s="258"/>
      <c r="D63" s="349"/>
      <c r="E63" s="1088"/>
      <c r="F63" s="1088"/>
      <c r="G63" s="1088"/>
      <c r="H63" s="1088"/>
      <c r="I63" s="1088"/>
      <c r="J63" s="1088"/>
      <c r="K63" s="1088"/>
      <c r="L63" s="1568"/>
      <c r="M63" s="1568"/>
      <c r="N63" s="1568"/>
      <c r="O63" s="1568"/>
      <c r="P63" s="1568"/>
      <c r="Q63" s="1568"/>
      <c r="R63" s="1568"/>
      <c r="S63" s="1568"/>
      <c r="T63" s="1568"/>
      <c r="U63" s="1568"/>
      <c r="V63" s="1568"/>
      <c r="W63" s="1088"/>
      <c r="X63" s="1088"/>
      <c r="Y63" s="1088"/>
      <c r="Z63" s="1088"/>
      <c r="AA63" s="1088"/>
      <c r="AB63" s="1088"/>
      <c r="AC63" s="1088"/>
      <c r="AD63" s="1088"/>
      <c r="AE63" s="1088"/>
      <c r="AF63" s="1088"/>
      <c r="AG63" s="1088"/>
      <c r="AH63" s="434"/>
      <c r="AI63" s="434"/>
    </row>
    <row r="64" spans="1:35" s="246" customFormat="1" ht="15" customHeight="1">
      <c r="A64" s="141"/>
      <c r="B64" s="152"/>
      <c r="C64" s="258"/>
      <c r="D64" s="349"/>
      <c r="E64" s="1088"/>
      <c r="F64" s="1088"/>
      <c r="G64" s="1088"/>
      <c r="H64" s="1088"/>
      <c r="I64" s="1088"/>
      <c r="J64" s="1088"/>
      <c r="K64" s="1088"/>
      <c r="L64" s="1568"/>
      <c r="M64" s="1568"/>
      <c r="N64" s="1568"/>
      <c r="O64" s="1568"/>
      <c r="P64" s="1568"/>
      <c r="Q64" s="1568"/>
      <c r="R64" s="1568"/>
      <c r="S64" s="1568"/>
      <c r="T64" s="1568"/>
      <c r="U64" s="1568"/>
      <c r="V64" s="1568"/>
      <c r="W64" s="1088"/>
      <c r="X64" s="1088"/>
      <c r="Y64" s="1088"/>
      <c r="Z64" s="1088"/>
      <c r="AA64" s="1088"/>
      <c r="AB64" s="1088"/>
      <c r="AC64" s="1088"/>
      <c r="AD64" s="1088"/>
      <c r="AE64" s="1088"/>
      <c r="AF64" s="1088"/>
      <c r="AG64" s="1088"/>
      <c r="AH64" s="1111"/>
      <c r="AI64" s="1095"/>
    </row>
    <row r="65" spans="1:927" s="246" customFormat="1" ht="15" customHeight="1">
      <c r="A65" s="141"/>
      <c r="B65" s="152"/>
      <c r="C65" s="1089"/>
      <c r="D65" s="349"/>
      <c r="E65" s="1088"/>
      <c r="F65" s="1088"/>
      <c r="G65" s="1088"/>
      <c r="H65" s="1088"/>
      <c r="I65" s="1088"/>
      <c r="J65" s="1088"/>
      <c r="K65" s="1088"/>
      <c r="L65" s="1568"/>
      <c r="M65" s="1568"/>
      <c r="N65" s="1568"/>
      <c r="O65" s="1568"/>
      <c r="P65" s="1568"/>
      <c r="Q65" s="1568"/>
      <c r="R65" s="1568"/>
      <c r="S65" s="1568"/>
      <c r="T65" s="1568"/>
      <c r="U65" s="1568"/>
      <c r="V65" s="1568"/>
      <c r="W65" s="1088"/>
      <c r="X65" s="1088"/>
      <c r="Y65" s="1088"/>
      <c r="Z65" s="1088"/>
      <c r="AA65" s="1088"/>
      <c r="AB65" s="1088"/>
      <c r="AC65" s="1088"/>
      <c r="AD65" s="1088"/>
      <c r="AE65" s="1088"/>
      <c r="AF65" s="1088"/>
      <c r="AG65" s="1088"/>
      <c r="AH65" s="1115"/>
      <c r="AI65" s="1115"/>
    </row>
    <row r="66" spans="1:927" s="246" customFormat="1" ht="15" customHeight="1">
      <c r="A66" s="141"/>
      <c r="B66" s="152"/>
      <c r="C66" s="1103"/>
      <c r="D66" s="515"/>
      <c r="E66" s="1088"/>
      <c r="F66" s="1088"/>
      <c r="G66" s="1088"/>
      <c r="H66" s="1088"/>
      <c r="I66" s="1088"/>
      <c r="J66" s="1088"/>
      <c r="K66" s="1088"/>
      <c r="L66" s="1088"/>
      <c r="M66" s="1088"/>
      <c r="N66" s="1088"/>
      <c r="O66" s="1088"/>
      <c r="P66" s="1088"/>
      <c r="Q66" s="1088"/>
      <c r="R66" s="1088"/>
      <c r="S66" s="1088"/>
      <c r="T66" s="1088"/>
      <c r="U66" s="1088"/>
      <c r="V66" s="1088"/>
      <c r="W66" s="1088"/>
      <c r="X66" s="1088"/>
      <c r="Y66" s="1088"/>
      <c r="Z66" s="1088"/>
      <c r="AA66" s="1088"/>
      <c r="AB66" s="1088"/>
      <c r="AC66" s="1088"/>
      <c r="AD66" s="1088"/>
      <c r="AE66" s="1088"/>
      <c r="AF66" s="1088"/>
      <c r="AG66" s="1088"/>
      <c r="AH66" s="916"/>
    </row>
    <row r="67" spans="1:927" ht="15" customHeight="1">
      <c r="A67" s="141"/>
      <c r="B67" s="152"/>
      <c r="C67" s="1103"/>
      <c r="D67" s="349"/>
      <c r="AH67" s="1098"/>
      <c r="AI67" s="1098"/>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c r="CU67" s="1089"/>
      <c r="CV67" s="1089"/>
      <c r="CW67" s="1089"/>
      <c r="CX67" s="1089"/>
      <c r="CY67" s="1089"/>
      <c r="CZ67" s="1089"/>
      <c r="DA67" s="1089"/>
      <c r="DB67" s="1089"/>
      <c r="DC67" s="1089"/>
      <c r="DD67" s="1089"/>
      <c r="DE67" s="1089"/>
      <c r="DF67" s="1089"/>
      <c r="DG67" s="1089"/>
      <c r="DH67" s="1089"/>
      <c r="DI67" s="1089"/>
      <c r="DJ67" s="1089"/>
      <c r="DK67" s="1089"/>
      <c r="DL67" s="1089"/>
      <c r="DM67" s="1089"/>
      <c r="DN67" s="1089"/>
      <c r="DO67" s="1089"/>
      <c r="DP67" s="1089"/>
      <c r="DQ67" s="1089"/>
      <c r="DR67" s="1089"/>
      <c r="DS67" s="1089"/>
      <c r="DT67" s="1089"/>
      <c r="DU67" s="1089"/>
      <c r="DV67" s="1089"/>
      <c r="DW67" s="1089"/>
      <c r="DX67" s="1089"/>
      <c r="DY67" s="1089"/>
      <c r="DZ67" s="1089"/>
      <c r="EA67" s="1089"/>
      <c r="EB67" s="1089"/>
      <c r="EC67" s="1089"/>
      <c r="ED67" s="1089"/>
      <c r="EE67" s="1089"/>
      <c r="EF67" s="1089"/>
      <c r="EG67" s="1089"/>
      <c r="EH67" s="1089"/>
      <c r="EI67" s="1089"/>
      <c r="EJ67" s="1089"/>
      <c r="EK67" s="1089"/>
      <c r="EL67" s="1089"/>
      <c r="EM67" s="1089"/>
      <c r="EN67" s="1089"/>
      <c r="EO67" s="1089"/>
      <c r="EP67" s="1089"/>
      <c r="EQ67" s="1089"/>
      <c r="ER67" s="1089"/>
      <c r="ES67" s="1089"/>
      <c r="ET67" s="1089"/>
      <c r="EU67" s="1089"/>
      <c r="EV67" s="1089"/>
      <c r="EW67" s="1089"/>
      <c r="EX67" s="1089"/>
      <c r="EY67" s="1089"/>
      <c r="EZ67" s="1089"/>
      <c r="FA67" s="1089"/>
      <c r="FB67" s="1089"/>
      <c r="FC67" s="1089"/>
      <c r="FD67" s="1089"/>
      <c r="FE67" s="1089"/>
      <c r="FF67" s="1089"/>
      <c r="FG67" s="1089"/>
      <c r="FH67" s="1089"/>
      <c r="FI67" s="1089"/>
      <c r="FJ67" s="1089"/>
      <c r="FK67" s="1089"/>
      <c r="FL67" s="1089"/>
      <c r="FM67" s="1089"/>
      <c r="FN67" s="1089"/>
      <c r="FO67" s="1089"/>
      <c r="FP67" s="1089"/>
      <c r="FQ67" s="1089"/>
      <c r="FR67" s="1089"/>
      <c r="FS67" s="1089"/>
      <c r="FT67" s="1089"/>
      <c r="FU67" s="1089"/>
      <c r="FV67" s="1089"/>
      <c r="FW67" s="1089"/>
      <c r="FX67" s="1089"/>
      <c r="FY67" s="1089"/>
      <c r="FZ67" s="1089"/>
      <c r="GA67" s="1089"/>
      <c r="GB67" s="1089"/>
      <c r="GC67" s="1089"/>
      <c r="GD67" s="1089"/>
      <c r="GE67" s="1089"/>
      <c r="GF67" s="1089"/>
      <c r="GG67" s="1089"/>
      <c r="GH67" s="1089"/>
      <c r="GI67" s="1089"/>
      <c r="GJ67" s="1089"/>
      <c r="GK67" s="1089"/>
      <c r="GL67" s="1089"/>
      <c r="GM67" s="1089"/>
      <c r="GN67" s="1089"/>
      <c r="GO67" s="1089"/>
      <c r="GP67" s="1089"/>
      <c r="GQ67" s="1089"/>
      <c r="GR67" s="1089"/>
      <c r="GS67" s="1089"/>
      <c r="GT67" s="1089"/>
      <c r="GU67" s="1089"/>
      <c r="GV67" s="1089"/>
      <c r="GW67" s="1089"/>
      <c r="GX67" s="1089"/>
      <c r="GY67" s="1089"/>
      <c r="GZ67" s="1089"/>
      <c r="HA67" s="1089"/>
      <c r="HB67" s="1089"/>
      <c r="HC67" s="1089"/>
      <c r="HD67" s="1089"/>
      <c r="HE67" s="1089"/>
      <c r="HF67" s="1089"/>
      <c r="HG67" s="1089"/>
      <c r="HH67" s="1089"/>
      <c r="HI67" s="1089"/>
      <c r="HJ67" s="1089"/>
      <c r="HK67" s="1089"/>
      <c r="HL67" s="1089"/>
      <c r="HM67" s="1089"/>
      <c r="HN67" s="1089"/>
      <c r="HO67" s="1089"/>
      <c r="HP67" s="1089"/>
      <c r="HQ67" s="1089"/>
      <c r="HR67" s="1089"/>
      <c r="HS67" s="1089"/>
      <c r="HT67" s="1089"/>
      <c r="HU67" s="1089"/>
      <c r="HV67" s="1089"/>
      <c r="HW67" s="1089"/>
      <c r="HX67" s="1089"/>
      <c r="HY67" s="1089"/>
      <c r="HZ67" s="1089"/>
      <c r="IA67" s="1089"/>
      <c r="IB67" s="1089"/>
      <c r="IC67" s="1089"/>
      <c r="ID67" s="1089"/>
      <c r="IE67" s="1089"/>
      <c r="IF67" s="1089"/>
      <c r="IG67" s="1089"/>
      <c r="IH67" s="1089"/>
      <c r="II67" s="1089"/>
      <c r="IJ67" s="1089"/>
      <c r="IK67" s="1089"/>
      <c r="IL67" s="1089"/>
      <c r="IM67" s="1089"/>
      <c r="IN67" s="1089"/>
      <c r="IO67" s="1089"/>
      <c r="IP67" s="1089"/>
      <c r="IQ67" s="1089"/>
      <c r="IR67" s="1089"/>
      <c r="IS67" s="1089"/>
      <c r="IT67" s="1089"/>
      <c r="IU67" s="1089"/>
      <c r="IV67" s="1089"/>
      <c r="IW67" s="1089"/>
      <c r="IX67" s="1089"/>
      <c r="IY67" s="1089"/>
      <c r="IZ67" s="1089"/>
      <c r="JA67" s="1089"/>
      <c r="JB67" s="1089"/>
      <c r="JC67" s="1089"/>
      <c r="JD67" s="1089"/>
      <c r="JE67" s="1089"/>
      <c r="JF67" s="1089"/>
      <c r="JG67" s="1089"/>
      <c r="JH67" s="1089"/>
      <c r="JI67" s="1089"/>
      <c r="JJ67" s="1089"/>
      <c r="JK67" s="1089"/>
      <c r="JL67" s="1089"/>
      <c r="JM67" s="1089"/>
      <c r="JN67" s="1089"/>
      <c r="JO67" s="1089"/>
      <c r="JP67" s="1089"/>
      <c r="JQ67" s="1089"/>
      <c r="JR67" s="1089"/>
      <c r="JS67" s="1089"/>
      <c r="JT67" s="1089"/>
      <c r="JU67" s="1089"/>
      <c r="JV67" s="1089"/>
      <c r="JW67" s="1089"/>
      <c r="JX67" s="1089"/>
      <c r="JY67" s="1089"/>
      <c r="JZ67" s="1089"/>
      <c r="KA67" s="1089"/>
      <c r="KB67" s="1089"/>
      <c r="KC67" s="1089"/>
      <c r="KD67" s="1089"/>
      <c r="KE67" s="1089"/>
      <c r="KF67" s="1089"/>
      <c r="KG67" s="1089"/>
      <c r="KH67" s="1089"/>
      <c r="KI67" s="1089"/>
      <c r="KJ67" s="1089"/>
      <c r="KK67" s="1089"/>
      <c r="KL67" s="1089"/>
      <c r="KM67" s="1089"/>
      <c r="KN67" s="1089"/>
      <c r="KO67" s="1089"/>
      <c r="KP67" s="1089"/>
      <c r="KQ67" s="1089"/>
      <c r="KR67" s="1089"/>
      <c r="KS67" s="1089"/>
      <c r="KT67" s="1089"/>
      <c r="KU67" s="1089"/>
      <c r="KV67" s="1089"/>
      <c r="KW67" s="1089"/>
      <c r="KX67" s="1089"/>
      <c r="KY67" s="1089"/>
      <c r="KZ67" s="1089"/>
      <c r="LA67" s="1089"/>
      <c r="LB67" s="1089"/>
      <c r="LC67" s="1089"/>
      <c r="LD67" s="1089"/>
      <c r="LE67" s="1089"/>
      <c r="LF67" s="1089"/>
      <c r="LG67" s="1089"/>
      <c r="LH67" s="1089"/>
      <c r="LI67" s="1089"/>
      <c r="LJ67" s="1089"/>
      <c r="LK67" s="1089"/>
      <c r="LL67" s="1089"/>
      <c r="LM67" s="1089"/>
      <c r="LN67" s="1089"/>
      <c r="LO67" s="1089"/>
      <c r="LP67" s="1089"/>
      <c r="LQ67" s="1089"/>
      <c r="LR67" s="1089"/>
      <c r="LS67" s="1089"/>
      <c r="LT67" s="1089"/>
      <c r="LU67" s="1089"/>
      <c r="LV67" s="1089"/>
      <c r="LW67" s="1089"/>
      <c r="LX67" s="1089"/>
      <c r="LY67" s="1089"/>
      <c r="LZ67" s="1089"/>
      <c r="MA67" s="1089"/>
      <c r="MB67" s="1089"/>
      <c r="MC67" s="1089"/>
      <c r="MD67" s="1089"/>
      <c r="ME67" s="1089"/>
      <c r="MF67" s="1089"/>
      <c r="MG67" s="1089"/>
      <c r="MH67" s="1089"/>
      <c r="MI67" s="1089"/>
      <c r="MJ67" s="1089"/>
      <c r="MK67" s="1089"/>
      <c r="ML67" s="1089"/>
      <c r="MM67" s="1089"/>
      <c r="MN67" s="1089"/>
      <c r="MO67" s="1089"/>
      <c r="MP67" s="1089"/>
      <c r="MQ67" s="1089"/>
      <c r="MR67" s="1089"/>
      <c r="MS67" s="1089"/>
      <c r="MT67" s="1089"/>
      <c r="MU67" s="1089"/>
      <c r="MV67" s="1089"/>
      <c r="MW67" s="1089"/>
      <c r="MX67" s="1089"/>
      <c r="MY67" s="1089"/>
      <c r="MZ67" s="1089"/>
      <c r="NA67" s="1089"/>
      <c r="NB67" s="1089"/>
      <c r="NC67" s="1089"/>
      <c r="ND67" s="1089"/>
      <c r="NE67" s="1089"/>
      <c r="NF67" s="1089"/>
      <c r="NG67" s="1089"/>
      <c r="NH67" s="1089"/>
      <c r="NI67" s="1089"/>
      <c r="NJ67" s="1089"/>
      <c r="NK67" s="1089"/>
      <c r="NL67" s="1089"/>
      <c r="NM67" s="1089"/>
      <c r="NN67" s="1089"/>
      <c r="NO67" s="1089"/>
      <c r="NP67" s="1089"/>
      <c r="NQ67" s="1089"/>
      <c r="NR67" s="1089"/>
      <c r="NS67" s="1089"/>
      <c r="NT67" s="1089"/>
      <c r="NU67" s="1089"/>
      <c r="NV67" s="1089"/>
      <c r="NW67" s="1089"/>
      <c r="NX67" s="1089"/>
      <c r="NY67" s="1089"/>
      <c r="NZ67" s="1089"/>
      <c r="OA67" s="1089"/>
      <c r="OB67" s="1089"/>
      <c r="OC67" s="1089"/>
      <c r="OD67" s="1089"/>
      <c r="OE67" s="1089"/>
      <c r="OF67" s="1089"/>
      <c r="OG67" s="1089"/>
      <c r="OH67" s="1089"/>
      <c r="OI67" s="1089"/>
      <c r="OJ67" s="1089"/>
      <c r="OK67" s="1089"/>
      <c r="OL67" s="1089"/>
      <c r="OM67" s="1089"/>
      <c r="ON67" s="1089"/>
      <c r="OO67" s="1089"/>
      <c r="OP67" s="1089"/>
      <c r="OQ67" s="1089"/>
      <c r="OR67" s="1089"/>
      <c r="OS67" s="1089"/>
      <c r="OT67" s="1089"/>
      <c r="OU67" s="1089"/>
      <c r="OV67" s="1089"/>
      <c r="OW67" s="1089"/>
      <c r="OX67" s="1089"/>
      <c r="OY67" s="1089"/>
      <c r="OZ67" s="1089"/>
      <c r="PA67" s="1089"/>
      <c r="PB67" s="1089"/>
      <c r="PC67" s="1089"/>
      <c r="PD67" s="1089"/>
      <c r="PE67" s="1089"/>
      <c r="PF67" s="1089"/>
      <c r="PG67" s="1089"/>
      <c r="PH67" s="1089"/>
      <c r="PI67" s="1089"/>
      <c r="PJ67" s="1089"/>
      <c r="PK67" s="1089"/>
      <c r="PL67" s="1089"/>
      <c r="PM67" s="1089"/>
      <c r="PN67" s="1089"/>
      <c r="PO67" s="1089"/>
      <c r="PP67" s="1089"/>
      <c r="PQ67" s="1089"/>
      <c r="PR67" s="1089"/>
      <c r="PS67" s="1089"/>
      <c r="PT67" s="1089"/>
      <c r="PU67" s="1089"/>
      <c r="PV67" s="1089"/>
      <c r="PW67" s="1089"/>
      <c r="PX67" s="1089"/>
      <c r="PY67" s="1089"/>
      <c r="PZ67" s="1089"/>
      <c r="QA67" s="1089"/>
      <c r="QB67" s="1089"/>
      <c r="QC67" s="1089"/>
      <c r="QD67" s="1089"/>
      <c r="QE67" s="1089"/>
      <c r="QF67" s="1089"/>
      <c r="QG67" s="1089"/>
      <c r="QH67" s="1089"/>
      <c r="QI67" s="1089"/>
      <c r="QJ67" s="1089"/>
      <c r="QK67" s="1089"/>
      <c r="QL67" s="1089"/>
      <c r="QM67" s="1089"/>
      <c r="QN67" s="1089"/>
      <c r="QO67" s="1089"/>
      <c r="QP67" s="1089"/>
      <c r="QQ67" s="1089"/>
      <c r="QR67" s="1089"/>
      <c r="QS67" s="1089"/>
      <c r="QT67" s="1089"/>
      <c r="QU67" s="1089"/>
      <c r="QV67" s="1089"/>
      <c r="QW67" s="1089"/>
      <c r="QX67" s="1089"/>
      <c r="QY67" s="1089"/>
      <c r="QZ67" s="1089"/>
      <c r="RA67" s="1089"/>
      <c r="RB67" s="1089"/>
      <c r="RC67" s="1089"/>
      <c r="RD67" s="1089"/>
      <c r="RE67" s="1089"/>
      <c r="RF67" s="1089"/>
      <c r="RG67" s="1089"/>
      <c r="RH67" s="1089"/>
      <c r="RI67" s="1089"/>
      <c r="RJ67" s="1089"/>
      <c r="RK67" s="1089"/>
      <c r="RL67" s="1089"/>
      <c r="RM67" s="1089"/>
      <c r="RN67" s="1089"/>
      <c r="RO67" s="1089"/>
      <c r="RP67" s="1089"/>
      <c r="RQ67" s="1089"/>
      <c r="RR67" s="1089"/>
      <c r="RS67" s="1089"/>
      <c r="RT67" s="1089"/>
      <c r="RU67" s="1089"/>
      <c r="RV67" s="1089"/>
      <c r="RW67" s="1089"/>
      <c r="RX67" s="1089"/>
      <c r="RY67" s="1089"/>
      <c r="RZ67" s="1089"/>
      <c r="SA67" s="1089"/>
      <c r="SB67" s="1089"/>
      <c r="SC67" s="1089"/>
      <c r="SD67" s="1089"/>
      <c r="SE67" s="1089"/>
      <c r="SF67" s="1089"/>
      <c r="SG67" s="1089"/>
      <c r="SH67" s="1089"/>
      <c r="SI67" s="1089"/>
      <c r="SJ67" s="1089"/>
      <c r="SK67" s="1089"/>
      <c r="SL67" s="1089"/>
      <c r="SM67" s="1089"/>
      <c r="SN67" s="1089"/>
      <c r="SO67" s="1089"/>
      <c r="SP67" s="1089"/>
      <c r="SQ67" s="1089"/>
      <c r="SR67" s="1089"/>
      <c r="SS67" s="1089"/>
      <c r="ST67" s="1089"/>
      <c r="SU67" s="1089"/>
      <c r="SV67" s="1089"/>
      <c r="SW67" s="1089"/>
      <c r="SX67" s="1089"/>
      <c r="SY67" s="1089"/>
      <c r="SZ67" s="1089"/>
      <c r="TA67" s="1089"/>
      <c r="TB67" s="1089"/>
      <c r="TC67" s="1089"/>
      <c r="TD67" s="1089"/>
      <c r="TE67" s="1089"/>
      <c r="TF67" s="1089"/>
      <c r="TG67" s="1089"/>
      <c r="TH67" s="1089"/>
      <c r="TI67" s="1089"/>
      <c r="TJ67" s="1089"/>
      <c r="TK67" s="1089"/>
      <c r="TL67" s="1089"/>
      <c r="TM67" s="1089"/>
      <c r="TN67" s="1089"/>
      <c r="TO67" s="1089"/>
      <c r="TP67" s="1089"/>
      <c r="TQ67" s="1089"/>
      <c r="TR67" s="1089"/>
      <c r="TS67" s="1089"/>
      <c r="TT67" s="1089"/>
      <c r="TU67" s="1089"/>
      <c r="TV67" s="1089"/>
      <c r="TW67" s="1089"/>
      <c r="TX67" s="1089"/>
      <c r="TY67" s="1089"/>
      <c r="TZ67" s="1089"/>
      <c r="UA67" s="1089"/>
      <c r="UB67" s="1089"/>
      <c r="UC67" s="1089"/>
      <c r="UD67" s="1089"/>
      <c r="UE67" s="1089"/>
      <c r="UF67" s="1089"/>
      <c r="UG67" s="1089"/>
      <c r="UH67" s="1089"/>
      <c r="UI67" s="1089"/>
      <c r="UJ67" s="1089"/>
      <c r="UK67" s="1089"/>
      <c r="UL67" s="1089"/>
      <c r="UM67" s="1089"/>
      <c r="UN67" s="1089"/>
      <c r="UO67" s="1089"/>
      <c r="UP67" s="1089"/>
      <c r="UQ67" s="1089"/>
      <c r="UR67" s="1089"/>
      <c r="US67" s="1089"/>
      <c r="UT67" s="1089"/>
      <c r="UU67" s="1089"/>
      <c r="UV67" s="1089"/>
      <c r="UW67" s="1089"/>
      <c r="UX67" s="1089"/>
      <c r="UY67" s="1089"/>
      <c r="UZ67" s="1089"/>
      <c r="VA67" s="1089"/>
      <c r="VB67" s="1089"/>
      <c r="VC67" s="1089"/>
      <c r="VD67" s="1089"/>
      <c r="VE67" s="1089"/>
      <c r="VF67" s="1089"/>
      <c r="VG67" s="1089"/>
      <c r="VH67" s="1089"/>
      <c r="VI67" s="1089"/>
      <c r="VJ67" s="1089"/>
      <c r="VK67" s="1089"/>
      <c r="VL67" s="1089"/>
      <c r="VM67" s="1089"/>
      <c r="VN67" s="1089"/>
      <c r="VO67" s="1089"/>
      <c r="VP67" s="1089"/>
      <c r="VQ67" s="1089"/>
      <c r="VR67" s="1089"/>
      <c r="VS67" s="1089"/>
      <c r="VT67" s="1089"/>
      <c r="VU67" s="1089"/>
      <c r="VV67" s="1089"/>
      <c r="VW67" s="1089"/>
      <c r="VX67" s="1089"/>
      <c r="VY67" s="1089"/>
      <c r="VZ67" s="1089"/>
      <c r="WA67" s="1089"/>
      <c r="WB67" s="1089"/>
      <c r="WC67" s="1089"/>
      <c r="WD67" s="1089"/>
      <c r="WE67" s="1089"/>
      <c r="WF67" s="1089"/>
      <c r="WG67" s="1089"/>
      <c r="WH67" s="1089"/>
      <c r="WI67" s="1089"/>
      <c r="WJ67" s="1089"/>
      <c r="WK67" s="1089"/>
      <c r="WL67" s="1089"/>
      <c r="WM67" s="1089"/>
      <c r="WN67" s="1089"/>
      <c r="WO67" s="1089"/>
      <c r="WP67" s="1089"/>
      <c r="WQ67" s="1089"/>
      <c r="WR67" s="1089"/>
      <c r="WS67" s="1089"/>
      <c r="WT67" s="1089"/>
      <c r="WU67" s="1089"/>
      <c r="WV67" s="1089"/>
      <c r="WW67" s="1089"/>
      <c r="WX67" s="1089"/>
      <c r="WY67" s="1089"/>
      <c r="WZ67" s="1089"/>
      <c r="XA67" s="1089"/>
      <c r="XB67" s="1089"/>
      <c r="XC67" s="1089"/>
      <c r="XD67" s="1089"/>
      <c r="XE67" s="1089"/>
      <c r="XF67" s="1089"/>
      <c r="XG67" s="1089"/>
      <c r="XH67" s="1089"/>
      <c r="XI67" s="1089"/>
      <c r="XJ67" s="1089"/>
      <c r="XK67" s="1089"/>
      <c r="XL67" s="1089"/>
      <c r="XM67" s="1089"/>
      <c r="XN67" s="1089"/>
      <c r="XO67" s="1089"/>
      <c r="XP67" s="1089"/>
      <c r="XQ67" s="1089"/>
      <c r="XR67" s="1089"/>
      <c r="XS67" s="1089"/>
      <c r="XT67" s="1089"/>
      <c r="XU67" s="1089"/>
      <c r="XV67" s="1089"/>
      <c r="XW67" s="1089"/>
      <c r="XX67" s="1089"/>
      <c r="XY67" s="1089"/>
      <c r="XZ67" s="1089"/>
      <c r="YA67" s="1089"/>
      <c r="YB67" s="1089"/>
      <c r="YC67" s="1089"/>
      <c r="YD67" s="1089"/>
      <c r="YE67" s="1089"/>
      <c r="YF67" s="1089"/>
      <c r="YG67" s="1089"/>
      <c r="YH67" s="1089"/>
      <c r="YI67" s="1089"/>
      <c r="YJ67" s="1089"/>
      <c r="YK67" s="1089"/>
      <c r="YL67" s="1089"/>
      <c r="YM67" s="1089"/>
      <c r="YN67" s="1089"/>
      <c r="YO67" s="1089"/>
      <c r="YP67" s="1089"/>
      <c r="YQ67" s="1089"/>
      <c r="YR67" s="1089"/>
      <c r="YS67" s="1089"/>
      <c r="YT67" s="1089"/>
      <c r="YU67" s="1089"/>
      <c r="YV67" s="1089"/>
      <c r="YW67" s="1089"/>
      <c r="YX67" s="1089"/>
      <c r="YY67" s="1089"/>
      <c r="YZ67" s="1089"/>
      <c r="ZA67" s="1089"/>
      <c r="ZB67" s="1089"/>
      <c r="ZC67" s="1089"/>
      <c r="ZD67" s="1089"/>
      <c r="ZE67" s="1089"/>
      <c r="ZF67" s="1089"/>
      <c r="ZG67" s="1089"/>
      <c r="ZH67" s="1089"/>
      <c r="ZI67" s="1089"/>
      <c r="ZJ67" s="1089"/>
      <c r="ZK67" s="1089"/>
      <c r="ZL67" s="1089"/>
      <c r="ZM67" s="1089"/>
      <c r="ZN67" s="1089"/>
      <c r="ZO67" s="1089"/>
      <c r="ZP67" s="1089"/>
      <c r="ZQ67" s="1089"/>
      <c r="ZR67" s="1089"/>
      <c r="ZS67" s="1089"/>
      <c r="ZT67" s="1089"/>
      <c r="ZU67" s="1089"/>
      <c r="ZV67" s="1089"/>
      <c r="ZW67" s="1089"/>
      <c r="ZX67" s="1089"/>
      <c r="ZY67" s="1089"/>
      <c r="ZZ67" s="1089"/>
      <c r="AAA67" s="1089"/>
      <c r="AAB67" s="1089"/>
      <c r="AAC67" s="1089"/>
      <c r="AAD67" s="1089"/>
      <c r="AAE67" s="1089"/>
      <c r="AAF67" s="1089"/>
      <c r="AAG67" s="1089"/>
      <c r="AAH67" s="1089"/>
      <c r="AAI67" s="1089"/>
      <c r="AAJ67" s="1089"/>
      <c r="AAK67" s="1089"/>
      <c r="AAL67" s="1089"/>
      <c r="AAM67" s="1089"/>
      <c r="AAN67" s="1089"/>
      <c r="AAO67" s="1089"/>
      <c r="AAP67" s="1089"/>
      <c r="AAQ67" s="1089"/>
      <c r="AAR67" s="1089"/>
      <c r="AAS67" s="1089"/>
      <c r="AAT67" s="1089"/>
      <c r="AAU67" s="1089"/>
      <c r="AAV67" s="1089"/>
      <c r="AAW67" s="1089"/>
      <c r="AAX67" s="1089"/>
      <c r="AAY67" s="1089"/>
      <c r="AAZ67" s="1089"/>
      <c r="ABA67" s="1089"/>
      <c r="ABB67" s="1089"/>
      <c r="ABC67" s="1089"/>
      <c r="ABD67" s="1089"/>
      <c r="ABE67" s="1089"/>
      <c r="ABF67" s="1089"/>
      <c r="ABG67" s="1089"/>
      <c r="ABH67" s="1089"/>
      <c r="ABI67" s="1089"/>
      <c r="ABJ67" s="1089"/>
      <c r="ABK67" s="1089"/>
      <c r="ABL67" s="1089"/>
      <c r="ABM67" s="1089"/>
      <c r="ABN67" s="1089"/>
      <c r="ABO67" s="1089"/>
      <c r="ABP67" s="1089"/>
      <c r="ABQ67" s="1089"/>
      <c r="ABR67" s="1089"/>
      <c r="ABS67" s="1089"/>
      <c r="ABT67" s="1089"/>
      <c r="ABU67" s="1089"/>
      <c r="ABV67" s="1089"/>
      <c r="ABW67" s="1089"/>
      <c r="ABX67" s="1089"/>
      <c r="ABY67" s="1089"/>
      <c r="ABZ67" s="1089"/>
      <c r="ACA67" s="1089"/>
      <c r="ACB67" s="1089"/>
      <c r="ACC67" s="1089"/>
      <c r="ACD67" s="1089"/>
      <c r="ACE67" s="1089"/>
      <c r="ACF67" s="1089"/>
      <c r="ACG67" s="1089"/>
      <c r="ACH67" s="1089"/>
      <c r="ACI67" s="1089"/>
      <c r="ACJ67" s="1089"/>
      <c r="ACK67" s="1089"/>
      <c r="ACL67" s="1089"/>
      <c r="ACM67" s="1089"/>
      <c r="ACN67" s="1089"/>
      <c r="ACO67" s="1089"/>
      <c r="ACP67" s="1089"/>
      <c r="ACQ67" s="1089"/>
      <c r="ACR67" s="1089"/>
      <c r="ACS67" s="1089"/>
      <c r="ACT67" s="1089"/>
      <c r="ACU67" s="1089"/>
      <c r="ACV67" s="1089"/>
      <c r="ACW67" s="1089"/>
      <c r="ACX67" s="1089"/>
      <c r="ACY67" s="1089"/>
      <c r="ACZ67" s="1089"/>
      <c r="ADA67" s="1089"/>
      <c r="ADB67" s="1089"/>
      <c r="ADC67" s="1089"/>
      <c r="ADD67" s="1089"/>
      <c r="ADE67" s="1089"/>
      <c r="ADF67" s="1089"/>
      <c r="ADG67" s="1089"/>
      <c r="ADH67" s="1089"/>
      <c r="ADI67" s="1089"/>
      <c r="ADJ67" s="1089"/>
      <c r="ADK67" s="1089"/>
      <c r="ADL67" s="1089"/>
      <c r="ADM67" s="1089"/>
      <c r="ADN67" s="1089"/>
      <c r="ADO67" s="1089"/>
      <c r="ADP67" s="1089"/>
      <c r="ADQ67" s="1089"/>
      <c r="ADR67" s="1089"/>
      <c r="ADS67" s="1089"/>
      <c r="ADT67" s="1089"/>
      <c r="ADU67" s="1089"/>
      <c r="ADV67" s="1089"/>
      <c r="ADW67" s="1089"/>
      <c r="ADX67" s="1089"/>
      <c r="ADY67" s="1089"/>
      <c r="ADZ67" s="1089"/>
      <c r="AEA67" s="1089"/>
      <c r="AEB67" s="1089"/>
      <c r="AEC67" s="1089"/>
      <c r="AED67" s="1089"/>
      <c r="AEE67" s="1089"/>
      <c r="AEF67" s="1089"/>
      <c r="AEG67" s="1089"/>
      <c r="AEH67" s="1089"/>
      <c r="AEI67" s="1089"/>
      <c r="AEJ67" s="1089"/>
      <c r="AEK67" s="1089"/>
      <c r="AEL67" s="1089"/>
      <c r="AEM67" s="1089"/>
      <c r="AEN67" s="1089"/>
      <c r="AEO67" s="1089"/>
      <c r="AEP67" s="1089"/>
      <c r="AEQ67" s="1089"/>
      <c r="AER67" s="1089"/>
      <c r="AES67" s="1089"/>
      <c r="AET67" s="1089"/>
      <c r="AEU67" s="1089"/>
      <c r="AEV67" s="1089"/>
      <c r="AEW67" s="1089"/>
      <c r="AEX67" s="1089"/>
      <c r="AEY67" s="1089"/>
      <c r="AEZ67" s="1089"/>
      <c r="AFA67" s="1089"/>
      <c r="AFB67" s="1089"/>
      <c r="AFC67" s="1089"/>
      <c r="AFD67" s="1089"/>
      <c r="AFE67" s="1089"/>
      <c r="AFF67" s="1089"/>
      <c r="AFG67" s="1089"/>
      <c r="AFH67" s="1089"/>
      <c r="AFI67" s="1089"/>
      <c r="AFJ67" s="1089"/>
      <c r="AFK67" s="1089"/>
      <c r="AFL67" s="1089"/>
      <c r="AFM67" s="1089"/>
      <c r="AFN67" s="1089"/>
      <c r="AFO67" s="1089"/>
      <c r="AFP67" s="1089"/>
      <c r="AFQ67" s="1089"/>
      <c r="AFR67" s="1089"/>
      <c r="AFS67" s="1089"/>
      <c r="AFT67" s="1089"/>
      <c r="AFU67" s="1089"/>
      <c r="AFV67" s="1089"/>
      <c r="AFW67" s="1089"/>
      <c r="AFX67" s="1089"/>
      <c r="AFY67" s="1089"/>
      <c r="AFZ67" s="1089"/>
      <c r="AGA67" s="1089"/>
      <c r="AGB67" s="1089"/>
      <c r="AGC67" s="1089"/>
      <c r="AGD67" s="1089"/>
      <c r="AGE67" s="1089"/>
      <c r="AGF67" s="1089"/>
      <c r="AGG67" s="1089"/>
      <c r="AGH67" s="1089"/>
      <c r="AGI67" s="1089"/>
      <c r="AGJ67" s="1089"/>
      <c r="AGK67" s="1089"/>
      <c r="AGL67" s="1089"/>
      <c r="AGM67" s="1089"/>
      <c r="AGN67" s="1089"/>
      <c r="AGO67" s="1089"/>
      <c r="AGP67" s="1089"/>
      <c r="AGQ67" s="1089"/>
      <c r="AGR67" s="1089"/>
      <c r="AGS67" s="1089"/>
      <c r="AGT67" s="1089"/>
      <c r="AGU67" s="1089"/>
      <c r="AGV67" s="1089"/>
      <c r="AGW67" s="1089"/>
      <c r="AGX67" s="1089"/>
      <c r="AGY67" s="1089"/>
      <c r="AGZ67" s="1089"/>
      <c r="AHA67" s="1089"/>
      <c r="AHB67" s="1089"/>
      <c r="AHC67" s="1089"/>
      <c r="AHD67" s="1089"/>
      <c r="AHE67" s="1089"/>
      <c r="AHF67" s="1089"/>
      <c r="AHG67" s="1089"/>
      <c r="AHH67" s="1089"/>
      <c r="AHI67" s="1089"/>
      <c r="AHJ67" s="1089"/>
      <c r="AHK67" s="1089"/>
      <c r="AHL67" s="1089"/>
      <c r="AHM67" s="1089"/>
      <c r="AHN67" s="1089"/>
      <c r="AHO67" s="1089"/>
      <c r="AHP67" s="1089"/>
      <c r="AHQ67" s="1089"/>
      <c r="AHR67" s="1089"/>
      <c r="AHS67" s="1089"/>
      <c r="AHT67" s="1089"/>
      <c r="AHU67" s="1089"/>
      <c r="AHV67" s="1089"/>
      <c r="AHW67" s="1089"/>
      <c r="AHX67" s="1089"/>
      <c r="AHY67" s="1089"/>
      <c r="AHZ67" s="1089"/>
      <c r="AIA67" s="1089"/>
      <c r="AIB67" s="1089"/>
      <c r="AIC67" s="1089"/>
      <c r="AID67" s="1089"/>
      <c r="AIE67" s="1089"/>
      <c r="AIF67" s="1089"/>
      <c r="AIG67" s="1089"/>
      <c r="AIH67" s="1089"/>
      <c r="AII67" s="1089"/>
      <c r="AIJ67" s="1089"/>
      <c r="AIK67" s="1089"/>
      <c r="AIL67" s="1089"/>
      <c r="AIM67" s="1089"/>
      <c r="AIN67" s="1089"/>
      <c r="AIO67" s="1089"/>
      <c r="AIP67" s="1089"/>
      <c r="AIQ67" s="1089"/>
    </row>
    <row r="68" spans="1:927" ht="15" customHeight="1">
      <c r="A68" s="141"/>
      <c r="B68" s="152"/>
      <c r="C68" s="1103"/>
      <c r="D68" s="349"/>
      <c r="AH68" s="433"/>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c r="CU68" s="1089"/>
      <c r="CV68" s="1089"/>
      <c r="CW68" s="1089"/>
      <c r="CX68" s="1089"/>
      <c r="CY68" s="1089"/>
      <c r="CZ68" s="1089"/>
      <c r="DA68" s="1089"/>
      <c r="DB68" s="1089"/>
      <c r="DC68" s="1089"/>
      <c r="DD68" s="1089"/>
      <c r="DE68" s="1089"/>
      <c r="DF68" s="1089"/>
      <c r="DG68" s="1089"/>
      <c r="DH68" s="1089"/>
      <c r="DI68" s="1089"/>
      <c r="DJ68" s="1089"/>
      <c r="DK68" s="1089"/>
      <c r="DL68" s="1089"/>
      <c r="DM68" s="1089"/>
      <c r="DN68" s="1089"/>
      <c r="DO68" s="1089"/>
      <c r="DP68" s="1089"/>
      <c r="DQ68" s="1089"/>
      <c r="DR68" s="1089"/>
      <c r="DS68" s="1089"/>
      <c r="DT68" s="1089"/>
      <c r="DU68" s="1089"/>
      <c r="DV68" s="1089"/>
      <c r="DW68" s="1089"/>
      <c r="DX68" s="1089"/>
      <c r="DY68" s="1089"/>
      <c r="DZ68" s="1089"/>
      <c r="EA68" s="1089"/>
      <c r="EB68" s="1089"/>
      <c r="EC68" s="1089"/>
      <c r="ED68" s="1089"/>
      <c r="EE68" s="1089"/>
      <c r="EF68" s="1089"/>
      <c r="EG68" s="1089"/>
      <c r="EH68" s="1089"/>
      <c r="EI68" s="1089"/>
      <c r="EJ68" s="1089"/>
      <c r="EK68" s="1089"/>
      <c r="EL68" s="1089"/>
      <c r="EM68" s="1089"/>
      <c r="EN68" s="1089"/>
      <c r="EO68" s="1089"/>
      <c r="EP68" s="1089"/>
      <c r="EQ68" s="1089"/>
      <c r="ER68" s="1089"/>
      <c r="ES68" s="1089"/>
      <c r="ET68" s="1089"/>
      <c r="EU68" s="1089"/>
      <c r="EV68" s="1089"/>
      <c r="EW68" s="1089"/>
      <c r="EX68" s="1089"/>
      <c r="EY68" s="1089"/>
      <c r="EZ68" s="1089"/>
      <c r="FA68" s="1089"/>
      <c r="FB68" s="1089"/>
      <c r="FC68" s="1089"/>
      <c r="FD68" s="1089"/>
      <c r="FE68" s="1089"/>
      <c r="FF68" s="1089"/>
      <c r="FG68" s="1089"/>
      <c r="FH68" s="1089"/>
      <c r="FI68" s="1089"/>
      <c r="FJ68" s="1089"/>
      <c r="FK68" s="1089"/>
      <c r="FL68" s="1089"/>
      <c r="FM68" s="1089"/>
      <c r="FN68" s="1089"/>
      <c r="FO68" s="1089"/>
      <c r="FP68" s="1089"/>
      <c r="FQ68" s="1089"/>
      <c r="FR68" s="1089"/>
      <c r="FS68" s="1089"/>
      <c r="FT68" s="1089"/>
      <c r="FU68" s="1089"/>
      <c r="FV68" s="1089"/>
      <c r="FW68" s="1089"/>
      <c r="FX68" s="1089"/>
      <c r="FY68" s="1089"/>
      <c r="FZ68" s="1089"/>
      <c r="GA68" s="1089"/>
      <c r="GB68" s="1089"/>
      <c r="GC68" s="1089"/>
      <c r="GD68" s="1089"/>
      <c r="GE68" s="1089"/>
      <c r="GF68" s="1089"/>
      <c r="GG68" s="1089"/>
      <c r="GH68" s="1089"/>
      <c r="GI68" s="1089"/>
      <c r="GJ68" s="1089"/>
      <c r="GK68" s="1089"/>
      <c r="GL68" s="1089"/>
      <c r="GM68" s="1089"/>
      <c r="GN68" s="1089"/>
      <c r="GO68" s="1089"/>
      <c r="GP68" s="1089"/>
      <c r="GQ68" s="1089"/>
      <c r="GR68" s="1089"/>
      <c r="GS68" s="1089"/>
      <c r="GT68" s="1089"/>
      <c r="GU68" s="1089"/>
      <c r="GV68" s="1089"/>
      <c r="GW68" s="1089"/>
      <c r="GX68" s="1089"/>
      <c r="GY68" s="1089"/>
      <c r="GZ68" s="1089"/>
      <c r="HA68" s="1089"/>
      <c r="HB68" s="1089"/>
      <c r="HC68" s="1089"/>
      <c r="HD68" s="1089"/>
      <c r="HE68" s="1089"/>
      <c r="HF68" s="1089"/>
      <c r="HG68" s="1089"/>
      <c r="HH68" s="1089"/>
      <c r="HI68" s="1089"/>
      <c r="HJ68" s="1089"/>
      <c r="HK68" s="1089"/>
      <c r="HL68" s="1089"/>
      <c r="HM68" s="1089"/>
      <c r="HN68" s="1089"/>
      <c r="HO68" s="1089"/>
      <c r="HP68" s="1089"/>
      <c r="HQ68" s="1089"/>
      <c r="HR68" s="1089"/>
      <c r="HS68" s="1089"/>
      <c r="HT68" s="1089"/>
      <c r="HU68" s="1089"/>
      <c r="HV68" s="1089"/>
      <c r="HW68" s="1089"/>
      <c r="HX68" s="1089"/>
      <c r="HY68" s="1089"/>
      <c r="HZ68" s="1089"/>
      <c r="IA68" s="1089"/>
      <c r="IB68" s="1089"/>
      <c r="IC68" s="1089"/>
      <c r="ID68" s="1089"/>
      <c r="IE68" s="1089"/>
      <c r="IF68" s="1089"/>
      <c r="IG68" s="1089"/>
      <c r="IH68" s="1089"/>
      <c r="II68" s="1089"/>
      <c r="IJ68" s="1089"/>
      <c r="IK68" s="1089"/>
      <c r="IL68" s="1089"/>
      <c r="IM68" s="1089"/>
      <c r="IN68" s="1089"/>
      <c r="IO68" s="1089"/>
      <c r="IP68" s="1089"/>
      <c r="IQ68" s="1089"/>
      <c r="IR68" s="1089"/>
      <c r="IS68" s="1089"/>
      <c r="IT68" s="1089"/>
      <c r="IU68" s="1089"/>
      <c r="IV68" s="1089"/>
      <c r="IW68" s="1089"/>
      <c r="IX68" s="1089"/>
      <c r="IY68" s="1089"/>
      <c r="IZ68" s="1089"/>
      <c r="JA68" s="1089"/>
      <c r="JB68" s="1089"/>
      <c r="JC68" s="1089"/>
      <c r="JD68" s="1089"/>
      <c r="JE68" s="1089"/>
      <c r="JF68" s="1089"/>
      <c r="JG68" s="1089"/>
      <c r="JH68" s="1089"/>
      <c r="JI68" s="1089"/>
      <c r="JJ68" s="1089"/>
      <c r="JK68" s="1089"/>
      <c r="JL68" s="1089"/>
      <c r="JM68" s="1089"/>
      <c r="JN68" s="1089"/>
      <c r="JO68" s="1089"/>
      <c r="JP68" s="1089"/>
      <c r="JQ68" s="1089"/>
      <c r="JR68" s="1089"/>
      <c r="JS68" s="1089"/>
      <c r="JT68" s="1089"/>
      <c r="JU68" s="1089"/>
      <c r="JV68" s="1089"/>
      <c r="JW68" s="1089"/>
      <c r="JX68" s="1089"/>
      <c r="JY68" s="1089"/>
      <c r="JZ68" s="1089"/>
      <c r="KA68" s="1089"/>
      <c r="KB68" s="1089"/>
      <c r="KC68" s="1089"/>
      <c r="KD68" s="1089"/>
      <c r="KE68" s="1089"/>
      <c r="KF68" s="1089"/>
      <c r="KG68" s="1089"/>
      <c r="KH68" s="1089"/>
      <c r="KI68" s="1089"/>
      <c r="KJ68" s="1089"/>
      <c r="KK68" s="1089"/>
      <c r="KL68" s="1089"/>
      <c r="KM68" s="1089"/>
      <c r="KN68" s="1089"/>
      <c r="KO68" s="1089"/>
      <c r="KP68" s="1089"/>
      <c r="KQ68" s="1089"/>
      <c r="KR68" s="1089"/>
      <c r="KS68" s="1089"/>
      <c r="KT68" s="1089"/>
      <c r="KU68" s="1089"/>
      <c r="KV68" s="1089"/>
      <c r="KW68" s="1089"/>
      <c r="KX68" s="1089"/>
      <c r="KY68" s="1089"/>
      <c r="KZ68" s="1089"/>
      <c r="LA68" s="1089"/>
      <c r="LB68" s="1089"/>
      <c r="LC68" s="1089"/>
      <c r="LD68" s="1089"/>
      <c r="LE68" s="1089"/>
      <c r="LF68" s="1089"/>
      <c r="LG68" s="1089"/>
      <c r="LH68" s="1089"/>
      <c r="LI68" s="1089"/>
      <c r="LJ68" s="1089"/>
      <c r="LK68" s="1089"/>
      <c r="LL68" s="1089"/>
      <c r="LM68" s="1089"/>
      <c r="LN68" s="1089"/>
      <c r="LO68" s="1089"/>
      <c r="LP68" s="1089"/>
      <c r="LQ68" s="1089"/>
      <c r="LR68" s="1089"/>
      <c r="LS68" s="1089"/>
      <c r="LT68" s="1089"/>
      <c r="LU68" s="1089"/>
      <c r="LV68" s="1089"/>
      <c r="LW68" s="1089"/>
      <c r="LX68" s="1089"/>
      <c r="LY68" s="1089"/>
      <c r="LZ68" s="1089"/>
      <c r="MA68" s="1089"/>
      <c r="MB68" s="1089"/>
      <c r="MC68" s="1089"/>
      <c r="MD68" s="1089"/>
      <c r="ME68" s="1089"/>
      <c r="MF68" s="1089"/>
      <c r="MG68" s="1089"/>
      <c r="MH68" s="1089"/>
      <c r="MI68" s="1089"/>
      <c r="MJ68" s="1089"/>
      <c r="MK68" s="1089"/>
      <c r="ML68" s="1089"/>
      <c r="MM68" s="1089"/>
      <c r="MN68" s="1089"/>
      <c r="MO68" s="1089"/>
      <c r="MP68" s="1089"/>
      <c r="MQ68" s="1089"/>
      <c r="MR68" s="1089"/>
      <c r="MS68" s="1089"/>
      <c r="MT68" s="1089"/>
      <c r="MU68" s="1089"/>
      <c r="MV68" s="1089"/>
      <c r="MW68" s="1089"/>
      <c r="MX68" s="1089"/>
      <c r="MY68" s="1089"/>
      <c r="MZ68" s="1089"/>
      <c r="NA68" s="1089"/>
      <c r="NB68" s="1089"/>
      <c r="NC68" s="1089"/>
      <c r="ND68" s="1089"/>
      <c r="NE68" s="1089"/>
      <c r="NF68" s="1089"/>
      <c r="NG68" s="1089"/>
      <c r="NH68" s="1089"/>
      <c r="NI68" s="1089"/>
      <c r="NJ68" s="1089"/>
      <c r="NK68" s="1089"/>
      <c r="NL68" s="1089"/>
      <c r="NM68" s="1089"/>
      <c r="NN68" s="1089"/>
      <c r="NO68" s="1089"/>
      <c r="NP68" s="1089"/>
      <c r="NQ68" s="1089"/>
      <c r="NR68" s="1089"/>
      <c r="NS68" s="1089"/>
      <c r="NT68" s="1089"/>
      <c r="NU68" s="1089"/>
      <c r="NV68" s="1089"/>
      <c r="NW68" s="1089"/>
      <c r="NX68" s="1089"/>
      <c r="NY68" s="1089"/>
      <c r="NZ68" s="1089"/>
      <c r="OA68" s="1089"/>
      <c r="OB68" s="1089"/>
      <c r="OC68" s="1089"/>
      <c r="OD68" s="1089"/>
      <c r="OE68" s="1089"/>
      <c r="OF68" s="1089"/>
      <c r="OG68" s="1089"/>
      <c r="OH68" s="1089"/>
      <c r="OI68" s="1089"/>
      <c r="OJ68" s="1089"/>
      <c r="OK68" s="1089"/>
      <c r="OL68" s="1089"/>
      <c r="OM68" s="1089"/>
      <c r="ON68" s="1089"/>
      <c r="OO68" s="1089"/>
      <c r="OP68" s="1089"/>
      <c r="OQ68" s="1089"/>
      <c r="OR68" s="1089"/>
      <c r="OS68" s="1089"/>
      <c r="OT68" s="1089"/>
      <c r="OU68" s="1089"/>
      <c r="OV68" s="1089"/>
      <c r="OW68" s="1089"/>
      <c r="OX68" s="1089"/>
      <c r="OY68" s="1089"/>
      <c r="OZ68" s="1089"/>
      <c r="PA68" s="1089"/>
      <c r="PB68" s="1089"/>
      <c r="PC68" s="1089"/>
      <c r="PD68" s="1089"/>
      <c r="PE68" s="1089"/>
      <c r="PF68" s="1089"/>
      <c r="PG68" s="1089"/>
      <c r="PH68" s="1089"/>
      <c r="PI68" s="1089"/>
      <c r="PJ68" s="1089"/>
      <c r="PK68" s="1089"/>
      <c r="PL68" s="1089"/>
      <c r="PM68" s="1089"/>
      <c r="PN68" s="1089"/>
      <c r="PO68" s="1089"/>
      <c r="PP68" s="1089"/>
      <c r="PQ68" s="1089"/>
      <c r="PR68" s="1089"/>
      <c r="PS68" s="1089"/>
      <c r="PT68" s="1089"/>
      <c r="PU68" s="1089"/>
      <c r="PV68" s="1089"/>
      <c r="PW68" s="1089"/>
      <c r="PX68" s="1089"/>
      <c r="PY68" s="1089"/>
      <c r="PZ68" s="1089"/>
      <c r="QA68" s="1089"/>
      <c r="QB68" s="1089"/>
      <c r="QC68" s="1089"/>
      <c r="QD68" s="1089"/>
      <c r="QE68" s="1089"/>
      <c r="QF68" s="1089"/>
      <c r="QG68" s="1089"/>
      <c r="QH68" s="1089"/>
      <c r="QI68" s="1089"/>
      <c r="QJ68" s="1089"/>
      <c r="QK68" s="1089"/>
      <c r="QL68" s="1089"/>
      <c r="QM68" s="1089"/>
      <c r="QN68" s="1089"/>
      <c r="QO68" s="1089"/>
      <c r="QP68" s="1089"/>
      <c r="QQ68" s="1089"/>
      <c r="QR68" s="1089"/>
      <c r="QS68" s="1089"/>
      <c r="QT68" s="1089"/>
      <c r="QU68" s="1089"/>
      <c r="QV68" s="1089"/>
      <c r="QW68" s="1089"/>
      <c r="QX68" s="1089"/>
      <c r="QY68" s="1089"/>
      <c r="QZ68" s="1089"/>
      <c r="RA68" s="1089"/>
      <c r="RB68" s="1089"/>
      <c r="RC68" s="1089"/>
      <c r="RD68" s="1089"/>
      <c r="RE68" s="1089"/>
      <c r="RF68" s="1089"/>
      <c r="RG68" s="1089"/>
      <c r="RH68" s="1089"/>
      <c r="RI68" s="1089"/>
      <c r="RJ68" s="1089"/>
      <c r="RK68" s="1089"/>
      <c r="RL68" s="1089"/>
      <c r="RM68" s="1089"/>
      <c r="RN68" s="1089"/>
      <c r="RO68" s="1089"/>
      <c r="RP68" s="1089"/>
      <c r="RQ68" s="1089"/>
      <c r="RR68" s="1089"/>
      <c r="RS68" s="1089"/>
      <c r="RT68" s="1089"/>
      <c r="RU68" s="1089"/>
      <c r="RV68" s="1089"/>
      <c r="RW68" s="1089"/>
      <c r="RX68" s="1089"/>
      <c r="RY68" s="1089"/>
      <c r="RZ68" s="1089"/>
      <c r="SA68" s="1089"/>
      <c r="SB68" s="1089"/>
      <c r="SC68" s="1089"/>
      <c r="SD68" s="1089"/>
      <c r="SE68" s="1089"/>
      <c r="SF68" s="1089"/>
      <c r="SG68" s="1089"/>
      <c r="SH68" s="1089"/>
      <c r="SI68" s="1089"/>
      <c r="SJ68" s="1089"/>
      <c r="SK68" s="1089"/>
      <c r="SL68" s="1089"/>
      <c r="SM68" s="1089"/>
      <c r="SN68" s="1089"/>
      <c r="SO68" s="1089"/>
      <c r="SP68" s="1089"/>
      <c r="SQ68" s="1089"/>
      <c r="SR68" s="1089"/>
      <c r="SS68" s="1089"/>
      <c r="ST68" s="1089"/>
      <c r="SU68" s="1089"/>
      <c r="SV68" s="1089"/>
      <c r="SW68" s="1089"/>
      <c r="SX68" s="1089"/>
      <c r="SY68" s="1089"/>
      <c r="SZ68" s="1089"/>
      <c r="TA68" s="1089"/>
      <c r="TB68" s="1089"/>
      <c r="TC68" s="1089"/>
      <c r="TD68" s="1089"/>
      <c r="TE68" s="1089"/>
      <c r="TF68" s="1089"/>
      <c r="TG68" s="1089"/>
      <c r="TH68" s="1089"/>
      <c r="TI68" s="1089"/>
      <c r="TJ68" s="1089"/>
      <c r="TK68" s="1089"/>
      <c r="TL68" s="1089"/>
      <c r="TM68" s="1089"/>
      <c r="TN68" s="1089"/>
      <c r="TO68" s="1089"/>
      <c r="TP68" s="1089"/>
      <c r="TQ68" s="1089"/>
      <c r="TR68" s="1089"/>
      <c r="TS68" s="1089"/>
      <c r="TT68" s="1089"/>
      <c r="TU68" s="1089"/>
      <c r="TV68" s="1089"/>
      <c r="TW68" s="1089"/>
      <c r="TX68" s="1089"/>
      <c r="TY68" s="1089"/>
      <c r="TZ68" s="1089"/>
      <c r="UA68" s="1089"/>
      <c r="UB68" s="1089"/>
      <c r="UC68" s="1089"/>
      <c r="UD68" s="1089"/>
      <c r="UE68" s="1089"/>
      <c r="UF68" s="1089"/>
      <c r="UG68" s="1089"/>
      <c r="UH68" s="1089"/>
      <c r="UI68" s="1089"/>
      <c r="UJ68" s="1089"/>
      <c r="UK68" s="1089"/>
      <c r="UL68" s="1089"/>
      <c r="UM68" s="1089"/>
      <c r="UN68" s="1089"/>
      <c r="UO68" s="1089"/>
      <c r="UP68" s="1089"/>
      <c r="UQ68" s="1089"/>
      <c r="UR68" s="1089"/>
      <c r="US68" s="1089"/>
      <c r="UT68" s="1089"/>
      <c r="UU68" s="1089"/>
      <c r="UV68" s="1089"/>
      <c r="UW68" s="1089"/>
      <c r="UX68" s="1089"/>
      <c r="UY68" s="1089"/>
      <c r="UZ68" s="1089"/>
      <c r="VA68" s="1089"/>
      <c r="VB68" s="1089"/>
      <c r="VC68" s="1089"/>
      <c r="VD68" s="1089"/>
      <c r="VE68" s="1089"/>
      <c r="VF68" s="1089"/>
      <c r="VG68" s="1089"/>
      <c r="VH68" s="1089"/>
      <c r="VI68" s="1089"/>
      <c r="VJ68" s="1089"/>
      <c r="VK68" s="1089"/>
      <c r="VL68" s="1089"/>
      <c r="VM68" s="1089"/>
      <c r="VN68" s="1089"/>
      <c r="VO68" s="1089"/>
      <c r="VP68" s="1089"/>
      <c r="VQ68" s="1089"/>
      <c r="VR68" s="1089"/>
      <c r="VS68" s="1089"/>
      <c r="VT68" s="1089"/>
      <c r="VU68" s="1089"/>
      <c r="VV68" s="1089"/>
      <c r="VW68" s="1089"/>
      <c r="VX68" s="1089"/>
      <c r="VY68" s="1089"/>
      <c r="VZ68" s="1089"/>
      <c r="WA68" s="1089"/>
      <c r="WB68" s="1089"/>
      <c r="WC68" s="1089"/>
      <c r="WD68" s="1089"/>
      <c r="WE68" s="1089"/>
      <c r="WF68" s="1089"/>
      <c r="WG68" s="1089"/>
      <c r="WH68" s="1089"/>
      <c r="WI68" s="1089"/>
      <c r="WJ68" s="1089"/>
      <c r="WK68" s="1089"/>
      <c r="WL68" s="1089"/>
      <c r="WM68" s="1089"/>
      <c r="WN68" s="1089"/>
      <c r="WO68" s="1089"/>
      <c r="WP68" s="1089"/>
      <c r="WQ68" s="1089"/>
      <c r="WR68" s="1089"/>
      <c r="WS68" s="1089"/>
      <c r="WT68" s="1089"/>
      <c r="WU68" s="1089"/>
      <c r="WV68" s="1089"/>
      <c r="WW68" s="1089"/>
      <c r="WX68" s="1089"/>
      <c r="WY68" s="1089"/>
      <c r="WZ68" s="1089"/>
      <c r="XA68" s="1089"/>
      <c r="XB68" s="1089"/>
      <c r="XC68" s="1089"/>
      <c r="XD68" s="1089"/>
      <c r="XE68" s="1089"/>
      <c r="XF68" s="1089"/>
      <c r="XG68" s="1089"/>
      <c r="XH68" s="1089"/>
      <c r="XI68" s="1089"/>
      <c r="XJ68" s="1089"/>
      <c r="XK68" s="1089"/>
      <c r="XL68" s="1089"/>
      <c r="XM68" s="1089"/>
      <c r="XN68" s="1089"/>
      <c r="XO68" s="1089"/>
      <c r="XP68" s="1089"/>
      <c r="XQ68" s="1089"/>
      <c r="XR68" s="1089"/>
      <c r="XS68" s="1089"/>
      <c r="XT68" s="1089"/>
      <c r="XU68" s="1089"/>
      <c r="XV68" s="1089"/>
      <c r="XW68" s="1089"/>
      <c r="XX68" s="1089"/>
      <c r="XY68" s="1089"/>
      <c r="XZ68" s="1089"/>
      <c r="YA68" s="1089"/>
      <c r="YB68" s="1089"/>
      <c r="YC68" s="1089"/>
      <c r="YD68" s="1089"/>
      <c r="YE68" s="1089"/>
      <c r="YF68" s="1089"/>
      <c r="YG68" s="1089"/>
      <c r="YH68" s="1089"/>
      <c r="YI68" s="1089"/>
      <c r="YJ68" s="1089"/>
      <c r="YK68" s="1089"/>
      <c r="YL68" s="1089"/>
      <c r="YM68" s="1089"/>
      <c r="YN68" s="1089"/>
      <c r="YO68" s="1089"/>
      <c r="YP68" s="1089"/>
      <c r="YQ68" s="1089"/>
      <c r="YR68" s="1089"/>
      <c r="YS68" s="1089"/>
      <c r="YT68" s="1089"/>
      <c r="YU68" s="1089"/>
      <c r="YV68" s="1089"/>
      <c r="YW68" s="1089"/>
      <c r="YX68" s="1089"/>
      <c r="YY68" s="1089"/>
      <c r="YZ68" s="1089"/>
      <c r="ZA68" s="1089"/>
      <c r="ZB68" s="1089"/>
      <c r="ZC68" s="1089"/>
      <c r="ZD68" s="1089"/>
      <c r="ZE68" s="1089"/>
      <c r="ZF68" s="1089"/>
      <c r="ZG68" s="1089"/>
      <c r="ZH68" s="1089"/>
      <c r="ZI68" s="1089"/>
      <c r="ZJ68" s="1089"/>
      <c r="ZK68" s="1089"/>
      <c r="ZL68" s="1089"/>
      <c r="ZM68" s="1089"/>
      <c r="ZN68" s="1089"/>
      <c r="ZO68" s="1089"/>
      <c r="ZP68" s="1089"/>
      <c r="ZQ68" s="1089"/>
      <c r="ZR68" s="1089"/>
      <c r="ZS68" s="1089"/>
      <c r="ZT68" s="1089"/>
      <c r="ZU68" s="1089"/>
      <c r="ZV68" s="1089"/>
      <c r="ZW68" s="1089"/>
      <c r="ZX68" s="1089"/>
      <c r="ZY68" s="1089"/>
      <c r="ZZ68" s="1089"/>
      <c r="AAA68" s="1089"/>
      <c r="AAB68" s="1089"/>
      <c r="AAC68" s="1089"/>
      <c r="AAD68" s="1089"/>
      <c r="AAE68" s="1089"/>
      <c r="AAF68" s="1089"/>
      <c r="AAG68" s="1089"/>
      <c r="AAH68" s="1089"/>
      <c r="AAI68" s="1089"/>
      <c r="AAJ68" s="1089"/>
      <c r="AAK68" s="1089"/>
      <c r="AAL68" s="1089"/>
      <c r="AAM68" s="1089"/>
      <c r="AAN68" s="1089"/>
      <c r="AAO68" s="1089"/>
      <c r="AAP68" s="1089"/>
      <c r="AAQ68" s="1089"/>
      <c r="AAR68" s="1089"/>
      <c r="AAS68" s="1089"/>
      <c r="AAT68" s="1089"/>
      <c r="AAU68" s="1089"/>
      <c r="AAV68" s="1089"/>
      <c r="AAW68" s="1089"/>
      <c r="AAX68" s="1089"/>
      <c r="AAY68" s="1089"/>
      <c r="AAZ68" s="1089"/>
      <c r="ABA68" s="1089"/>
      <c r="ABB68" s="1089"/>
      <c r="ABC68" s="1089"/>
      <c r="ABD68" s="1089"/>
      <c r="ABE68" s="1089"/>
      <c r="ABF68" s="1089"/>
      <c r="ABG68" s="1089"/>
      <c r="ABH68" s="1089"/>
      <c r="ABI68" s="1089"/>
      <c r="ABJ68" s="1089"/>
      <c r="ABK68" s="1089"/>
      <c r="ABL68" s="1089"/>
      <c r="ABM68" s="1089"/>
      <c r="ABN68" s="1089"/>
      <c r="ABO68" s="1089"/>
      <c r="ABP68" s="1089"/>
      <c r="ABQ68" s="1089"/>
      <c r="ABR68" s="1089"/>
      <c r="ABS68" s="1089"/>
      <c r="ABT68" s="1089"/>
      <c r="ABU68" s="1089"/>
      <c r="ABV68" s="1089"/>
      <c r="ABW68" s="1089"/>
      <c r="ABX68" s="1089"/>
      <c r="ABY68" s="1089"/>
      <c r="ABZ68" s="1089"/>
      <c r="ACA68" s="1089"/>
      <c r="ACB68" s="1089"/>
      <c r="ACC68" s="1089"/>
      <c r="ACD68" s="1089"/>
      <c r="ACE68" s="1089"/>
      <c r="ACF68" s="1089"/>
      <c r="ACG68" s="1089"/>
      <c r="ACH68" s="1089"/>
      <c r="ACI68" s="1089"/>
      <c r="ACJ68" s="1089"/>
      <c r="ACK68" s="1089"/>
      <c r="ACL68" s="1089"/>
      <c r="ACM68" s="1089"/>
      <c r="ACN68" s="1089"/>
      <c r="ACO68" s="1089"/>
      <c r="ACP68" s="1089"/>
      <c r="ACQ68" s="1089"/>
      <c r="ACR68" s="1089"/>
      <c r="ACS68" s="1089"/>
      <c r="ACT68" s="1089"/>
      <c r="ACU68" s="1089"/>
      <c r="ACV68" s="1089"/>
      <c r="ACW68" s="1089"/>
      <c r="ACX68" s="1089"/>
      <c r="ACY68" s="1089"/>
      <c r="ACZ68" s="1089"/>
      <c r="ADA68" s="1089"/>
      <c r="ADB68" s="1089"/>
      <c r="ADC68" s="1089"/>
      <c r="ADD68" s="1089"/>
      <c r="ADE68" s="1089"/>
      <c r="ADF68" s="1089"/>
      <c r="ADG68" s="1089"/>
      <c r="ADH68" s="1089"/>
      <c r="ADI68" s="1089"/>
      <c r="ADJ68" s="1089"/>
      <c r="ADK68" s="1089"/>
      <c r="ADL68" s="1089"/>
      <c r="ADM68" s="1089"/>
      <c r="ADN68" s="1089"/>
      <c r="ADO68" s="1089"/>
      <c r="ADP68" s="1089"/>
      <c r="ADQ68" s="1089"/>
      <c r="ADR68" s="1089"/>
      <c r="ADS68" s="1089"/>
      <c r="ADT68" s="1089"/>
      <c r="ADU68" s="1089"/>
      <c r="ADV68" s="1089"/>
      <c r="ADW68" s="1089"/>
      <c r="ADX68" s="1089"/>
      <c r="ADY68" s="1089"/>
      <c r="ADZ68" s="1089"/>
      <c r="AEA68" s="1089"/>
      <c r="AEB68" s="1089"/>
      <c r="AEC68" s="1089"/>
      <c r="AED68" s="1089"/>
      <c r="AEE68" s="1089"/>
      <c r="AEF68" s="1089"/>
      <c r="AEG68" s="1089"/>
      <c r="AEH68" s="1089"/>
      <c r="AEI68" s="1089"/>
      <c r="AEJ68" s="1089"/>
      <c r="AEK68" s="1089"/>
      <c r="AEL68" s="1089"/>
      <c r="AEM68" s="1089"/>
      <c r="AEN68" s="1089"/>
      <c r="AEO68" s="1089"/>
      <c r="AEP68" s="1089"/>
      <c r="AEQ68" s="1089"/>
      <c r="AER68" s="1089"/>
      <c r="AES68" s="1089"/>
      <c r="AET68" s="1089"/>
      <c r="AEU68" s="1089"/>
      <c r="AEV68" s="1089"/>
      <c r="AEW68" s="1089"/>
      <c r="AEX68" s="1089"/>
      <c r="AEY68" s="1089"/>
      <c r="AEZ68" s="1089"/>
      <c r="AFA68" s="1089"/>
      <c r="AFB68" s="1089"/>
      <c r="AFC68" s="1089"/>
      <c r="AFD68" s="1089"/>
      <c r="AFE68" s="1089"/>
      <c r="AFF68" s="1089"/>
      <c r="AFG68" s="1089"/>
      <c r="AFH68" s="1089"/>
      <c r="AFI68" s="1089"/>
      <c r="AFJ68" s="1089"/>
      <c r="AFK68" s="1089"/>
      <c r="AFL68" s="1089"/>
      <c r="AFM68" s="1089"/>
      <c r="AFN68" s="1089"/>
      <c r="AFO68" s="1089"/>
      <c r="AFP68" s="1089"/>
      <c r="AFQ68" s="1089"/>
      <c r="AFR68" s="1089"/>
      <c r="AFS68" s="1089"/>
      <c r="AFT68" s="1089"/>
      <c r="AFU68" s="1089"/>
      <c r="AFV68" s="1089"/>
      <c r="AFW68" s="1089"/>
      <c r="AFX68" s="1089"/>
      <c r="AFY68" s="1089"/>
      <c r="AFZ68" s="1089"/>
      <c r="AGA68" s="1089"/>
      <c r="AGB68" s="1089"/>
      <c r="AGC68" s="1089"/>
      <c r="AGD68" s="1089"/>
      <c r="AGE68" s="1089"/>
      <c r="AGF68" s="1089"/>
      <c r="AGG68" s="1089"/>
      <c r="AGH68" s="1089"/>
      <c r="AGI68" s="1089"/>
      <c r="AGJ68" s="1089"/>
      <c r="AGK68" s="1089"/>
      <c r="AGL68" s="1089"/>
      <c r="AGM68" s="1089"/>
      <c r="AGN68" s="1089"/>
      <c r="AGO68" s="1089"/>
      <c r="AGP68" s="1089"/>
      <c r="AGQ68" s="1089"/>
      <c r="AGR68" s="1089"/>
      <c r="AGS68" s="1089"/>
      <c r="AGT68" s="1089"/>
      <c r="AGU68" s="1089"/>
      <c r="AGV68" s="1089"/>
      <c r="AGW68" s="1089"/>
      <c r="AGX68" s="1089"/>
      <c r="AGY68" s="1089"/>
      <c r="AGZ68" s="1089"/>
      <c r="AHA68" s="1089"/>
      <c r="AHB68" s="1089"/>
      <c r="AHC68" s="1089"/>
      <c r="AHD68" s="1089"/>
      <c r="AHE68" s="1089"/>
      <c r="AHF68" s="1089"/>
      <c r="AHG68" s="1089"/>
      <c r="AHH68" s="1089"/>
      <c r="AHI68" s="1089"/>
      <c r="AHJ68" s="1089"/>
      <c r="AHK68" s="1089"/>
      <c r="AHL68" s="1089"/>
      <c r="AHM68" s="1089"/>
      <c r="AHN68" s="1089"/>
      <c r="AHO68" s="1089"/>
      <c r="AHP68" s="1089"/>
      <c r="AHQ68" s="1089"/>
      <c r="AHR68" s="1089"/>
      <c r="AHS68" s="1089"/>
      <c r="AHT68" s="1089"/>
      <c r="AHU68" s="1089"/>
      <c r="AHV68" s="1089"/>
      <c r="AHW68" s="1089"/>
      <c r="AHX68" s="1089"/>
      <c r="AHY68" s="1089"/>
      <c r="AHZ68" s="1089"/>
      <c r="AIA68" s="1089"/>
      <c r="AIB68" s="1089"/>
      <c r="AIC68" s="1089"/>
      <c r="AID68" s="1089"/>
      <c r="AIE68" s="1089"/>
      <c r="AIF68" s="1089"/>
      <c r="AIG68" s="1089"/>
      <c r="AIH68" s="1089"/>
      <c r="AII68" s="1089"/>
      <c r="AIJ68" s="1089"/>
      <c r="AIK68" s="1089"/>
      <c r="AIL68" s="1089"/>
      <c r="AIM68" s="1089"/>
      <c r="AIN68" s="1089"/>
      <c r="AIO68" s="1089"/>
      <c r="AIP68" s="1089"/>
      <c r="AIQ68" s="1089"/>
    </row>
    <row r="69" spans="1:927" ht="15" customHeight="1">
      <c r="A69" s="141"/>
      <c r="B69" s="152"/>
      <c r="C69" s="1103"/>
      <c r="D69" s="349"/>
      <c r="AH69" s="1111"/>
      <c r="AI69" s="433"/>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c r="CU69" s="1089"/>
      <c r="CV69" s="1089"/>
      <c r="CW69" s="1089"/>
      <c r="CX69" s="1089"/>
      <c r="CY69" s="1089"/>
      <c r="CZ69" s="1089"/>
      <c r="DA69" s="1089"/>
      <c r="DB69" s="1089"/>
      <c r="DC69" s="1089"/>
      <c r="DD69" s="1089"/>
      <c r="DE69" s="1089"/>
      <c r="DF69" s="1089"/>
      <c r="DG69" s="1089"/>
      <c r="DH69" s="1089"/>
      <c r="DI69" s="1089"/>
      <c r="DJ69" s="1089"/>
      <c r="DK69" s="1089"/>
      <c r="DL69" s="1089"/>
      <c r="DM69" s="1089"/>
      <c r="DN69" s="1089"/>
      <c r="DO69" s="1089"/>
      <c r="DP69" s="1089"/>
      <c r="DQ69" s="1089"/>
      <c r="DR69" s="1089"/>
      <c r="DS69" s="1089"/>
      <c r="DT69" s="1089"/>
      <c r="DU69" s="1089"/>
      <c r="DV69" s="1089"/>
      <c r="DW69" s="1089"/>
      <c r="DX69" s="1089"/>
      <c r="DY69" s="1089"/>
      <c r="DZ69" s="1089"/>
      <c r="EA69" s="1089"/>
      <c r="EB69" s="1089"/>
      <c r="EC69" s="1089"/>
      <c r="ED69" s="1089"/>
      <c r="EE69" s="1089"/>
      <c r="EF69" s="1089"/>
      <c r="EG69" s="1089"/>
      <c r="EH69" s="1089"/>
      <c r="EI69" s="1089"/>
      <c r="EJ69" s="1089"/>
      <c r="EK69" s="1089"/>
      <c r="EL69" s="1089"/>
      <c r="EM69" s="1089"/>
      <c r="EN69" s="1089"/>
      <c r="EO69" s="1089"/>
      <c r="EP69" s="1089"/>
      <c r="EQ69" s="1089"/>
      <c r="ER69" s="1089"/>
      <c r="ES69" s="1089"/>
      <c r="ET69" s="1089"/>
      <c r="EU69" s="1089"/>
      <c r="EV69" s="1089"/>
      <c r="EW69" s="1089"/>
      <c r="EX69" s="1089"/>
      <c r="EY69" s="1089"/>
      <c r="EZ69" s="1089"/>
      <c r="FA69" s="1089"/>
      <c r="FB69" s="1089"/>
      <c r="FC69" s="1089"/>
      <c r="FD69" s="1089"/>
      <c r="FE69" s="1089"/>
      <c r="FF69" s="1089"/>
      <c r="FG69" s="1089"/>
      <c r="FH69" s="1089"/>
      <c r="FI69" s="1089"/>
      <c r="FJ69" s="1089"/>
      <c r="FK69" s="1089"/>
      <c r="FL69" s="1089"/>
      <c r="FM69" s="1089"/>
      <c r="FN69" s="1089"/>
      <c r="FO69" s="1089"/>
      <c r="FP69" s="1089"/>
      <c r="FQ69" s="1089"/>
      <c r="FR69" s="1089"/>
      <c r="FS69" s="1089"/>
      <c r="FT69" s="1089"/>
      <c r="FU69" s="1089"/>
      <c r="FV69" s="1089"/>
      <c r="FW69" s="1089"/>
      <c r="FX69" s="1089"/>
      <c r="FY69" s="1089"/>
      <c r="FZ69" s="1089"/>
      <c r="GA69" s="1089"/>
      <c r="GB69" s="1089"/>
      <c r="GC69" s="1089"/>
      <c r="GD69" s="1089"/>
      <c r="GE69" s="1089"/>
      <c r="GF69" s="1089"/>
      <c r="GG69" s="1089"/>
      <c r="GH69" s="1089"/>
      <c r="GI69" s="1089"/>
      <c r="GJ69" s="1089"/>
      <c r="GK69" s="1089"/>
      <c r="GL69" s="1089"/>
      <c r="GM69" s="1089"/>
      <c r="GN69" s="1089"/>
      <c r="GO69" s="1089"/>
      <c r="GP69" s="1089"/>
      <c r="GQ69" s="1089"/>
      <c r="GR69" s="1089"/>
      <c r="GS69" s="1089"/>
      <c r="GT69" s="1089"/>
      <c r="GU69" s="1089"/>
      <c r="GV69" s="1089"/>
      <c r="GW69" s="1089"/>
      <c r="GX69" s="1089"/>
      <c r="GY69" s="1089"/>
      <c r="GZ69" s="1089"/>
      <c r="HA69" s="1089"/>
      <c r="HB69" s="1089"/>
      <c r="HC69" s="1089"/>
      <c r="HD69" s="1089"/>
      <c r="HE69" s="1089"/>
      <c r="HF69" s="1089"/>
      <c r="HG69" s="1089"/>
      <c r="HH69" s="1089"/>
      <c r="HI69" s="1089"/>
      <c r="HJ69" s="1089"/>
      <c r="HK69" s="1089"/>
      <c r="HL69" s="1089"/>
      <c r="HM69" s="1089"/>
      <c r="HN69" s="1089"/>
      <c r="HO69" s="1089"/>
      <c r="HP69" s="1089"/>
      <c r="HQ69" s="1089"/>
      <c r="HR69" s="1089"/>
      <c r="HS69" s="1089"/>
      <c r="HT69" s="1089"/>
      <c r="HU69" s="1089"/>
      <c r="HV69" s="1089"/>
      <c r="HW69" s="1089"/>
      <c r="HX69" s="1089"/>
      <c r="HY69" s="1089"/>
      <c r="HZ69" s="1089"/>
      <c r="IA69" s="1089"/>
      <c r="IB69" s="1089"/>
      <c r="IC69" s="1089"/>
      <c r="ID69" s="1089"/>
      <c r="IE69" s="1089"/>
      <c r="IF69" s="1089"/>
      <c r="IG69" s="1089"/>
      <c r="IH69" s="1089"/>
      <c r="II69" s="1089"/>
      <c r="IJ69" s="1089"/>
      <c r="IK69" s="1089"/>
      <c r="IL69" s="1089"/>
      <c r="IM69" s="1089"/>
      <c r="IN69" s="1089"/>
      <c r="IO69" s="1089"/>
      <c r="IP69" s="1089"/>
      <c r="IQ69" s="1089"/>
      <c r="IR69" s="1089"/>
      <c r="IS69" s="1089"/>
      <c r="IT69" s="1089"/>
      <c r="IU69" s="1089"/>
      <c r="IV69" s="1089"/>
      <c r="IW69" s="1089"/>
      <c r="IX69" s="1089"/>
      <c r="IY69" s="1089"/>
      <c r="IZ69" s="1089"/>
      <c r="JA69" s="1089"/>
      <c r="JB69" s="1089"/>
      <c r="JC69" s="1089"/>
      <c r="JD69" s="1089"/>
      <c r="JE69" s="1089"/>
      <c r="JF69" s="1089"/>
      <c r="JG69" s="1089"/>
      <c r="JH69" s="1089"/>
      <c r="JI69" s="1089"/>
      <c r="JJ69" s="1089"/>
      <c r="JK69" s="1089"/>
      <c r="JL69" s="1089"/>
      <c r="JM69" s="1089"/>
      <c r="JN69" s="1089"/>
      <c r="JO69" s="1089"/>
      <c r="JP69" s="1089"/>
      <c r="JQ69" s="1089"/>
      <c r="JR69" s="1089"/>
      <c r="JS69" s="1089"/>
      <c r="JT69" s="1089"/>
      <c r="JU69" s="1089"/>
      <c r="JV69" s="1089"/>
      <c r="JW69" s="1089"/>
      <c r="JX69" s="1089"/>
      <c r="JY69" s="1089"/>
      <c r="JZ69" s="1089"/>
      <c r="KA69" s="1089"/>
      <c r="KB69" s="1089"/>
      <c r="KC69" s="1089"/>
      <c r="KD69" s="1089"/>
      <c r="KE69" s="1089"/>
      <c r="KF69" s="1089"/>
      <c r="KG69" s="1089"/>
      <c r="KH69" s="1089"/>
      <c r="KI69" s="1089"/>
      <c r="KJ69" s="1089"/>
      <c r="KK69" s="1089"/>
      <c r="KL69" s="1089"/>
      <c r="KM69" s="1089"/>
      <c r="KN69" s="1089"/>
      <c r="KO69" s="1089"/>
      <c r="KP69" s="1089"/>
      <c r="KQ69" s="1089"/>
      <c r="KR69" s="1089"/>
      <c r="KS69" s="1089"/>
      <c r="KT69" s="1089"/>
      <c r="KU69" s="1089"/>
      <c r="KV69" s="1089"/>
      <c r="KW69" s="1089"/>
      <c r="KX69" s="1089"/>
      <c r="KY69" s="1089"/>
      <c r="KZ69" s="1089"/>
      <c r="LA69" s="1089"/>
      <c r="LB69" s="1089"/>
      <c r="LC69" s="1089"/>
      <c r="LD69" s="1089"/>
      <c r="LE69" s="1089"/>
      <c r="LF69" s="1089"/>
      <c r="LG69" s="1089"/>
      <c r="LH69" s="1089"/>
      <c r="LI69" s="1089"/>
      <c r="LJ69" s="1089"/>
      <c r="LK69" s="1089"/>
      <c r="LL69" s="1089"/>
      <c r="LM69" s="1089"/>
      <c r="LN69" s="1089"/>
      <c r="LO69" s="1089"/>
      <c r="LP69" s="1089"/>
      <c r="LQ69" s="1089"/>
      <c r="LR69" s="1089"/>
      <c r="LS69" s="1089"/>
      <c r="LT69" s="1089"/>
      <c r="LU69" s="1089"/>
      <c r="LV69" s="1089"/>
      <c r="LW69" s="1089"/>
      <c r="LX69" s="1089"/>
      <c r="LY69" s="1089"/>
      <c r="LZ69" s="1089"/>
      <c r="MA69" s="1089"/>
      <c r="MB69" s="1089"/>
      <c r="MC69" s="1089"/>
      <c r="MD69" s="1089"/>
      <c r="ME69" s="1089"/>
      <c r="MF69" s="1089"/>
      <c r="MG69" s="1089"/>
      <c r="MH69" s="1089"/>
      <c r="MI69" s="1089"/>
      <c r="MJ69" s="1089"/>
      <c r="MK69" s="1089"/>
      <c r="ML69" s="1089"/>
      <c r="MM69" s="1089"/>
      <c r="MN69" s="1089"/>
      <c r="MO69" s="1089"/>
      <c r="MP69" s="1089"/>
      <c r="MQ69" s="1089"/>
      <c r="MR69" s="1089"/>
      <c r="MS69" s="1089"/>
      <c r="MT69" s="1089"/>
      <c r="MU69" s="1089"/>
      <c r="MV69" s="1089"/>
      <c r="MW69" s="1089"/>
      <c r="MX69" s="1089"/>
      <c r="MY69" s="1089"/>
      <c r="MZ69" s="1089"/>
      <c r="NA69" s="1089"/>
      <c r="NB69" s="1089"/>
      <c r="NC69" s="1089"/>
      <c r="ND69" s="1089"/>
      <c r="NE69" s="1089"/>
      <c r="NF69" s="1089"/>
      <c r="NG69" s="1089"/>
      <c r="NH69" s="1089"/>
      <c r="NI69" s="1089"/>
      <c r="NJ69" s="1089"/>
      <c r="NK69" s="1089"/>
      <c r="NL69" s="1089"/>
      <c r="NM69" s="1089"/>
      <c r="NN69" s="1089"/>
      <c r="NO69" s="1089"/>
      <c r="NP69" s="1089"/>
      <c r="NQ69" s="1089"/>
      <c r="NR69" s="1089"/>
      <c r="NS69" s="1089"/>
      <c r="NT69" s="1089"/>
      <c r="NU69" s="1089"/>
      <c r="NV69" s="1089"/>
      <c r="NW69" s="1089"/>
      <c r="NX69" s="1089"/>
      <c r="NY69" s="1089"/>
      <c r="NZ69" s="1089"/>
      <c r="OA69" s="1089"/>
      <c r="OB69" s="1089"/>
      <c r="OC69" s="1089"/>
      <c r="OD69" s="1089"/>
      <c r="OE69" s="1089"/>
      <c r="OF69" s="1089"/>
      <c r="OG69" s="1089"/>
      <c r="OH69" s="1089"/>
      <c r="OI69" s="1089"/>
      <c r="OJ69" s="1089"/>
      <c r="OK69" s="1089"/>
      <c r="OL69" s="1089"/>
      <c r="OM69" s="1089"/>
      <c r="ON69" s="1089"/>
      <c r="OO69" s="1089"/>
      <c r="OP69" s="1089"/>
      <c r="OQ69" s="1089"/>
      <c r="OR69" s="1089"/>
      <c r="OS69" s="1089"/>
      <c r="OT69" s="1089"/>
      <c r="OU69" s="1089"/>
      <c r="OV69" s="1089"/>
      <c r="OW69" s="1089"/>
      <c r="OX69" s="1089"/>
      <c r="OY69" s="1089"/>
      <c r="OZ69" s="1089"/>
      <c r="PA69" s="1089"/>
      <c r="PB69" s="1089"/>
      <c r="PC69" s="1089"/>
      <c r="PD69" s="1089"/>
      <c r="PE69" s="1089"/>
      <c r="PF69" s="1089"/>
      <c r="PG69" s="1089"/>
      <c r="PH69" s="1089"/>
      <c r="PI69" s="1089"/>
      <c r="PJ69" s="1089"/>
      <c r="PK69" s="1089"/>
      <c r="PL69" s="1089"/>
      <c r="PM69" s="1089"/>
      <c r="PN69" s="1089"/>
      <c r="PO69" s="1089"/>
      <c r="PP69" s="1089"/>
      <c r="PQ69" s="1089"/>
      <c r="PR69" s="1089"/>
      <c r="PS69" s="1089"/>
      <c r="PT69" s="1089"/>
      <c r="PU69" s="1089"/>
      <c r="PV69" s="1089"/>
      <c r="PW69" s="1089"/>
      <c r="PX69" s="1089"/>
      <c r="PY69" s="1089"/>
      <c r="PZ69" s="1089"/>
      <c r="QA69" s="1089"/>
      <c r="QB69" s="1089"/>
      <c r="QC69" s="1089"/>
      <c r="QD69" s="1089"/>
      <c r="QE69" s="1089"/>
      <c r="QF69" s="1089"/>
      <c r="QG69" s="1089"/>
      <c r="QH69" s="1089"/>
      <c r="QI69" s="1089"/>
      <c r="QJ69" s="1089"/>
      <c r="QK69" s="1089"/>
      <c r="QL69" s="1089"/>
      <c r="QM69" s="1089"/>
      <c r="QN69" s="1089"/>
      <c r="QO69" s="1089"/>
      <c r="QP69" s="1089"/>
      <c r="QQ69" s="1089"/>
      <c r="QR69" s="1089"/>
      <c r="QS69" s="1089"/>
      <c r="QT69" s="1089"/>
      <c r="QU69" s="1089"/>
      <c r="QV69" s="1089"/>
      <c r="QW69" s="1089"/>
      <c r="QX69" s="1089"/>
      <c r="QY69" s="1089"/>
      <c r="QZ69" s="1089"/>
      <c r="RA69" s="1089"/>
      <c r="RB69" s="1089"/>
      <c r="RC69" s="1089"/>
      <c r="RD69" s="1089"/>
      <c r="RE69" s="1089"/>
      <c r="RF69" s="1089"/>
      <c r="RG69" s="1089"/>
      <c r="RH69" s="1089"/>
      <c r="RI69" s="1089"/>
      <c r="RJ69" s="1089"/>
      <c r="RK69" s="1089"/>
      <c r="RL69" s="1089"/>
      <c r="RM69" s="1089"/>
      <c r="RN69" s="1089"/>
      <c r="RO69" s="1089"/>
      <c r="RP69" s="1089"/>
      <c r="RQ69" s="1089"/>
      <c r="RR69" s="1089"/>
      <c r="RS69" s="1089"/>
      <c r="RT69" s="1089"/>
      <c r="RU69" s="1089"/>
      <c r="RV69" s="1089"/>
      <c r="RW69" s="1089"/>
      <c r="RX69" s="1089"/>
      <c r="RY69" s="1089"/>
      <c r="RZ69" s="1089"/>
      <c r="SA69" s="1089"/>
      <c r="SB69" s="1089"/>
      <c r="SC69" s="1089"/>
      <c r="SD69" s="1089"/>
      <c r="SE69" s="1089"/>
      <c r="SF69" s="1089"/>
      <c r="SG69" s="1089"/>
      <c r="SH69" s="1089"/>
      <c r="SI69" s="1089"/>
      <c r="SJ69" s="1089"/>
      <c r="SK69" s="1089"/>
      <c r="SL69" s="1089"/>
      <c r="SM69" s="1089"/>
      <c r="SN69" s="1089"/>
      <c r="SO69" s="1089"/>
      <c r="SP69" s="1089"/>
      <c r="SQ69" s="1089"/>
      <c r="SR69" s="1089"/>
      <c r="SS69" s="1089"/>
      <c r="ST69" s="1089"/>
      <c r="SU69" s="1089"/>
      <c r="SV69" s="1089"/>
      <c r="SW69" s="1089"/>
      <c r="SX69" s="1089"/>
      <c r="SY69" s="1089"/>
      <c r="SZ69" s="1089"/>
      <c r="TA69" s="1089"/>
      <c r="TB69" s="1089"/>
      <c r="TC69" s="1089"/>
      <c r="TD69" s="1089"/>
      <c r="TE69" s="1089"/>
      <c r="TF69" s="1089"/>
      <c r="TG69" s="1089"/>
      <c r="TH69" s="1089"/>
      <c r="TI69" s="1089"/>
      <c r="TJ69" s="1089"/>
      <c r="TK69" s="1089"/>
      <c r="TL69" s="1089"/>
      <c r="TM69" s="1089"/>
      <c r="TN69" s="1089"/>
      <c r="TO69" s="1089"/>
      <c r="TP69" s="1089"/>
      <c r="TQ69" s="1089"/>
      <c r="TR69" s="1089"/>
      <c r="TS69" s="1089"/>
      <c r="TT69" s="1089"/>
      <c r="TU69" s="1089"/>
      <c r="TV69" s="1089"/>
      <c r="TW69" s="1089"/>
      <c r="TX69" s="1089"/>
      <c r="TY69" s="1089"/>
      <c r="TZ69" s="1089"/>
      <c r="UA69" s="1089"/>
      <c r="UB69" s="1089"/>
      <c r="UC69" s="1089"/>
      <c r="UD69" s="1089"/>
      <c r="UE69" s="1089"/>
      <c r="UF69" s="1089"/>
      <c r="UG69" s="1089"/>
      <c r="UH69" s="1089"/>
      <c r="UI69" s="1089"/>
      <c r="UJ69" s="1089"/>
      <c r="UK69" s="1089"/>
      <c r="UL69" s="1089"/>
      <c r="UM69" s="1089"/>
      <c r="UN69" s="1089"/>
      <c r="UO69" s="1089"/>
      <c r="UP69" s="1089"/>
      <c r="UQ69" s="1089"/>
      <c r="UR69" s="1089"/>
      <c r="US69" s="1089"/>
      <c r="UT69" s="1089"/>
      <c r="UU69" s="1089"/>
      <c r="UV69" s="1089"/>
      <c r="UW69" s="1089"/>
      <c r="UX69" s="1089"/>
      <c r="UY69" s="1089"/>
      <c r="UZ69" s="1089"/>
      <c r="VA69" s="1089"/>
      <c r="VB69" s="1089"/>
      <c r="VC69" s="1089"/>
      <c r="VD69" s="1089"/>
      <c r="VE69" s="1089"/>
      <c r="VF69" s="1089"/>
      <c r="VG69" s="1089"/>
      <c r="VH69" s="1089"/>
      <c r="VI69" s="1089"/>
      <c r="VJ69" s="1089"/>
      <c r="VK69" s="1089"/>
      <c r="VL69" s="1089"/>
      <c r="VM69" s="1089"/>
      <c r="VN69" s="1089"/>
      <c r="VO69" s="1089"/>
      <c r="VP69" s="1089"/>
      <c r="VQ69" s="1089"/>
      <c r="VR69" s="1089"/>
      <c r="VS69" s="1089"/>
      <c r="VT69" s="1089"/>
      <c r="VU69" s="1089"/>
      <c r="VV69" s="1089"/>
      <c r="VW69" s="1089"/>
      <c r="VX69" s="1089"/>
      <c r="VY69" s="1089"/>
      <c r="VZ69" s="1089"/>
      <c r="WA69" s="1089"/>
      <c r="WB69" s="1089"/>
      <c r="WC69" s="1089"/>
      <c r="WD69" s="1089"/>
      <c r="WE69" s="1089"/>
      <c r="WF69" s="1089"/>
      <c r="WG69" s="1089"/>
      <c r="WH69" s="1089"/>
      <c r="WI69" s="1089"/>
      <c r="WJ69" s="1089"/>
      <c r="WK69" s="1089"/>
      <c r="WL69" s="1089"/>
      <c r="WM69" s="1089"/>
      <c r="WN69" s="1089"/>
      <c r="WO69" s="1089"/>
      <c r="WP69" s="1089"/>
      <c r="WQ69" s="1089"/>
      <c r="WR69" s="1089"/>
      <c r="WS69" s="1089"/>
      <c r="WT69" s="1089"/>
      <c r="WU69" s="1089"/>
      <c r="WV69" s="1089"/>
      <c r="WW69" s="1089"/>
      <c r="WX69" s="1089"/>
      <c r="WY69" s="1089"/>
      <c r="WZ69" s="1089"/>
      <c r="XA69" s="1089"/>
      <c r="XB69" s="1089"/>
      <c r="XC69" s="1089"/>
      <c r="XD69" s="1089"/>
      <c r="XE69" s="1089"/>
      <c r="XF69" s="1089"/>
      <c r="XG69" s="1089"/>
      <c r="XH69" s="1089"/>
      <c r="XI69" s="1089"/>
      <c r="XJ69" s="1089"/>
      <c r="XK69" s="1089"/>
      <c r="XL69" s="1089"/>
      <c r="XM69" s="1089"/>
      <c r="XN69" s="1089"/>
      <c r="XO69" s="1089"/>
      <c r="XP69" s="1089"/>
      <c r="XQ69" s="1089"/>
      <c r="XR69" s="1089"/>
      <c r="XS69" s="1089"/>
      <c r="XT69" s="1089"/>
      <c r="XU69" s="1089"/>
      <c r="XV69" s="1089"/>
      <c r="XW69" s="1089"/>
      <c r="XX69" s="1089"/>
      <c r="XY69" s="1089"/>
      <c r="XZ69" s="1089"/>
      <c r="YA69" s="1089"/>
      <c r="YB69" s="1089"/>
      <c r="YC69" s="1089"/>
      <c r="YD69" s="1089"/>
      <c r="YE69" s="1089"/>
      <c r="YF69" s="1089"/>
      <c r="YG69" s="1089"/>
      <c r="YH69" s="1089"/>
      <c r="YI69" s="1089"/>
      <c r="YJ69" s="1089"/>
      <c r="YK69" s="1089"/>
      <c r="YL69" s="1089"/>
      <c r="YM69" s="1089"/>
      <c r="YN69" s="1089"/>
      <c r="YO69" s="1089"/>
      <c r="YP69" s="1089"/>
      <c r="YQ69" s="1089"/>
      <c r="YR69" s="1089"/>
      <c r="YS69" s="1089"/>
      <c r="YT69" s="1089"/>
      <c r="YU69" s="1089"/>
      <c r="YV69" s="1089"/>
      <c r="YW69" s="1089"/>
      <c r="YX69" s="1089"/>
      <c r="YY69" s="1089"/>
      <c r="YZ69" s="1089"/>
      <c r="ZA69" s="1089"/>
      <c r="ZB69" s="1089"/>
      <c r="ZC69" s="1089"/>
      <c r="ZD69" s="1089"/>
      <c r="ZE69" s="1089"/>
      <c r="ZF69" s="1089"/>
      <c r="ZG69" s="1089"/>
      <c r="ZH69" s="1089"/>
      <c r="ZI69" s="1089"/>
      <c r="ZJ69" s="1089"/>
      <c r="ZK69" s="1089"/>
      <c r="ZL69" s="1089"/>
      <c r="ZM69" s="1089"/>
      <c r="ZN69" s="1089"/>
      <c r="ZO69" s="1089"/>
      <c r="ZP69" s="1089"/>
      <c r="ZQ69" s="1089"/>
      <c r="ZR69" s="1089"/>
      <c r="ZS69" s="1089"/>
      <c r="ZT69" s="1089"/>
      <c r="ZU69" s="1089"/>
      <c r="ZV69" s="1089"/>
      <c r="ZW69" s="1089"/>
      <c r="ZX69" s="1089"/>
      <c r="ZY69" s="1089"/>
      <c r="ZZ69" s="1089"/>
      <c r="AAA69" s="1089"/>
      <c r="AAB69" s="1089"/>
      <c r="AAC69" s="1089"/>
      <c r="AAD69" s="1089"/>
      <c r="AAE69" s="1089"/>
      <c r="AAF69" s="1089"/>
      <c r="AAG69" s="1089"/>
      <c r="AAH69" s="1089"/>
      <c r="AAI69" s="1089"/>
      <c r="AAJ69" s="1089"/>
      <c r="AAK69" s="1089"/>
      <c r="AAL69" s="1089"/>
      <c r="AAM69" s="1089"/>
      <c r="AAN69" s="1089"/>
      <c r="AAO69" s="1089"/>
      <c r="AAP69" s="1089"/>
      <c r="AAQ69" s="1089"/>
      <c r="AAR69" s="1089"/>
      <c r="AAS69" s="1089"/>
      <c r="AAT69" s="1089"/>
      <c r="AAU69" s="1089"/>
      <c r="AAV69" s="1089"/>
      <c r="AAW69" s="1089"/>
      <c r="AAX69" s="1089"/>
      <c r="AAY69" s="1089"/>
      <c r="AAZ69" s="1089"/>
      <c r="ABA69" s="1089"/>
      <c r="ABB69" s="1089"/>
      <c r="ABC69" s="1089"/>
      <c r="ABD69" s="1089"/>
      <c r="ABE69" s="1089"/>
      <c r="ABF69" s="1089"/>
      <c r="ABG69" s="1089"/>
      <c r="ABH69" s="1089"/>
      <c r="ABI69" s="1089"/>
      <c r="ABJ69" s="1089"/>
      <c r="ABK69" s="1089"/>
      <c r="ABL69" s="1089"/>
      <c r="ABM69" s="1089"/>
      <c r="ABN69" s="1089"/>
      <c r="ABO69" s="1089"/>
      <c r="ABP69" s="1089"/>
      <c r="ABQ69" s="1089"/>
      <c r="ABR69" s="1089"/>
      <c r="ABS69" s="1089"/>
      <c r="ABT69" s="1089"/>
      <c r="ABU69" s="1089"/>
      <c r="ABV69" s="1089"/>
      <c r="ABW69" s="1089"/>
      <c r="ABX69" s="1089"/>
      <c r="ABY69" s="1089"/>
      <c r="ABZ69" s="1089"/>
      <c r="ACA69" s="1089"/>
      <c r="ACB69" s="1089"/>
      <c r="ACC69" s="1089"/>
      <c r="ACD69" s="1089"/>
      <c r="ACE69" s="1089"/>
      <c r="ACF69" s="1089"/>
      <c r="ACG69" s="1089"/>
      <c r="ACH69" s="1089"/>
      <c r="ACI69" s="1089"/>
      <c r="ACJ69" s="1089"/>
      <c r="ACK69" s="1089"/>
      <c r="ACL69" s="1089"/>
      <c r="ACM69" s="1089"/>
      <c r="ACN69" s="1089"/>
      <c r="ACO69" s="1089"/>
      <c r="ACP69" s="1089"/>
      <c r="ACQ69" s="1089"/>
      <c r="ACR69" s="1089"/>
      <c r="ACS69" s="1089"/>
      <c r="ACT69" s="1089"/>
      <c r="ACU69" s="1089"/>
      <c r="ACV69" s="1089"/>
      <c r="ACW69" s="1089"/>
      <c r="ACX69" s="1089"/>
      <c r="ACY69" s="1089"/>
      <c r="ACZ69" s="1089"/>
      <c r="ADA69" s="1089"/>
      <c r="ADB69" s="1089"/>
      <c r="ADC69" s="1089"/>
      <c r="ADD69" s="1089"/>
      <c r="ADE69" s="1089"/>
      <c r="ADF69" s="1089"/>
      <c r="ADG69" s="1089"/>
      <c r="ADH69" s="1089"/>
      <c r="ADI69" s="1089"/>
      <c r="ADJ69" s="1089"/>
      <c r="ADK69" s="1089"/>
      <c r="ADL69" s="1089"/>
      <c r="ADM69" s="1089"/>
      <c r="ADN69" s="1089"/>
      <c r="ADO69" s="1089"/>
      <c r="ADP69" s="1089"/>
      <c r="ADQ69" s="1089"/>
      <c r="ADR69" s="1089"/>
      <c r="ADS69" s="1089"/>
      <c r="ADT69" s="1089"/>
      <c r="ADU69" s="1089"/>
      <c r="ADV69" s="1089"/>
      <c r="ADW69" s="1089"/>
      <c r="ADX69" s="1089"/>
      <c r="ADY69" s="1089"/>
      <c r="ADZ69" s="1089"/>
      <c r="AEA69" s="1089"/>
      <c r="AEB69" s="1089"/>
      <c r="AEC69" s="1089"/>
      <c r="AED69" s="1089"/>
      <c r="AEE69" s="1089"/>
      <c r="AEF69" s="1089"/>
      <c r="AEG69" s="1089"/>
      <c r="AEH69" s="1089"/>
      <c r="AEI69" s="1089"/>
      <c r="AEJ69" s="1089"/>
      <c r="AEK69" s="1089"/>
      <c r="AEL69" s="1089"/>
      <c r="AEM69" s="1089"/>
      <c r="AEN69" s="1089"/>
      <c r="AEO69" s="1089"/>
      <c r="AEP69" s="1089"/>
      <c r="AEQ69" s="1089"/>
      <c r="AER69" s="1089"/>
      <c r="AES69" s="1089"/>
      <c r="AET69" s="1089"/>
      <c r="AEU69" s="1089"/>
      <c r="AEV69" s="1089"/>
      <c r="AEW69" s="1089"/>
      <c r="AEX69" s="1089"/>
      <c r="AEY69" s="1089"/>
      <c r="AEZ69" s="1089"/>
      <c r="AFA69" s="1089"/>
      <c r="AFB69" s="1089"/>
      <c r="AFC69" s="1089"/>
      <c r="AFD69" s="1089"/>
      <c r="AFE69" s="1089"/>
      <c r="AFF69" s="1089"/>
      <c r="AFG69" s="1089"/>
      <c r="AFH69" s="1089"/>
      <c r="AFI69" s="1089"/>
      <c r="AFJ69" s="1089"/>
      <c r="AFK69" s="1089"/>
      <c r="AFL69" s="1089"/>
      <c r="AFM69" s="1089"/>
      <c r="AFN69" s="1089"/>
      <c r="AFO69" s="1089"/>
      <c r="AFP69" s="1089"/>
      <c r="AFQ69" s="1089"/>
      <c r="AFR69" s="1089"/>
      <c r="AFS69" s="1089"/>
      <c r="AFT69" s="1089"/>
      <c r="AFU69" s="1089"/>
      <c r="AFV69" s="1089"/>
      <c r="AFW69" s="1089"/>
      <c r="AFX69" s="1089"/>
      <c r="AFY69" s="1089"/>
      <c r="AFZ69" s="1089"/>
      <c r="AGA69" s="1089"/>
      <c r="AGB69" s="1089"/>
      <c r="AGC69" s="1089"/>
      <c r="AGD69" s="1089"/>
      <c r="AGE69" s="1089"/>
      <c r="AGF69" s="1089"/>
      <c r="AGG69" s="1089"/>
      <c r="AGH69" s="1089"/>
      <c r="AGI69" s="1089"/>
      <c r="AGJ69" s="1089"/>
      <c r="AGK69" s="1089"/>
      <c r="AGL69" s="1089"/>
      <c r="AGM69" s="1089"/>
      <c r="AGN69" s="1089"/>
      <c r="AGO69" s="1089"/>
      <c r="AGP69" s="1089"/>
      <c r="AGQ69" s="1089"/>
      <c r="AGR69" s="1089"/>
      <c r="AGS69" s="1089"/>
      <c r="AGT69" s="1089"/>
      <c r="AGU69" s="1089"/>
      <c r="AGV69" s="1089"/>
      <c r="AGW69" s="1089"/>
      <c r="AGX69" s="1089"/>
      <c r="AGY69" s="1089"/>
      <c r="AGZ69" s="1089"/>
      <c r="AHA69" s="1089"/>
      <c r="AHB69" s="1089"/>
      <c r="AHC69" s="1089"/>
      <c r="AHD69" s="1089"/>
      <c r="AHE69" s="1089"/>
      <c r="AHF69" s="1089"/>
      <c r="AHG69" s="1089"/>
      <c r="AHH69" s="1089"/>
      <c r="AHI69" s="1089"/>
      <c r="AHJ69" s="1089"/>
      <c r="AHK69" s="1089"/>
      <c r="AHL69" s="1089"/>
      <c r="AHM69" s="1089"/>
      <c r="AHN69" s="1089"/>
      <c r="AHO69" s="1089"/>
      <c r="AHP69" s="1089"/>
      <c r="AHQ69" s="1089"/>
      <c r="AHR69" s="1089"/>
      <c r="AHS69" s="1089"/>
      <c r="AHT69" s="1089"/>
      <c r="AHU69" s="1089"/>
      <c r="AHV69" s="1089"/>
      <c r="AHW69" s="1089"/>
      <c r="AHX69" s="1089"/>
      <c r="AHY69" s="1089"/>
      <c r="AHZ69" s="1089"/>
      <c r="AIA69" s="1089"/>
      <c r="AIB69" s="1089"/>
      <c r="AIC69" s="1089"/>
      <c r="AID69" s="1089"/>
      <c r="AIE69" s="1089"/>
      <c r="AIF69" s="1089"/>
      <c r="AIG69" s="1089"/>
      <c r="AIH69" s="1089"/>
      <c r="AII69" s="1089"/>
      <c r="AIJ69" s="1089"/>
      <c r="AIK69" s="1089"/>
      <c r="AIL69" s="1089"/>
      <c r="AIM69" s="1089"/>
      <c r="AIN69" s="1089"/>
      <c r="AIO69" s="1089"/>
      <c r="AIP69" s="1089"/>
      <c r="AIQ69" s="1089"/>
    </row>
    <row r="70" spans="1:927" ht="15" customHeight="1">
      <c r="A70" s="141"/>
      <c r="B70" s="152"/>
      <c r="C70" s="258"/>
      <c r="D70" s="515"/>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c r="CU70" s="1089"/>
      <c r="CV70" s="1089"/>
      <c r="CW70" s="1089"/>
      <c r="CX70" s="1089"/>
      <c r="CY70" s="1089"/>
      <c r="CZ70" s="1089"/>
      <c r="DA70" s="1089"/>
      <c r="DB70" s="1089"/>
      <c r="DC70" s="1089"/>
      <c r="DD70" s="1089"/>
      <c r="DE70" s="1089"/>
      <c r="DF70" s="1089"/>
      <c r="DG70" s="1089"/>
      <c r="DH70" s="1089"/>
      <c r="DI70" s="1089"/>
      <c r="DJ70" s="1089"/>
      <c r="DK70" s="1089"/>
      <c r="DL70" s="1089"/>
      <c r="DM70" s="1089"/>
      <c r="DN70" s="1089"/>
      <c r="DO70" s="1089"/>
      <c r="DP70" s="1089"/>
      <c r="DQ70" s="1089"/>
      <c r="DR70" s="1089"/>
      <c r="DS70" s="1089"/>
      <c r="DT70" s="1089"/>
      <c r="DU70" s="1089"/>
      <c r="DV70" s="1089"/>
      <c r="DW70" s="1089"/>
      <c r="DX70" s="1089"/>
      <c r="DY70" s="1089"/>
      <c r="DZ70" s="1089"/>
      <c r="EA70" s="1089"/>
      <c r="EB70" s="1089"/>
      <c r="EC70" s="1089"/>
      <c r="ED70" s="1089"/>
      <c r="EE70" s="1089"/>
      <c r="EF70" s="1089"/>
      <c r="EG70" s="1089"/>
      <c r="EH70" s="1089"/>
      <c r="EI70" s="1089"/>
      <c r="EJ70" s="1089"/>
      <c r="EK70" s="1089"/>
      <c r="EL70" s="1089"/>
      <c r="EM70" s="1089"/>
      <c r="EN70" s="1089"/>
      <c r="EO70" s="1089"/>
      <c r="EP70" s="1089"/>
      <c r="EQ70" s="1089"/>
      <c r="ER70" s="1089"/>
      <c r="ES70" s="1089"/>
      <c r="ET70" s="1089"/>
      <c r="EU70" s="1089"/>
      <c r="EV70" s="1089"/>
      <c r="EW70" s="1089"/>
      <c r="EX70" s="1089"/>
      <c r="EY70" s="1089"/>
      <c r="EZ70" s="1089"/>
      <c r="FA70" s="1089"/>
      <c r="FB70" s="1089"/>
      <c r="FC70" s="1089"/>
      <c r="FD70" s="1089"/>
      <c r="FE70" s="1089"/>
      <c r="FF70" s="1089"/>
      <c r="FG70" s="1089"/>
      <c r="FH70" s="1089"/>
      <c r="FI70" s="1089"/>
      <c r="FJ70" s="1089"/>
      <c r="FK70" s="1089"/>
      <c r="FL70" s="1089"/>
      <c r="FM70" s="1089"/>
      <c r="FN70" s="1089"/>
      <c r="FO70" s="1089"/>
      <c r="FP70" s="1089"/>
      <c r="FQ70" s="1089"/>
      <c r="FR70" s="1089"/>
      <c r="FS70" s="1089"/>
      <c r="FT70" s="1089"/>
      <c r="FU70" s="1089"/>
      <c r="FV70" s="1089"/>
      <c r="FW70" s="1089"/>
      <c r="FX70" s="1089"/>
      <c r="FY70" s="1089"/>
      <c r="FZ70" s="1089"/>
      <c r="GA70" s="1089"/>
      <c r="GB70" s="1089"/>
      <c r="GC70" s="1089"/>
      <c r="GD70" s="1089"/>
      <c r="GE70" s="1089"/>
      <c r="GF70" s="1089"/>
      <c r="GG70" s="1089"/>
      <c r="GH70" s="1089"/>
      <c r="GI70" s="1089"/>
      <c r="GJ70" s="1089"/>
      <c r="GK70" s="1089"/>
      <c r="GL70" s="1089"/>
      <c r="GM70" s="1089"/>
      <c r="GN70" s="1089"/>
      <c r="GO70" s="1089"/>
      <c r="GP70" s="1089"/>
      <c r="GQ70" s="1089"/>
      <c r="GR70" s="1089"/>
      <c r="GS70" s="1089"/>
      <c r="GT70" s="1089"/>
      <c r="GU70" s="1089"/>
      <c r="GV70" s="1089"/>
      <c r="GW70" s="1089"/>
      <c r="GX70" s="1089"/>
      <c r="GY70" s="1089"/>
      <c r="GZ70" s="1089"/>
      <c r="HA70" s="1089"/>
      <c r="HB70" s="1089"/>
      <c r="HC70" s="1089"/>
      <c r="HD70" s="1089"/>
      <c r="HE70" s="1089"/>
      <c r="HF70" s="1089"/>
      <c r="HG70" s="1089"/>
      <c r="HH70" s="1089"/>
      <c r="HI70" s="1089"/>
      <c r="HJ70" s="1089"/>
      <c r="HK70" s="1089"/>
      <c r="HL70" s="1089"/>
      <c r="HM70" s="1089"/>
      <c r="HN70" s="1089"/>
      <c r="HO70" s="1089"/>
      <c r="HP70" s="1089"/>
      <c r="HQ70" s="1089"/>
      <c r="HR70" s="1089"/>
      <c r="HS70" s="1089"/>
      <c r="HT70" s="1089"/>
      <c r="HU70" s="1089"/>
      <c r="HV70" s="1089"/>
      <c r="HW70" s="1089"/>
      <c r="HX70" s="1089"/>
      <c r="HY70" s="1089"/>
      <c r="HZ70" s="1089"/>
      <c r="IA70" s="1089"/>
      <c r="IB70" s="1089"/>
      <c r="IC70" s="1089"/>
      <c r="ID70" s="1089"/>
      <c r="IE70" s="1089"/>
      <c r="IF70" s="1089"/>
      <c r="IG70" s="1089"/>
      <c r="IH70" s="1089"/>
      <c r="II70" s="1089"/>
      <c r="IJ70" s="1089"/>
      <c r="IK70" s="1089"/>
      <c r="IL70" s="1089"/>
      <c r="IM70" s="1089"/>
      <c r="IN70" s="1089"/>
      <c r="IO70" s="1089"/>
      <c r="IP70" s="1089"/>
      <c r="IQ70" s="1089"/>
      <c r="IR70" s="1089"/>
      <c r="IS70" s="1089"/>
      <c r="IT70" s="1089"/>
      <c r="IU70" s="1089"/>
      <c r="IV70" s="1089"/>
      <c r="IW70" s="1089"/>
      <c r="IX70" s="1089"/>
      <c r="IY70" s="1089"/>
      <c r="IZ70" s="1089"/>
      <c r="JA70" s="1089"/>
      <c r="JB70" s="1089"/>
      <c r="JC70" s="1089"/>
      <c r="JD70" s="1089"/>
      <c r="JE70" s="1089"/>
      <c r="JF70" s="1089"/>
      <c r="JG70" s="1089"/>
      <c r="JH70" s="1089"/>
      <c r="JI70" s="1089"/>
      <c r="JJ70" s="1089"/>
      <c r="JK70" s="1089"/>
      <c r="JL70" s="1089"/>
      <c r="JM70" s="1089"/>
      <c r="JN70" s="1089"/>
      <c r="JO70" s="1089"/>
      <c r="JP70" s="1089"/>
      <c r="JQ70" s="1089"/>
      <c r="JR70" s="1089"/>
      <c r="JS70" s="1089"/>
      <c r="JT70" s="1089"/>
      <c r="JU70" s="1089"/>
      <c r="JV70" s="1089"/>
      <c r="JW70" s="1089"/>
      <c r="JX70" s="1089"/>
      <c r="JY70" s="1089"/>
      <c r="JZ70" s="1089"/>
      <c r="KA70" s="1089"/>
      <c r="KB70" s="1089"/>
      <c r="KC70" s="1089"/>
      <c r="KD70" s="1089"/>
      <c r="KE70" s="1089"/>
      <c r="KF70" s="1089"/>
      <c r="KG70" s="1089"/>
      <c r="KH70" s="1089"/>
      <c r="KI70" s="1089"/>
      <c r="KJ70" s="1089"/>
      <c r="KK70" s="1089"/>
      <c r="KL70" s="1089"/>
      <c r="KM70" s="1089"/>
      <c r="KN70" s="1089"/>
      <c r="KO70" s="1089"/>
      <c r="KP70" s="1089"/>
      <c r="KQ70" s="1089"/>
      <c r="KR70" s="1089"/>
      <c r="KS70" s="1089"/>
      <c r="KT70" s="1089"/>
      <c r="KU70" s="1089"/>
      <c r="KV70" s="1089"/>
      <c r="KW70" s="1089"/>
      <c r="KX70" s="1089"/>
      <c r="KY70" s="1089"/>
      <c r="KZ70" s="1089"/>
      <c r="LA70" s="1089"/>
      <c r="LB70" s="1089"/>
      <c r="LC70" s="1089"/>
      <c r="LD70" s="1089"/>
      <c r="LE70" s="1089"/>
      <c r="LF70" s="1089"/>
      <c r="LG70" s="1089"/>
      <c r="LH70" s="1089"/>
      <c r="LI70" s="1089"/>
      <c r="LJ70" s="1089"/>
      <c r="LK70" s="1089"/>
      <c r="LL70" s="1089"/>
      <c r="LM70" s="1089"/>
      <c r="LN70" s="1089"/>
      <c r="LO70" s="1089"/>
      <c r="LP70" s="1089"/>
      <c r="LQ70" s="1089"/>
      <c r="LR70" s="1089"/>
      <c r="LS70" s="1089"/>
      <c r="LT70" s="1089"/>
      <c r="LU70" s="1089"/>
      <c r="LV70" s="1089"/>
      <c r="LW70" s="1089"/>
      <c r="LX70" s="1089"/>
      <c r="LY70" s="1089"/>
      <c r="LZ70" s="1089"/>
      <c r="MA70" s="1089"/>
      <c r="MB70" s="1089"/>
      <c r="MC70" s="1089"/>
      <c r="MD70" s="1089"/>
      <c r="ME70" s="1089"/>
      <c r="MF70" s="1089"/>
      <c r="MG70" s="1089"/>
      <c r="MH70" s="1089"/>
      <c r="MI70" s="1089"/>
      <c r="MJ70" s="1089"/>
      <c r="MK70" s="1089"/>
      <c r="ML70" s="1089"/>
      <c r="MM70" s="1089"/>
      <c r="MN70" s="1089"/>
      <c r="MO70" s="1089"/>
      <c r="MP70" s="1089"/>
      <c r="MQ70" s="1089"/>
      <c r="MR70" s="1089"/>
      <c r="MS70" s="1089"/>
      <c r="MT70" s="1089"/>
      <c r="MU70" s="1089"/>
      <c r="MV70" s="1089"/>
      <c r="MW70" s="1089"/>
      <c r="MX70" s="1089"/>
      <c r="MY70" s="1089"/>
      <c r="MZ70" s="1089"/>
      <c r="NA70" s="1089"/>
      <c r="NB70" s="1089"/>
      <c r="NC70" s="1089"/>
      <c r="ND70" s="1089"/>
      <c r="NE70" s="1089"/>
      <c r="NF70" s="1089"/>
      <c r="NG70" s="1089"/>
      <c r="NH70" s="1089"/>
      <c r="NI70" s="1089"/>
      <c r="NJ70" s="1089"/>
      <c r="NK70" s="1089"/>
      <c r="NL70" s="1089"/>
      <c r="NM70" s="1089"/>
      <c r="NN70" s="1089"/>
      <c r="NO70" s="1089"/>
      <c r="NP70" s="1089"/>
      <c r="NQ70" s="1089"/>
      <c r="NR70" s="1089"/>
      <c r="NS70" s="1089"/>
      <c r="NT70" s="1089"/>
      <c r="NU70" s="1089"/>
      <c r="NV70" s="1089"/>
      <c r="NW70" s="1089"/>
      <c r="NX70" s="1089"/>
      <c r="NY70" s="1089"/>
      <c r="NZ70" s="1089"/>
      <c r="OA70" s="1089"/>
      <c r="OB70" s="1089"/>
      <c r="OC70" s="1089"/>
      <c r="OD70" s="1089"/>
      <c r="OE70" s="1089"/>
      <c r="OF70" s="1089"/>
      <c r="OG70" s="1089"/>
      <c r="OH70" s="1089"/>
      <c r="OI70" s="1089"/>
      <c r="OJ70" s="1089"/>
      <c r="OK70" s="1089"/>
      <c r="OL70" s="1089"/>
      <c r="OM70" s="1089"/>
      <c r="ON70" s="1089"/>
      <c r="OO70" s="1089"/>
      <c r="OP70" s="1089"/>
      <c r="OQ70" s="1089"/>
      <c r="OR70" s="1089"/>
      <c r="OS70" s="1089"/>
      <c r="OT70" s="1089"/>
      <c r="OU70" s="1089"/>
      <c r="OV70" s="1089"/>
      <c r="OW70" s="1089"/>
      <c r="OX70" s="1089"/>
      <c r="OY70" s="1089"/>
      <c r="OZ70" s="1089"/>
      <c r="PA70" s="1089"/>
      <c r="PB70" s="1089"/>
      <c r="PC70" s="1089"/>
      <c r="PD70" s="1089"/>
      <c r="PE70" s="1089"/>
      <c r="PF70" s="1089"/>
      <c r="PG70" s="1089"/>
      <c r="PH70" s="1089"/>
      <c r="PI70" s="1089"/>
      <c r="PJ70" s="1089"/>
      <c r="PK70" s="1089"/>
      <c r="PL70" s="1089"/>
      <c r="PM70" s="1089"/>
      <c r="PN70" s="1089"/>
      <c r="PO70" s="1089"/>
      <c r="PP70" s="1089"/>
      <c r="PQ70" s="1089"/>
      <c r="PR70" s="1089"/>
      <c r="PS70" s="1089"/>
      <c r="PT70" s="1089"/>
      <c r="PU70" s="1089"/>
      <c r="PV70" s="1089"/>
      <c r="PW70" s="1089"/>
      <c r="PX70" s="1089"/>
      <c r="PY70" s="1089"/>
      <c r="PZ70" s="1089"/>
      <c r="QA70" s="1089"/>
      <c r="QB70" s="1089"/>
      <c r="QC70" s="1089"/>
      <c r="QD70" s="1089"/>
      <c r="QE70" s="1089"/>
      <c r="QF70" s="1089"/>
      <c r="QG70" s="1089"/>
      <c r="QH70" s="1089"/>
      <c r="QI70" s="1089"/>
      <c r="QJ70" s="1089"/>
      <c r="QK70" s="1089"/>
      <c r="QL70" s="1089"/>
      <c r="QM70" s="1089"/>
      <c r="QN70" s="1089"/>
      <c r="QO70" s="1089"/>
      <c r="QP70" s="1089"/>
      <c r="QQ70" s="1089"/>
      <c r="QR70" s="1089"/>
      <c r="QS70" s="1089"/>
      <c r="QT70" s="1089"/>
      <c r="QU70" s="1089"/>
      <c r="QV70" s="1089"/>
      <c r="QW70" s="1089"/>
      <c r="QX70" s="1089"/>
      <c r="QY70" s="1089"/>
      <c r="QZ70" s="1089"/>
      <c r="RA70" s="1089"/>
      <c r="RB70" s="1089"/>
      <c r="RC70" s="1089"/>
      <c r="RD70" s="1089"/>
      <c r="RE70" s="1089"/>
      <c r="RF70" s="1089"/>
      <c r="RG70" s="1089"/>
      <c r="RH70" s="1089"/>
      <c r="RI70" s="1089"/>
      <c r="RJ70" s="1089"/>
      <c r="RK70" s="1089"/>
      <c r="RL70" s="1089"/>
      <c r="RM70" s="1089"/>
      <c r="RN70" s="1089"/>
      <c r="RO70" s="1089"/>
      <c r="RP70" s="1089"/>
      <c r="RQ70" s="1089"/>
      <c r="RR70" s="1089"/>
      <c r="RS70" s="1089"/>
      <c r="RT70" s="1089"/>
      <c r="RU70" s="1089"/>
      <c r="RV70" s="1089"/>
      <c r="RW70" s="1089"/>
      <c r="RX70" s="1089"/>
      <c r="RY70" s="1089"/>
      <c r="RZ70" s="1089"/>
      <c r="SA70" s="1089"/>
      <c r="SB70" s="1089"/>
      <c r="SC70" s="1089"/>
      <c r="SD70" s="1089"/>
      <c r="SE70" s="1089"/>
      <c r="SF70" s="1089"/>
      <c r="SG70" s="1089"/>
      <c r="SH70" s="1089"/>
      <c r="SI70" s="1089"/>
      <c r="SJ70" s="1089"/>
      <c r="SK70" s="1089"/>
      <c r="SL70" s="1089"/>
      <c r="SM70" s="1089"/>
      <c r="SN70" s="1089"/>
      <c r="SO70" s="1089"/>
      <c r="SP70" s="1089"/>
      <c r="SQ70" s="1089"/>
      <c r="SR70" s="1089"/>
      <c r="SS70" s="1089"/>
      <c r="ST70" s="1089"/>
      <c r="SU70" s="1089"/>
      <c r="SV70" s="1089"/>
      <c r="SW70" s="1089"/>
      <c r="SX70" s="1089"/>
      <c r="SY70" s="1089"/>
      <c r="SZ70" s="1089"/>
      <c r="TA70" s="1089"/>
      <c r="TB70" s="1089"/>
      <c r="TC70" s="1089"/>
      <c r="TD70" s="1089"/>
      <c r="TE70" s="1089"/>
      <c r="TF70" s="1089"/>
      <c r="TG70" s="1089"/>
      <c r="TH70" s="1089"/>
      <c r="TI70" s="1089"/>
      <c r="TJ70" s="1089"/>
      <c r="TK70" s="1089"/>
      <c r="TL70" s="1089"/>
      <c r="TM70" s="1089"/>
      <c r="TN70" s="1089"/>
      <c r="TO70" s="1089"/>
      <c r="TP70" s="1089"/>
      <c r="TQ70" s="1089"/>
      <c r="TR70" s="1089"/>
      <c r="TS70" s="1089"/>
      <c r="TT70" s="1089"/>
      <c r="TU70" s="1089"/>
      <c r="TV70" s="1089"/>
      <c r="TW70" s="1089"/>
      <c r="TX70" s="1089"/>
      <c r="TY70" s="1089"/>
      <c r="TZ70" s="1089"/>
      <c r="UA70" s="1089"/>
      <c r="UB70" s="1089"/>
      <c r="UC70" s="1089"/>
      <c r="UD70" s="1089"/>
      <c r="UE70" s="1089"/>
      <c r="UF70" s="1089"/>
      <c r="UG70" s="1089"/>
      <c r="UH70" s="1089"/>
      <c r="UI70" s="1089"/>
      <c r="UJ70" s="1089"/>
      <c r="UK70" s="1089"/>
      <c r="UL70" s="1089"/>
      <c r="UM70" s="1089"/>
      <c r="UN70" s="1089"/>
      <c r="UO70" s="1089"/>
      <c r="UP70" s="1089"/>
      <c r="UQ70" s="1089"/>
      <c r="UR70" s="1089"/>
      <c r="US70" s="1089"/>
      <c r="UT70" s="1089"/>
      <c r="UU70" s="1089"/>
      <c r="UV70" s="1089"/>
      <c r="UW70" s="1089"/>
      <c r="UX70" s="1089"/>
      <c r="UY70" s="1089"/>
      <c r="UZ70" s="1089"/>
      <c r="VA70" s="1089"/>
      <c r="VB70" s="1089"/>
      <c r="VC70" s="1089"/>
      <c r="VD70" s="1089"/>
      <c r="VE70" s="1089"/>
      <c r="VF70" s="1089"/>
      <c r="VG70" s="1089"/>
      <c r="VH70" s="1089"/>
      <c r="VI70" s="1089"/>
      <c r="VJ70" s="1089"/>
      <c r="VK70" s="1089"/>
      <c r="VL70" s="1089"/>
      <c r="VM70" s="1089"/>
      <c r="VN70" s="1089"/>
      <c r="VO70" s="1089"/>
      <c r="VP70" s="1089"/>
      <c r="VQ70" s="1089"/>
      <c r="VR70" s="1089"/>
      <c r="VS70" s="1089"/>
      <c r="VT70" s="1089"/>
      <c r="VU70" s="1089"/>
      <c r="VV70" s="1089"/>
      <c r="VW70" s="1089"/>
      <c r="VX70" s="1089"/>
      <c r="VY70" s="1089"/>
      <c r="VZ70" s="1089"/>
      <c r="WA70" s="1089"/>
      <c r="WB70" s="1089"/>
      <c r="WC70" s="1089"/>
      <c r="WD70" s="1089"/>
      <c r="WE70" s="1089"/>
      <c r="WF70" s="1089"/>
      <c r="WG70" s="1089"/>
      <c r="WH70" s="1089"/>
      <c r="WI70" s="1089"/>
      <c r="WJ70" s="1089"/>
      <c r="WK70" s="1089"/>
      <c r="WL70" s="1089"/>
      <c r="WM70" s="1089"/>
      <c r="WN70" s="1089"/>
      <c r="WO70" s="1089"/>
      <c r="WP70" s="1089"/>
      <c r="WQ70" s="1089"/>
      <c r="WR70" s="1089"/>
      <c r="WS70" s="1089"/>
      <c r="WT70" s="1089"/>
      <c r="WU70" s="1089"/>
      <c r="WV70" s="1089"/>
      <c r="WW70" s="1089"/>
      <c r="WX70" s="1089"/>
      <c r="WY70" s="1089"/>
      <c r="WZ70" s="1089"/>
      <c r="XA70" s="1089"/>
      <c r="XB70" s="1089"/>
      <c r="XC70" s="1089"/>
      <c r="XD70" s="1089"/>
      <c r="XE70" s="1089"/>
      <c r="XF70" s="1089"/>
      <c r="XG70" s="1089"/>
      <c r="XH70" s="1089"/>
      <c r="XI70" s="1089"/>
      <c r="XJ70" s="1089"/>
      <c r="XK70" s="1089"/>
      <c r="XL70" s="1089"/>
      <c r="XM70" s="1089"/>
      <c r="XN70" s="1089"/>
      <c r="XO70" s="1089"/>
      <c r="XP70" s="1089"/>
      <c r="XQ70" s="1089"/>
      <c r="XR70" s="1089"/>
      <c r="XS70" s="1089"/>
      <c r="XT70" s="1089"/>
      <c r="XU70" s="1089"/>
      <c r="XV70" s="1089"/>
      <c r="XW70" s="1089"/>
      <c r="XX70" s="1089"/>
      <c r="XY70" s="1089"/>
      <c r="XZ70" s="1089"/>
      <c r="YA70" s="1089"/>
      <c r="YB70" s="1089"/>
      <c r="YC70" s="1089"/>
      <c r="YD70" s="1089"/>
      <c r="YE70" s="1089"/>
      <c r="YF70" s="1089"/>
      <c r="YG70" s="1089"/>
      <c r="YH70" s="1089"/>
      <c r="YI70" s="1089"/>
      <c r="YJ70" s="1089"/>
      <c r="YK70" s="1089"/>
      <c r="YL70" s="1089"/>
      <c r="YM70" s="1089"/>
      <c r="YN70" s="1089"/>
      <c r="YO70" s="1089"/>
      <c r="YP70" s="1089"/>
      <c r="YQ70" s="1089"/>
      <c r="YR70" s="1089"/>
      <c r="YS70" s="1089"/>
      <c r="YT70" s="1089"/>
      <c r="YU70" s="1089"/>
      <c r="YV70" s="1089"/>
      <c r="YW70" s="1089"/>
      <c r="YX70" s="1089"/>
      <c r="YY70" s="1089"/>
      <c r="YZ70" s="1089"/>
      <c r="ZA70" s="1089"/>
      <c r="ZB70" s="1089"/>
      <c r="ZC70" s="1089"/>
      <c r="ZD70" s="1089"/>
      <c r="ZE70" s="1089"/>
      <c r="ZF70" s="1089"/>
      <c r="ZG70" s="1089"/>
      <c r="ZH70" s="1089"/>
      <c r="ZI70" s="1089"/>
      <c r="ZJ70" s="1089"/>
      <c r="ZK70" s="1089"/>
      <c r="ZL70" s="1089"/>
      <c r="ZM70" s="1089"/>
      <c r="ZN70" s="1089"/>
      <c r="ZO70" s="1089"/>
      <c r="ZP70" s="1089"/>
      <c r="ZQ70" s="1089"/>
      <c r="ZR70" s="1089"/>
      <c r="ZS70" s="1089"/>
      <c r="ZT70" s="1089"/>
      <c r="ZU70" s="1089"/>
      <c r="ZV70" s="1089"/>
      <c r="ZW70" s="1089"/>
      <c r="ZX70" s="1089"/>
      <c r="ZY70" s="1089"/>
      <c r="ZZ70" s="1089"/>
      <c r="AAA70" s="1089"/>
      <c r="AAB70" s="1089"/>
      <c r="AAC70" s="1089"/>
      <c r="AAD70" s="1089"/>
      <c r="AAE70" s="1089"/>
      <c r="AAF70" s="1089"/>
      <c r="AAG70" s="1089"/>
      <c r="AAH70" s="1089"/>
      <c r="AAI70" s="1089"/>
      <c r="AAJ70" s="1089"/>
      <c r="AAK70" s="1089"/>
      <c r="AAL70" s="1089"/>
      <c r="AAM70" s="1089"/>
      <c r="AAN70" s="1089"/>
      <c r="AAO70" s="1089"/>
      <c r="AAP70" s="1089"/>
      <c r="AAQ70" s="1089"/>
      <c r="AAR70" s="1089"/>
      <c r="AAS70" s="1089"/>
      <c r="AAT70" s="1089"/>
      <c r="AAU70" s="1089"/>
      <c r="AAV70" s="1089"/>
      <c r="AAW70" s="1089"/>
      <c r="AAX70" s="1089"/>
      <c r="AAY70" s="1089"/>
      <c r="AAZ70" s="1089"/>
      <c r="ABA70" s="1089"/>
      <c r="ABB70" s="1089"/>
      <c r="ABC70" s="1089"/>
      <c r="ABD70" s="1089"/>
      <c r="ABE70" s="1089"/>
      <c r="ABF70" s="1089"/>
      <c r="ABG70" s="1089"/>
      <c r="ABH70" s="1089"/>
      <c r="ABI70" s="1089"/>
      <c r="ABJ70" s="1089"/>
      <c r="ABK70" s="1089"/>
      <c r="ABL70" s="1089"/>
      <c r="ABM70" s="1089"/>
      <c r="ABN70" s="1089"/>
      <c r="ABO70" s="1089"/>
      <c r="ABP70" s="1089"/>
      <c r="ABQ70" s="1089"/>
      <c r="ABR70" s="1089"/>
      <c r="ABS70" s="1089"/>
      <c r="ABT70" s="1089"/>
      <c r="ABU70" s="1089"/>
      <c r="ABV70" s="1089"/>
      <c r="ABW70" s="1089"/>
      <c r="ABX70" s="1089"/>
      <c r="ABY70" s="1089"/>
      <c r="ABZ70" s="1089"/>
      <c r="ACA70" s="1089"/>
      <c r="ACB70" s="1089"/>
      <c r="ACC70" s="1089"/>
      <c r="ACD70" s="1089"/>
      <c r="ACE70" s="1089"/>
      <c r="ACF70" s="1089"/>
      <c r="ACG70" s="1089"/>
      <c r="ACH70" s="1089"/>
      <c r="ACI70" s="1089"/>
      <c r="ACJ70" s="1089"/>
      <c r="ACK70" s="1089"/>
      <c r="ACL70" s="1089"/>
      <c r="ACM70" s="1089"/>
      <c r="ACN70" s="1089"/>
      <c r="ACO70" s="1089"/>
      <c r="ACP70" s="1089"/>
      <c r="ACQ70" s="1089"/>
      <c r="ACR70" s="1089"/>
      <c r="ACS70" s="1089"/>
      <c r="ACT70" s="1089"/>
      <c r="ACU70" s="1089"/>
      <c r="ACV70" s="1089"/>
      <c r="ACW70" s="1089"/>
      <c r="ACX70" s="1089"/>
      <c r="ACY70" s="1089"/>
      <c r="ACZ70" s="1089"/>
      <c r="ADA70" s="1089"/>
      <c r="ADB70" s="1089"/>
      <c r="ADC70" s="1089"/>
      <c r="ADD70" s="1089"/>
      <c r="ADE70" s="1089"/>
      <c r="ADF70" s="1089"/>
      <c r="ADG70" s="1089"/>
      <c r="ADH70" s="1089"/>
      <c r="ADI70" s="1089"/>
      <c r="ADJ70" s="1089"/>
      <c r="ADK70" s="1089"/>
      <c r="ADL70" s="1089"/>
      <c r="ADM70" s="1089"/>
      <c r="ADN70" s="1089"/>
      <c r="ADO70" s="1089"/>
      <c r="ADP70" s="1089"/>
      <c r="ADQ70" s="1089"/>
      <c r="ADR70" s="1089"/>
      <c r="ADS70" s="1089"/>
      <c r="ADT70" s="1089"/>
      <c r="ADU70" s="1089"/>
      <c r="ADV70" s="1089"/>
      <c r="ADW70" s="1089"/>
      <c r="ADX70" s="1089"/>
      <c r="ADY70" s="1089"/>
      <c r="ADZ70" s="1089"/>
      <c r="AEA70" s="1089"/>
      <c r="AEB70" s="1089"/>
      <c r="AEC70" s="1089"/>
      <c r="AED70" s="1089"/>
      <c r="AEE70" s="1089"/>
      <c r="AEF70" s="1089"/>
      <c r="AEG70" s="1089"/>
      <c r="AEH70" s="1089"/>
      <c r="AEI70" s="1089"/>
      <c r="AEJ70" s="1089"/>
      <c r="AEK70" s="1089"/>
      <c r="AEL70" s="1089"/>
      <c r="AEM70" s="1089"/>
      <c r="AEN70" s="1089"/>
      <c r="AEO70" s="1089"/>
      <c r="AEP70" s="1089"/>
      <c r="AEQ70" s="1089"/>
      <c r="AER70" s="1089"/>
      <c r="AES70" s="1089"/>
      <c r="AET70" s="1089"/>
      <c r="AEU70" s="1089"/>
      <c r="AEV70" s="1089"/>
      <c r="AEW70" s="1089"/>
      <c r="AEX70" s="1089"/>
      <c r="AEY70" s="1089"/>
      <c r="AEZ70" s="1089"/>
      <c r="AFA70" s="1089"/>
      <c r="AFB70" s="1089"/>
      <c r="AFC70" s="1089"/>
      <c r="AFD70" s="1089"/>
      <c r="AFE70" s="1089"/>
      <c r="AFF70" s="1089"/>
      <c r="AFG70" s="1089"/>
      <c r="AFH70" s="1089"/>
      <c r="AFI70" s="1089"/>
      <c r="AFJ70" s="1089"/>
      <c r="AFK70" s="1089"/>
      <c r="AFL70" s="1089"/>
      <c r="AFM70" s="1089"/>
      <c r="AFN70" s="1089"/>
      <c r="AFO70" s="1089"/>
      <c r="AFP70" s="1089"/>
      <c r="AFQ70" s="1089"/>
      <c r="AFR70" s="1089"/>
      <c r="AFS70" s="1089"/>
      <c r="AFT70" s="1089"/>
      <c r="AFU70" s="1089"/>
      <c r="AFV70" s="1089"/>
      <c r="AFW70" s="1089"/>
      <c r="AFX70" s="1089"/>
      <c r="AFY70" s="1089"/>
      <c r="AFZ70" s="1089"/>
      <c r="AGA70" s="1089"/>
      <c r="AGB70" s="1089"/>
      <c r="AGC70" s="1089"/>
      <c r="AGD70" s="1089"/>
      <c r="AGE70" s="1089"/>
      <c r="AGF70" s="1089"/>
      <c r="AGG70" s="1089"/>
      <c r="AGH70" s="1089"/>
      <c r="AGI70" s="1089"/>
      <c r="AGJ70" s="1089"/>
      <c r="AGK70" s="1089"/>
      <c r="AGL70" s="1089"/>
      <c r="AGM70" s="1089"/>
      <c r="AGN70" s="1089"/>
      <c r="AGO70" s="1089"/>
      <c r="AGP70" s="1089"/>
      <c r="AGQ70" s="1089"/>
      <c r="AGR70" s="1089"/>
      <c r="AGS70" s="1089"/>
      <c r="AGT70" s="1089"/>
      <c r="AGU70" s="1089"/>
      <c r="AGV70" s="1089"/>
      <c r="AGW70" s="1089"/>
      <c r="AGX70" s="1089"/>
      <c r="AGY70" s="1089"/>
      <c r="AGZ70" s="1089"/>
      <c r="AHA70" s="1089"/>
      <c r="AHB70" s="1089"/>
      <c r="AHC70" s="1089"/>
      <c r="AHD70" s="1089"/>
      <c r="AHE70" s="1089"/>
      <c r="AHF70" s="1089"/>
      <c r="AHG70" s="1089"/>
      <c r="AHH70" s="1089"/>
      <c r="AHI70" s="1089"/>
      <c r="AHJ70" s="1089"/>
      <c r="AHK70" s="1089"/>
      <c r="AHL70" s="1089"/>
      <c r="AHM70" s="1089"/>
      <c r="AHN70" s="1089"/>
      <c r="AHO70" s="1089"/>
      <c r="AHP70" s="1089"/>
      <c r="AHQ70" s="1089"/>
      <c r="AHR70" s="1089"/>
      <c r="AHS70" s="1089"/>
      <c r="AHT70" s="1089"/>
      <c r="AHU70" s="1089"/>
      <c r="AHV70" s="1089"/>
      <c r="AHW70" s="1089"/>
      <c r="AHX70" s="1089"/>
      <c r="AHY70" s="1089"/>
      <c r="AHZ70" s="1089"/>
      <c r="AIA70" s="1089"/>
      <c r="AIB70" s="1089"/>
      <c r="AIC70" s="1089"/>
      <c r="AID70" s="1089"/>
      <c r="AIE70" s="1089"/>
      <c r="AIF70" s="1089"/>
      <c r="AIG70" s="1089"/>
      <c r="AIH70" s="1089"/>
      <c r="AII70" s="1089"/>
      <c r="AIJ70" s="1089"/>
      <c r="AIK70" s="1089"/>
      <c r="AIL70" s="1089"/>
      <c r="AIM70" s="1089"/>
      <c r="AIN70" s="1089"/>
      <c r="AIO70" s="1089"/>
      <c r="AIP70" s="1089"/>
      <c r="AIQ70" s="1089"/>
    </row>
    <row r="71" spans="1:927" ht="15" customHeight="1">
      <c r="A71" s="141"/>
      <c r="B71" s="152"/>
      <c r="D71" s="34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c r="CU71" s="1089"/>
      <c r="CV71" s="1089"/>
      <c r="CW71" s="1089"/>
      <c r="CX71" s="1089"/>
      <c r="CY71" s="1089"/>
      <c r="CZ71" s="1089"/>
      <c r="DA71" s="1089"/>
      <c r="DB71" s="1089"/>
      <c r="DC71" s="1089"/>
      <c r="DD71" s="1089"/>
      <c r="DE71" s="1089"/>
      <c r="DF71" s="1089"/>
      <c r="DG71" s="1089"/>
      <c r="DH71" s="1089"/>
      <c r="DI71" s="1089"/>
      <c r="DJ71" s="1089"/>
      <c r="DK71" s="1089"/>
      <c r="DL71" s="1089"/>
      <c r="DM71" s="1089"/>
      <c r="DN71" s="1089"/>
      <c r="DO71" s="1089"/>
      <c r="DP71" s="1089"/>
      <c r="DQ71" s="1089"/>
      <c r="DR71" s="1089"/>
      <c r="DS71" s="1089"/>
      <c r="DT71" s="1089"/>
      <c r="DU71" s="1089"/>
      <c r="DV71" s="1089"/>
      <c r="DW71" s="1089"/>
      <c r="DX71" s="1089"/>
      <c r="DY71" s="1089"/>
      <c r="DZ71" s="1089"/>
      <c r="EA71" s="1089"/>
      <c r="EB71" s="1089"/>
      <c r="EC71" s="1089"/>
      <c r="ED71" s="1089"/>
      <c r="EE71" s="1089"/>
      <c r="EF71" s="1089"/>
      <c r="EG71" s="1089"/>
      <c r="EH71" s="1089"/>
      <c r="EI71" s="1089"/>
      <c r="EJ71" s="1089"/>
      <c r="EK71" s="1089"/>
      <c r="EL71" s="1089"/>
      <c r="EM71" s="1089"/>
      <c r="EN71" s="1089"/>
      <c r="EO71" s="1089"/>
      <c r="EP71" s="1089"/>
      <c r="EQ71" s="1089"/>
      <c r="ER71" s="1089"/>
      <c r="ES71" s="1089"/>
      <c r="ET71" s="1089"/>
      <c r="EU71" s="1089"/>
      <c r="EV71" s="1089"/>
      <c r="EW71" s="1089"/>
      <c r="EX71" s="1089"/>
      <c r="EY71" s="1089"/>
      <c r="EZ71" s="1089"/>
      <c r="FA71" s="1089"/>
      <c r="FB71" s="1089"/>
      <c r="FC71" s="1089"/>
      <c r="FD71" s="1089"/>
      <c r="FE71" s="1089"/>
      <c r="FF71" s="1089"/>
      <c r="FG71" s="1089"/>
      <c r="FH71" s="1089"/>
      <c r="FI71" s="1089"/>
      <c r="FJ71" s="1089"/>
      <c r="FK71" s="1089"/>
      <c r="FL71" s="1089"/>
      <c r="FM71" s="1089"/>
      <c r="FN71" s="1089"/>
      <c r="FO71" s="1089"/>
      <c r="FP71" s="1089"/>
      <c r="FQ71" s="1089"/>
      <c r="FR71" s="1089"/>
      <c r="FS71" s="1089"/>
      <c r="FT71" s="1089"/>
      <c r="FU71" s="1089"/>
      <c r="FV71" s="1089"/>
      <c r="FW71" s="1089"/>
      <c r="FX71" s="1089"/>
      <c r="FY71" s="1089"/>
      <c r="FZ71" s="1089"/>
      <c r="GA71" s="1089"/>
      <c r="GB71" s="1089"/>
      <c r="GC71" s="1089"/>
      <c r="GD71" s="1089"/>
      <c r="GE71" s="1089"/>
      <c r="GF71" s="1089"/>
      <c r="GG71" s="1089"/>
      <c r="GH71" s="1089"/>
      <c r="GI71" s="1089"/>
      <c r="GJ71" s="1089"/>
      <c r="GK71" s="1089"/>
      <c r="GL71" s="1089"/>
      <c r="GM71" s="1089"/>
      <c r="GN71" s="1089"/>
      <c r="GO71" s="1089"/>
      <c r="GP71" s="1089"/>
      <c r="GQ71" s="1089"/>
      <c r="GR71" s="1089"/>
      <c r="GS71" s="1089"/>
      <c r="GT71" s="1089"/>
      <c r="GU71" s="1089"/>
      <c r="GV71" s="1089"/>
      <c r="GW71" s="1089"/>
      <c r="GX71" s="1089"/>
      <c r="GY71" s="1089"/>
      <c r="GZ71" s="1089"/>
      <c r="HA71" s="1089"/>
      <c r="HB71" s="1089"/>
      <c r="HC71" s="1089"/>
      <c r="HD71" s="1089"/>
      <c r="HE71" s="1089"/>
      <c r="HF71" s="1089"/>
      <c r="HG71" s="1089"/>
      <c r="HH71" s="1089"/>
      <c r="HI71" s="1089"/>
      <c r="HJ71" s="1089"/>
      <c r="HK71" s="1089"/>
      <c r="HL71" s="1089"/>
      <c r="HM71" s="1089"/>
      <c r="HN71" s="1089"/>
      <c r="HO71" s="1089"/>
      <c r="HP71" s="1089"/>
      <c r="HQ71" s="1089"/>
      <c r="HR71" s="1089"/>
      <c r="HS71" s="1089"/>
      <c r="HT71" s="1089"/>
      <c r="HU71" s="1089"/>
      <c r="HV71" s="1089"/>
      <c r="HW71" s="1089"/>
      <c r="HX71" s="1089"/>
      <c r="HY71" s="1089"/>
      <c r="HZ71" s="1089"/>
      <c r="IA71" s="1089"/>
      <c r="IB71" s="1089"/>
      <c r="IC71" s="1089"/>
      <c r="ID71" s="1089"/>
      <c r="IE71" s="1089"/>
      <c r="IF71" s="1089"/>
      <c r="IG71" s="1089"/>
      <c r="IH71" s="1089"/>
      <c r="II71" s="1089"/>
      <c r="IJ71" s="1089"/>
      <c r="IK71" s="1089"/>
      <c r="IL71" s="1089"/>
      <c r="IM71" s="1089"/>
      <c r="IN71" s="1089"/>
      <c r="IO71" s="1089"/>
      <c r="IP71" s="1089"/>
      <c r="IQ71" s="1089"/>
      <c r="IR71" s="1089"/>
      <c r="IS71" s="1089"/>
      <c r="IT71" s="1089"/>
      <c r="IU71" s="1089"/>
      <c r="IV71" s="1089"/>
      <c r="IW71" s="1089"/>
      <c r="IX71" s="1089"/>
      <c r="IY71" s="1089"/>
      <c r="IZ71" s="1089"/>
      <c r="JA71" s="1089"/>
      <c r="JB71" s="1089"/>
      <c r="JC71" s="1089"/>
      <c r="JD71" s="1089"/>
      <c r="JE71" s="1089"/>
      <c r="JF71" s="1089"/>
      <c r="JG71" s="1089"/>
      <c r="JH71" s="1089"/>
      <c r="JI71" s="1089"/>
      <c r="JJ71" s="1089"/>
      <c r="JK71" s="1089"/>
      <c r="JL71" s="1089"/>
      <c r="JM71" s="1089"/>
      <c r="JN71" s="1089"/>
      <c r="JO71" s="1089"/>
      <c r="JP71" s="1089"/>
      <c r="JQ71" s="1089"/>
      <c r="JR71" s="1089"/>
      <c r="JS71" s="1089"/>
      <c r="JT71" s="1089"/>
      <c r="JU71" s="1089"/>
      <c r="JV71" s="1089"/>
      <c r="JW71" s="1089"/>
      <c r="JX71" s="1089"/>
      <c r="JY71" s="1089"/>
      <c r="JZ71" s="1089"/>
      <c r="KA71" s="1089"/>
      <c r="KB71" s="1089"/>
      <c r="KC71" s="1089"/>
      <c r="KD71" s="1089"/>
      <c r="KE71" s="1089"/>
      <c r="KF71" s="1089"/>
      <c r="KG71" s="1089"/>
      <c r="KH71" s="1089"/>
      <c r="KI71" s="1089"/>
      <c r="KJ71" s="1089"/>
      <c r="KK71" s="1089"/>
      <c r="KL71" s="1089"/>
      <c r="KM71" s="1089"/>
      <c r="KN71" s="1089"/>
      <c r="KO71" s="1089"/>
      <c r="KP71" s="1089"/>
      <c r="KQ71" s="1089"/>
      <c r="KR71" s="1089"/>
      <c r="KS71" s="1089"/>
      <c r="KT71" s="1089"/>
      <c r="KU71" s="1089"/>
      <c r="KV71" s="1089"/>
      <c r="KW71" s="1089"/>
      <c r="KX71" s="1089"/>
      <c r="KY71" s="1089"/>
      <c r="KZ71" s="1089"/>
      <c r="LA71" s="1089"/>
      <c r="LB71" s="1089"/>
      <c r="LC71" s="1089"/>
      <c r="LD71" s="1089"/>
      <c r="LE71" s="1089"/>
      <c r="LF71" s="1089"/>
      <c r="LG71" s="1089"/>
      <c r="LH71" s="1089"/>
      <c r="LI71" s="1089"/>
      <c r="LJ71" s="1089"/>
      <c r="LK71" s="1089"/>
      <c r="LL71" s="1089"/>
      <c r="LM71" s="1089"/>
      <c r="LN71" s="1089"/>
      <c r="LO71" s="1089"/>
      <c r="LP71" s="1089"/>
      <c r="LQ71" s="1089"/>
      <c r="LR71" s="1089"/>
      <c r="LS71" s="1089"/>
      <c r="LT71" s="1089"/>
      <c r="LU71" s="1089"/>
      <c r="LV71" s="1089"/>
      <c r="LW71" s="1089"/>
      <c r="LX71" s="1089"/>
      <c r="LY71" s="1089"/>
      <c r="LZ71" s="1089"/>
      <c r="MA71" s="1089"/>
      <c r="MB71" s="1089"/>
      <c r="MC71" s="1089"/>
      <c r="MD71" s="1089"/>
      <c r="ME71" s="1089"/>
      <c r="MF71" s="1089"/>
      <c r="MG71" s="1089"/>
      <c r="MH71" s="1089"/>
      <c r="MI71" s="1089"/>
      <c r="MJ71" s="1089"/>
      <c r="MK71" s="1089"/>
      <c r="ML71" s="1089"/>
      <c r="MM71" s="1089"/>
      <c r="MN71" s="1089"/>
      <c r="MO71" s="1089"/>
      <c r="MP71" s="1089"/>
      <c r="MQ71" s="1089"/>
      <c r="MR71" s="1089"/>
      <c r="MS71" s="1089"/>
      <c r="MT71" s="1089"/>
      <c r="MU71" s="1089"/>
      <c r="MV71" s="1089"/>
      <c r="MW71" s="1089"/>
      <c r="MX71" s="1089"/>
      <c r="MY71" s="1089"/>
      <c r="MZ71" s="1089"/>
      <c r="NA71" s="1089"/>
      <c r="NB71" s="1089"/>
      <c r="NC71" s="1089"/>
      <c r="ND71" s="1089"/>
      <c r="NE71" s="1089"/>
      <c r="NF71" s="1089"/>
      <c r="NG71" s="1089"/>
      <c r="NH71" s="1089"/>
      <c r="NI71" s="1089"/>
      <c r="NJ71" s="1089"/>
      <c r="NK71" s="1089"/>
      <c r="NL71" s="1089"/>
      <c r="NM71" s="1089"/>
      <c r="NN71" s="1089"/>
      <c r="NO71" s="1089"/>
      <c r="NP71" s="1089"/>
      <c r="NQ71" s="1089"/>
      <c r="NR71" s="1089"/>
      <c r="NS71" s="1089"/>
      <c r="NT71" s="1089"/>
      <c r="NU71" s="1089"/>
      <c r="NV71" s="1089"/>
      <c r="NW71" s="1089"/>
      <c r="NX71" s="1089"/>
      <c r="NY71" s="1089"/>
      <c r="NZ71" s="1089"/>
      <c r="OA71" s="1089"/>
      <c r="OB71" s="1089"/>
      <c r="OC71" s="1089"/>
      <c r="OD71" s="1089"/>
      <c r="OE71" s="1089"/>
      <c r="OF71" s="1089"/>
      <c r="OG71" s="1089"/>
      <c r="OH71" s="1089"/>
      <c r="OI71" s="1089"/>
      <c r="OJ71" s="1089"/>
      <c r="OK71" s="1089"/>
      <c r="OL71" s="1089"/>
      <c r="OM71" s="1089"/>
      <c r="ON71" s="1089"/>
      <c r="OO71" s="1089"/>
      <c r="OP71" s="1089"/>
      <c r="OQ71" s="1089"/>
      <c r="OR71" s="1089"/>
      <c r="OS71" s="1089"/>
      <c r="OT71" s="1089"/>
      <c r="OU71" s="1089"/>
      <c r="OV71" s="1089"/>
      <c r="OW71" s="1089"/>
      <c r="OX71" s="1089"/>
      <c r="OY71" s="1089"/>
      <c r="OZ71" s="1089"/>
      <c r="PA71" s="1089"/>
      <c r="PB71" s="1089"/>
      <c r="PC71" s="1089"/>
      <c r="PD71" s="1089"/>
      <c r="PE71" s="1089"/>
      <c r="PF71" s="1089"/>
      <c r="PG71" s="1089"/>
      <c r="PH71" s="1089"/>
      <c r="PI71" s="1089"/>
      <c r="PJ71" s="1089"/>
      <c r="PK71" s="1089"/>
      <c r="PL71" s="1089"/>
      <c r="PM71" s="1089"/>
      <c r="PN71" s="1089"/>
      <c r="PO71" s="1089"/>
      <c r="PP71" s="1089"/>
      <c r="PQ71" s="1089"/>
      <c r="PR71" s="1089"/>
      <c r="PS71" s="1089"/>
      <c r="PT71" s="1089"/>
      <c r="PU71" s="1089"/>
      <c r="PV71" s="1089"/>
      <c r="PW71" s="1089"/>
      <c r="PX71" s="1089"/>
      <c r="PY71" s="1089"/>
      <c r="PZ71" s="1089"/>
      <c r="QA71" s="1089"/>
      <c r="QB71" s="1089"/>
      <c r="QC71" s="1089"/>
      <c r="QD71" s="1089"/>
      <c r="QE71" s="1089"/>
      <c r="QF71" s="1089"/>
      <c r="QG71" s="1089"/>
      <c r="QH71" s="1089"/>
      <c r="QI71" s="1089"/>
      <c r="QJ71" s="1089"/>
      <c r="QK71" s="1089"/>
      <c r="QL71" s="1089"/>
      <c r="QM71" s="1089"/>
      <c r="QN71" s="1089"/>
      <c r="QO71" s="1089"/>
      <c r="QP71" s="1089"/>
      <c r="QQ71" s="1089"/>
      <c r="QR71" s="1089"/>
      <c r="QS71" s="1089"/>
      <c r="QT71" s="1089"/>
      <c r="QU71" s="1089"/>
      <c r="QV71" s="1089"/>
      <c r="QW71" s="1089"/>
      <c r="QX71" s="1089"/>
      <c r="QY71" s="1089"/>
      <c r="QZ71" s="1089"/>
      <c r="RA71" s="1089"/>
      <c r="RB71" s="1089"/>
      <c r="RC71" s="1089"/>
      <c r="RD71" s="1089"/>
      <c r="RE71" s="1089"/>
      <c r="RF71" s="1089"/>
      <c r="RG71" s="1089"/>
      <c r="RH71" s="1089"/>
      <c r="RI71" s="1089"/>
      <c r="RJ71" s="1089"/>
      <c r="RK71" s="1089"/>
      <c r="RL71" s="1089"/>
      <c r="RM71" s="1089"/>
      <c r="RN71" s="1089"/>
      <c r="RO71" s="1089"/>
      <c r="RP71" s="1089"/>
      <c r="RQ71" s="1089"/>
      <c r="RR71" s="1089"/>
      <c r="RS71" s="1089"/>
      <c r="RT71" s="1089"/>
      <c r="RU71" s="1089"/>
      <c r="RV71" s="1089"/>
      <c r="RW71" s="1089"/>
      <c r="RX71" s="1089"/>
      <c r="RY71" s="1089"/>
      <c r="RZ71" s="1089"/>
      <c r="SA71" s="1089"/>
      <c r="SB71" s="1089"/>
      <c r="SC71" s="1089"/>
      <c r="SD71" s="1089"/>
      <c r="SE71" s="1089"/>
      <c r="SF71" s="1089"/>
      <c r="SG71" s="1089"/>
      <c r="SH71" s="1089"/>
      <c r="SI71" s="1089"/>
      <c r="SJ71" s="1089"/>
      <c r="SK71" s="1089"/>
      <c r="SL71" s="1089"/>
      <c r="SM71" s="1089"/>
      <c r="SN71" s="1089"/>
      <c r="SO71" s="1089"/>
      <c r="SP71" s="1089"/>
      <c r="SQ71" s="1089"/>
      <c r="SR71" s="1089"/>
      <c r="SS71" s="1089"/>
      <c r="ST71" s="1089"/>
      <c r="SU71" s="1089"/>
      <c r="SV71" s="1089"/>
      <c r="SW71" s="1089"/>
      <c r="SX71" s="1089"/>
      <c r="SY71" s="1089"/>
      <c r="SZ71" s="1089"/>
      <c r="TA71" s="1089"/>
      <c r="TB71" s="1089"/>
      <c r="TC71" s="1089"/>
      <c r="TD71" s="1089"/>
      <c r="TE71" s="1089"/>
      <c r="TF71" s="1089"/>
      <c r="TG71" s="1089"/>
      <c r="TH71" s="1089"/>
      <c r="TI71" s="1089"/>
      <c r="TJ71" s="1089"/>
      <c r="TK71" s="1089"/>
      <c r="TL71" s="1089"/>
      <c r="TM71" s="1089"/>
      <c r="TN71" s="1089"/>
      <c r="TO71" s="1089"/>
      <c r="TP71" s="1089"/>
      <c r="TQ71" s="1089"/>
      <c r="TR71" s="1089"/>
      <c r="TS71" s="1089"/>
      <c r="TT71" s="1089"/>
      <c r="TU71" s="1089"/>
      <c r="TV71" s="1089"/>
      <c r="TW71" s="1089"/>
      <c r="TX71" s="1089"/>
      <c r="TY71" s="1089"/>
      <c r="TZ71" s="1089"/>
      <c r="UA71" s="1089"/>
      <c r="UB71" s="1089"/>
      <c r="UC71" s="1089"/>
      <c r="UD71" s="1089"/>
      <c r="UE71" s="1089"/>
      <c r="UF71" s="1089"/>
      <c r="UG71" s="1089"/>
      <c r="UH71" s="1089"/>
      <c r="UI71" s="1089"/>
      <c r="UJ71" s="1089"/>
      <c r="UK71" s="1089"/>
      <c r="UL71" s="1089"/>
      <c r="UM71" s="1089"/>
      <c r="UN71" s="1089"/>
      <c r="UO71" s="1089"/>
      <c r="UP71" s="1089"/>
      <c r="UQ71" s="1089"/>
      <c r="UR71" s="1089"/>
      <c r="US71" s="1089"/>
      <c r="UT71" s="1089"/>
      <c r="UU71" s="1089"/>
      <c r="UV71" s="1089"/>
      <c r="UW71" s="1089"/>
      <c r="UX71" s="1089"/>
      <c r="UY71" s="1089"/>
      <c r="UZ71" s="1089"/>
      <c r="VA71" s="1089"/>
      <c r="VB71" s="1089"/>
      <c r="VC71" s="1089"/>
      <c r="VD71" s="1089"/>
      <c r="VE71" s="1089"/>
      <c r="VF71" s="1089"/>
      <c r="VG71" s="1089"/>
      <c r="VH71" s="1089"/>
      <c r="VI71" s="1089"/>
      <c r="VJ71" s="1089"/>
      <c r="VK71" s="1089"/>
      <c r="VL71" s="1089"/>
      <c r="VM71" s="1089"/>
      <c r="VN71" s="1089"/>
      <c r="VO71" s="1089"/>
      <c r="VP71" s="1089"/>
      <c r="VQ71" s="1089"/>
      <c r="VR71" s="1089"/>
      <c r="VS71" s="1089"/>
      <c r="VT71" s="1089"/>
      <c r="VU71" s="1089"/>
      <c r="VV71" s="1089"/>
      <c r="VW71" s="1089"/>
      <c r="VX71" s="1089"/>
      <c r="VY71" s="1089"/>
      <c r="VZ71" s="1089"/>
      <c r="WA71" s="1089"/>
      <c r="WB71" s="1089"/>
      <c r="WC71" s="1089"/>
      <c r="WD71" s="1089"/>
      <c r="WE71" s="1089"/>
      <c r="WF71" s="1089"/>
      <c r="WG71" s="1089"/>
      <c r="WH71" s="1089"/>
      <c r="WI71" s="1089"/>
      <c r="WJ71" s="1089"/>
      <c r="WK71" s="1089"/>
      <c r="WL71" s="1089"/>
      <c r="WM71" s="1089"/>
      <c r="WN71" s="1089"/>
      <c r="WO71" s="1089"/>
      <c r="WP71" s="1089"/>
      <c r="WQ71" s="1089"/>
      <c r="WR71" s="1089"/>
      <c r="WS71" s="1089"/>
      <c r="WT71" s="1089"/>
      <c r="WU71" s="1089"/>
      <c r="WV71" s="1089"/>
      <c r="WW71" s="1089"/>
      <c r="WX71" s="1089"/>
      <c r="WY71" s="1089"/>
      <c r="WZ71" s="1089"/>
      <c r="XA71" s="1089"/>
      <c r="XB71" s="1089"/>
      <c r="XC71" s="1089"/>
      <c r="XD71" s="1089"/>
      <c r="XE71" s="1089"/>
      <c r="XF71" s="1089"/>
      <c r="XG71" s="1089"/>
      <c r="XH71" s="1089"/>
      <c r="XI71" s="1089"/>
      <c r="XJ71" s="1089"/>
      <c r="XK71" s="1089"/>
      <c r="XL71" s="1089"/>
      <c r="XM71" s="1089"/>
      <c r="XN71" s="1089"/>
      <c r="XO71" s="1089"/>
      <c r="XP71" s="1089"/>
      <c r="XQ71" s="1089"/>
      <c r="XR71" s="1089"/>
      <c r="XS71" s="1089"/>
      <c r="XT71" s="1089"/>
      <c r="XU71" s="1089"/>
      <c r="XV71" s="1089"/>
      <c r="XW71" s="1089"/>
      <c r="XX71" s="1089"/>
      <c r="XY71" s="1089"/>
      <c r="XZ71" s="1089"/>
      <c r="YA71" s="1089"/>
      <c r="YB71" s="1089"/>
      <c r="YC71" s="1089"/>
      <c r="YD71" s="1089"/>
      <c r="YE71" s="1089"/>
      <c r="YF71" s="1089"/>
      <c r="YG71" s="1089"/>
      <c r="YH71" s="1089"/>
      <c r="YI71" s="1089"/>
      <c r="YJ71" s="1089"/>
      <c r="YK71" s="1089"/>
      <c r="YL71" s="1089"/>
      <c r="YM71" s="1089"/>
      <c r="YN71" s="1089"/>
      <c r="YO71" s="1089"/>
      <c r="YP71" s="1089"/>
      <c r="YQ71" s="1089"/>
      <c r="YR71" s="1089"/>
      <c r="YS71" s="1089"/>
      <c r="YT71" s="1089"/>
      <c r="YU71" s="1089"/>
      <c r="YV71" s="1089"/>
      <c r="YW71" s="1089"/>
      <c r="YX71" s="1089"/>
      <c r="YY71" s="1089"/>
      <c r="YZ71" s="1089"/>
      <c r="ZA71" s="1089"/>
      <c r="ZB71" s="1089"/>
      <c r="ZC71" s="1089"/>
      <c r="ZD71" s="1089"/>
      <c r="ZE71" s="1089"/>
      <c r="ZF71" s="1089"/>
      <c r="ZG71" s="1089"/>
      <c r="ZH71" s="1089"/>
      <c r="ZI71" s="1089"/>
      <c r="ZJ71" s="1089"/>
      <c r="ZK71" s="1089"/>
      <c r="ZL71" s="1089"/>
      <c r="ZM71" s="1089"/>
      <c r="ZN71" s="1089"/>
      <c r="ZO71" s="1089"/>
      <c r="ZP71" s="1089"/>
      <c r="ZQ71" s="1089"/>
      <c r="ZR71" s="1089"/>
      <c r="ZS71" s="1089"/>
      <c r="ZT71" s="1089"/>
      <c r="ZU71" s="1089"/>
      <c r="ZV71" s="1089"/>
      <c r="ZW71" s="1089"/>
      <c r="ZX71" s="1089"/>
      <c r="ZY71" s="1089"/>
      <c r="ZZ71" s="1089"/>
      <c r="AAA71" s="1089"/>
      <c r="AAB71" s="1089"/>
      <c r="AAC71" s="1089"/>
      <c r="AAD71" s="1089"/>
      <c r="AAE71" s="1089"/>
      <c r="AAF71" s="1089"/>
      <c r="AAG71" s="1089"/>
      <c r="AAH71" s="1089"/>
      <c r="AAI71" s="1089"/>
      <c r="AAJ71" s="1089"/>
      <c r="AAK71" s="1089"/>
      <c r="AAL71" s="1089"/>
      <c r="AAM71" s="1089"/>
      <c r="AAN71" s="1089"/>
      <c r="AAO71" s="1089"/>
      <c r="AAP71" s="1089"/>
      <c r="AAQ71" s="1089"/>
      <c r="AAR71" s="1089"/>
      <c r="AAS71" s="1089"/>
      <c r="AAT71" s="1089"/>
      <c r="AAU71" s="1089"/>
      <c r="AAV71" s="1089"/>
      <c r="AAW71" s="1089"/>
      <c r="AAX71" s="1089"/>
      <c r="AAY71" s="1089"/>
      <c r="AAZ71" s="1089"/>
      <c r="ABA71" s="1089"/>
      <c r="ABB71" s="1089"/>
      <c r="ABC71" s="1089"/>
      <c r="ABD71" s="1089"/>
      <c r="ABE71" s="1089"/>
      <c r="ABF71" s="1089"/>
      <c r="ABG71" s="1089"/>
      <c r="ABH71" s="1089"/>
      <c r="ABI71" s="1089"/>
      <c r="ABJ71" s="1089"/>
      <c r="ABK71" s="1089"/>
      <c r="ABL71" s="1089"/>
      <c r="ABM71" s="1089"/>
      <c r="ABN71" s="1089"/>
      <c r="ABO71" s="1089"/>
      <c r="ABP71" s="1089"/>
      <c r="ABQ71" s="1089"/>
      <c r="ABR71" s="1089"/>
      <c r="ABS71" s="1089"/>
      <c r="ABT71" s="1089"/>
      <c r="ABU71" s="1089"/>
      <c r="ABV71" s="1089"/>
      <c r="ABW71" s="1089"/>
      <c r="ABX71" s="1089"/>
      <c r="ABY71" s="1089"/>
      <c r="ABZ71" s="1089"/>
      <c r="ACA71" s="1089"/>
      <c r="ACB71" s="1089"/>
      <c r="ACC71" s="1089"/>
      <c r="ACD71" s="1089"/>
      <c r="ACE71" s="1089"/>
      <c r="ACF71" s="1089"/>
      <c r="ACG71" s="1089"/>
      <c r="ACH71" s="1089"/>
      <c r="ACI71" s="1089"/>
      <c r="ACJ71" s="1089"/>
      <c r="ACK71" s="1089"/>
      <c r="ACL71" s="1089"/>
      <c r="ACM71" s="1089"/>
      <c r="ACN71" s="1089"/>
      <c r="ACO71" s="1089"/>
      <c r="ACP71" s="1089"/>
      <c r="ACQ71" s="1089"/>
      <c r="ACR71" s="1089"/>
      <c r="ACS71" s="1089"/>
      <c r="ACT71" s="1089"/>
      <c r="ACU71" s="1089"/>
      <c r="ACV71" s="1089"/>
      <c r="ACW71" s="1089"/>
      <c r="ACX71" s="1089"/>
      <c r="ACY71" s="1089"/>
      <c r="ACZ71" s="1089"/>
      <c r="ADA71" s="1089"/>
      <c r="ADB71" s="1089"/>
      <c r="ADC71" s="1089"/>
      <c r="ADD71" s="1089"/>
      <c r="ADE71" s="1089"/>
      <c r="ADF71" s="1089"/>
      <c r="ADG71" s="1089"/>
      <c r="ADH71" s="1089"/>
      <c r="ADI71" s="1089"/>
      <c r="ADJ71" s="1089"/>
      <c r="ADK71" s="1089"/>
      <c r="ADL71" s="1089"/>
      <c r="ADM71" s="1089"/>
      <c r="ADN71" s="1089"/>
      <c r="ADO71" s="1089"/>
      <c r="ADP71" s="1089"/>
      <c r="ADQ71" s="1089"/>
      <c r="ADR71" s="1089"/>
      <c r="ADS71" s="1089"/>
      <c r="ADT71" s="1089"/>
      <c r="ADU71" s="1089"/>
      <c r="ADV71" s="1089"/>
      <c r="ADW71" s="1089"/>
      <c r="ADX71" s="1089"/>
      <c r="ADY71" s="1089"/>
      <c r="ADZ71" s="1089"/>
      <c r="AEA71" s="1089"/>
      <c r="AEB71" s="1089"/>
      <c r="AEC71" s="1089"/>
      <c r="AED71" s="1089"/>
      <c r="AEE71" s="1089"/>
      <c r="AEF71" s="1089"/>
      <c r="AEG71" s="1089"/>
      <c r="AEH71" s="1089"/>
      <c r="AEI71" s="1089"/>
      <c r="AEJ71" s="1089"/>
      <c r="AEK71" s="1089"/>
      <c r="AEL71" s="1089"/>
      <c r="AEM71" s="1089"/>
      <c r="AEN71" s="1089"/>
      <c r="AEO71" s="1089"/>
      <c r="AEP71" s="1089"/>
      <c r="AEQ71" s="1089"/>
      <c r="AER71" s="1089"/>
      <c r="AES71" s="1089"/>
      <c r="AET71" s="1089"/>
      <c r="AEU71" s="1089"/>
      <c r="AEV71" s="1089"/>
      <c r="AEW71" s="1089"/>
      <c r="AEX71" s="1089"/>
      <c r="AEY71" s="1089"/>
      <c r="AEZ71" s="1089"/>
      <c r="AFA71" s="1089"/>
      <c r="AFB71" s="1089"/>
      <c r="AFC71" s="1089"/>
      <c r="AFD71" s="1089"/>
      <c r="AFE71" s="1089"/>
      <c r="AFF71" s="1089"/>
      <c r="AFG71" s="1089"/>
      <c r="AFH71" s="1089"/>
      <c r="AFI71" s="1089"/>
      <c r="AFJ71" s="1089"/>
      <c r="AFK71" s="1089"/>
      <c r="AFL71" s="1089"/>
      <c r="AFM71" s="1089"/>
      <c r="AFN71" s="1089"/>
      <c r="AFO71" s="1089"/>
      <c r="AFP71" s="1089"/>
      <c r="AFQ71" s="1089"/>
      <c r="AFR71" s="1089"/>
      <c r="AFS71" s="1089"/>
      <c r="AFT71" s="1089"/>
      <c r="AFU71" s="1089"/>
      <c r="AFV71" s="1089"/>
      <c r="AFW71" s="1089"/>
      <c r="AFX71" s="1089"/>
      <c r="AFY71" s="1089"/>
      <c r="AFZ71" s="1089"/>
      <c r="AGA71" s="1089"/>
      <c r="AGB71" s="1089"/>
      <c r="AGC71" s="1089"/>
      <c r="AGD71" s="1089"/>
      <c r="AGE71" s="1089"/>
      <c r="AGF71" s="1089"/>
      <c r="AGG71" s="1089"/>
      <c r="AGH71" s="1089"/>
      <c r="AGI71" s="1089"/>
      <c r="AGJ71" s="1089"/>
      <c r="AGK71" s="1089"/>
      <c r="AGL71" s="1089"/>
      <c r="AGM71" s="1089"/>
      <c r="AGN71" s="1089"/>
      <c r="AGO71" s="1089"/>
      <c r="AGP71" s="1089"/>
      <c r="AGQ71" s="1089"/>
      <c r="AGR71" s="1089"/>
      <c r="AGS71" s="1089"/>
      <c r="AGT71" s="1089"/>
      <c r="AGU71" s="1089"/>
      <c r="AGV71" s="1089"/>
      <c r="AGW71" s="1089"/>
      <c r="AGX71" s="1089"/>
      <c r="AGY71" s="1089"/>
      <c r="AGZ71" s="1089"/>
      <c r="AHA71" s="1089"/>
      <c r="AHB71" s="1089"/>
      <c r="AHC71" s="1089"/>
      <c r="AHD71" s="1089"/>
      <c r="AHE71" s="1089"/>
      <c r="AHF71" s="1089"/>
      <c r="AHG71" s="1089"/>
      <c r="AHH71" s="1089"/>
      <c r="AHI71" s="1089"/>
      <c r="AHJ71" s="1089"/>
      <c r="AHK71" s="1089"/>
      <c r="AHL71" s="1089"/>
      <c r="AHM71" s="1089"/>
      <c r="AHN71" s="1089"/>
      <c r="AHO71" s="1089"/>
      <c r="AHP71" s="1089"/>
      <c r="AHQ71" s="1089"/>
      <c r="AHR71" s="1089"/>
      <c r="AHS71" s="1089"/>
      <c r="AHT71" s="1089"/>
      <c r="AHU71" s="1089"/>
      <c r="AHV71" s="1089"/>
      <c r="AHW71" s="1089"/>
      <c r="AHX71" s="1089"/>
      <c r="AHY71" s="1089"/>
      <c r="AHZ71" s="1089"/>
      <c r="AIA71" s="1089"/>
      <c r="AIB71" s="1089"/>
      <c r="AIC71" s="1089"/>
      <c r="AID71" s="1089"/>
      <c r="AIE71" s="1089"/>
      <c r="AIF71" s="1089"/>
      <c r="AIG71" s="1089"/>
      <c r="AIH71" s="1089"/>
      <c r="AII71" s="1089"/>
      <c r="AIJ71" s="1089"/>
      <c r="AIK71" s="1089"/>
      <c r="AIL71" s="1089"/>
      <c r="AIM71" s="1089"/>
      <c r="AIN71" s="1089"/>
      <c r="AIO71" s="1089"/>
      <c r="AIP71" s="1089"/>
      <c r="AIQ71" s="1089"/>
    </row>
    <row r="72" spans="1:927" ht="15" customHeight="1">
      <c r="A72" s="141"/>
      <c r="B72" s="152"/>
      <c r="C72" s="259"/>
      <c r="AI72" s="1065">
        <v>34</v>
      </c>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c r="CU72" s="1089"/>
      <c r="CV72" s="1089"/>
      <c r="CW72" s="1089"/>
      <c r="CX72" s="1089"/>
      <c r="CY72" s="1089"/>
      <c r="CZ72" s="1089"/>
      <c r="DA72" s="1089"/>
      <c r="DB72" s="1089"/>
      <c r="DC72" s="1089"/>
      <c r="DD72" s="1089"/>
      <c r="DE72" s="1089"/>
      <c r="DF72" s="1089"/>
      <c r="DG72" s="1089"/>
      <c r="DH72" s="1089"/>
      <c r="DI72" s="1089"/>
      <c r="DJ72" s="1089"/>
      <c r="DK72" s="1089"/>
      <c r="DL72" s="1089"/>
      <c r="DM72" s="1089"/>
      <c r="DN72" s="1089"/>
      <c r="DO72" s="1089"/>
      <c r="DP72" s="1089"/>
      <c r="DQ72" s="1089"/>
      <c r="DR72" s="1089"/>
      <c r="DS72" s="1089"/>
      <c r="DT72" s="1089"/>
      <c r="DU72" s="1089"/>
      <c r="DV72" s="1089"/>
      <c r="DW72" s="1089"/>
      <c r="DX72" s="1089"/>
      <c r="DY72" s="1089"/>
      <c r="DZ72" s="1089"/>
      <c r="EA72" s="1089"/>
      <c r="EB72" s="1089"/>
      <c r="EC72" s="1089"/>
      <c r="ED72" s="1089"/>
      <c r="EE72" s="1089"/>
      <c r="EF72" s="1089"/>
      <c r="EG72" s="1089"/>
      <c r="EH72" s="1089"/>
      <c r="EI72" s="1089"/>
      <c r="EJ72" s="1089"/>
      <c r="EK72" s="1089"/>
      <c r="EL72" s="1089"/>
      <c r="EM72" s="1089"/>
      <c r="EN72" s="1089"/>
      <c r="EO72" s="1089"/>
      <c r="EP72" s="1089"/>
      <c r="EQ72" s="1089"/>
      <c r="ER72" s="1089"/>
      <c r="ES72" s="1089"/>
      <c r="ET72" s="1089"/>
      <c r="EU72" s="1089"/>
      <c r="EV72" s="1089"/>
      <c r="EW72" s="1089"/>
      <c r="EX72" s="1089"/>
      <c r="EY72" s="1089"/>
      <c r="EZ72" s="1089"/>
      <c r="FA72" s="1089"/>
      <c r="FB72" s="1089"/>
      <c r="FC72" s="1089"/>
      <c r="FD72" s="1089"/>
      <c r="FE72" s="1089"/>
      <c r="FF72" s="1089"/>
      <c r="FG72" s="1089"/>
      <c r="FH72" s="1089"/>
      <c r="FI72" s="1089"/>
      <c r="FJ72" s="1089"/>
      <c r="FK72" s="1089"/>
      <c r="FL72" s="1089"/>
      <c r="FM72" s="1089"/>
      <c r="FN72" s="1089"/>
      <c r="FO72" s="1089"/>
      <c r="FP72" s="1089"/>
      <c r="FQ72" s="1089"/>
      <c r="FR72" s="1089"/>
      <c r="FS72" s="1089"/>
      <c r="FT72" s="1089"/>
      <c r="FU72" s="1089"/>
      <c r="FV72" s="1089"/>
      <c r="FW72" s="1089"/>
      <c r="FX72" s="1089"/>
      <c r="FY72" s="1089"/>
      <c r="FZ72" s="1089"/>
      <c r="GA72" s="1089"/>
      <c r="GB72" s="1089"/>
      <c r="GC72" s="1089"/>
      <c r="GD72" s="1089"/>
      <c r="GE72" s="1089"/>
      <c r="GF72" s="1089"/>
      <c r="GG72" s="1089"/>
      <c r="GH72" s="1089"/>
      <c r="GI72" s="1089"/>
      <c r="GJ72" s="1089"/>
      <c r="GK72" s="1089"/>
      <c r="GL72" s="1089"/>
      <c r="GM72" s="1089"/>
      <c r="GN72" s="1089"/>
      <c r="GO72" s="1089"/>
      <c r="GP72" s="1089"/>
      <c r="GQ72" s="1089"/>
      <c r="GR72" s="1089"/>
      <c r="GS72" s="1089"/>
      <c r="GT72" s="1089"/>
      <c r="GU72" s="1089"/>
      <c r="GV72" s="1089"/>
      <c r="GW72" s="1089"/>
      <c r="GX72" s="1089"/>
      <c r="GY72" s="1089"/>
      <c r="GZ72" s="1089"/>
      <c r="HA72" s="1089"/>
      <c r="HB72" s="1089"/>
      <c r="HC72" s="1089"/>
      <c r="HD72" s="1089"/>
      <c r="HE72" s="1089"/>
      <c r="HF72" s="1089"/>
      <c r="HG72" s="1089"/>
      <c r="HH72" s="1089"/>
      <c r="HI72" s="1089"/>
      <c r="HJ72" s="1089"/>
      <c r="HK72" s="1089"/>
      <c r="HL72" s="1089"/>
      <c r="HM72" s="1089"/>
      <c r="HN72" s="1089"/>
      <c r="HO72" s="1089"/>
      <c r="HP72" s="1089"/>
      <c r="HQ72" s="1089"/>
      <c r="HR72" s="1089"/>
      <c r="HS72" s="1089"/>
      <c r="HT72" s="1089"/>
      <c r="HU72" s="1089"/>
      <c r="HV72" s="1089"/>
      <c r="HW72" s="1089"/>
      <c r="HX72" s="1089"/>
      <c r="HY72" s="1089"/>
      <c r="HZ72" s="1089"/>
      <c r="IA72" s="1089"/>
      <c r="IB72" s="1089"/>
      <c r="IC72" s="1089"/>
      <c r="ID72" s="1089"/>
      <c r="IE72" s="1089"/>
      <c r="IF72" s="1089"/>
      <c r="IG72" s="1089"/>
      <c r="IH72" s="1089"/>
      <c r="II72" s="1089"/>
      <c r="IJ72" s="1089"/>
      <c r="IK72" s="1089"/>
      <c r="IL72" s="1089"/>
      <c r="IM72" s="1089"/>
      <c r="IN72" s="1089"/>
      <c r="IO72" s="1089"/>
      <c r="IP72" s="1089"/>
      <c r="IQ72" s="1089"/>
      <c r="IR72" s="1089"/>
      <c r="IS72" s="1089"/>
      <c r="IT72" s="1089"/>
      <c r="IU72" s="1089"/>
      <c r="IV72" s="1089"/>
      <c r="IW72" s="1089"/>
      <c r="IX72" s="1089"/>
      <c r="IY72" s="1089"/>
      <c r="IZ72" s="1089"/>
      <c r="JA72" s="1089"/>
      <c r="JB72" s="1089"/>
      <c r="JC72" s="1089"/>
      <c r="JD72" s="1089"/>
      <c r="JE72" s="1089"/>
      <c r="JF72" s="1089"/>
      <c r="JG72" s="1089"/>
      <c r="JH72" s="1089"/>
      <c r="JI72" s="1089"/>
      <c r="JJ72" s="1089"/>
      <c r="JK72" s="1089"/>
      <c r="JL72" s="1089"/>
      <c r="JM72" s="1089"/>
      <c r="JN72" s="1089"/>
      <c r="JO72" s="1089"/>
      <c r="JP72" s="1089"/>
      <c r="JQ72" s="1089"/>
      <c r="JR72" s="1089"/>
      <c r="JS72" s="1089"/>
      <c r="JT72" s="1089"/>
      <c r="JU72" s="1089"/>
      <c r="JV72" s="1089"/>
      <c r="JW72" s="1089"/>
      <c r="JX72" s="1089"/>
      <c r="JY72" s="1089"/>
      <c r="JZ72" s="1089"/>
      <c r="KA72" s="1089"/>
      <c r="KB72" s="1089"/>
      <c r="KC72" s="1089"/>
      <c r="KD72" s="1089"/>
      <c r="KE72" s="1089"/>
      <c r="KF72" s="1089"/>
      <c r="KG72" s="1089"/>
      <c r="KH72" s="1089"/>
      <c r="KI72" s="1089"/>
      <c r="KJ72" s="1089"/>
      <c r="KK72" s="1089"/>
      <c r="KL72" s="1089"/>
      <c r="KM72" s="1089"/>
      <c r="KN72" s="1089"/>
      <c r="KO72" s="1089"/>
      <c r="KP72" s="1089"/>
      <c r="KQ72" s="1089"/>
      <c r="KR72" s="1089"/>
      <c r="KS72" s="1089"/>
      <c r="KT72" s="1089"/>
      <c r="KU72" s="1089"/>
      <c r="KV72" s="1089"/>
      <c r="KW72" s="1089"/>
      <c r="KX72" s="1089"/>
      <c r="KY72" s="1089"/>
      <c r="KZ72" s="1089"/>
      <c r="LA72" s="1089"/>
      <c r="LB72" s="1089"/>
      <c r="LC72" s="1089"/>
      <c r="LD72" s="1089"/>
      <c r="LE72" s="1089"/>
      <c r="LF72" s="1089"/>
      <c r="LG72" s="1089"/>
      <c r="LH72" s="1089"/>
      <c r="LI72" s="1089"/>
      <c r="LJ72" s="1089"/>
      <c r="LK72" s="1089"/>
      <c r="LL72" s="1089"/>
      <c r="LM72" s="1089"/>
      <c r="LN72" s="1089"/>
      <c r="LO72" s="1089"/>
      <c r="LP72" s="1089"/>
      <c r="LQ72" s="1089"/>
      <c r="LR72" s="1089"/>
      <c r="LS72" s="1089"/>
      <c r="LT72" s="1089"/>
      <c r="LU72" s="1089"/>
      <c r="LV72" s="1089"/>
      <c r="LW72" s="1089"/>
      <c r="LX72" s="1089"/>
      <c r="LY72" s="1089"/>
      <c r="LZ72" s="1089"/>
      <c r="MA72" s="1089"/>
      <c r="MB72" s="1089"/>
      <c r="MC72" s="1089"/>
      <c r="MD72" s="1089"/>
      <c r="ME72" s="1089"/>
      <c r="MF72" s="1089"/>
      <c r="MG72" s="1089"/>
      <c r="MH72" s="1089"/>
      <c r="MI72" s="1089"/>
      <c r="MJ72" s="1089"/>
      <c r="MK72" s="1089"/>
      <c r="ML72" s="1089"/>
      <c r="MM72" s="1089"/>
      <c r="MN72" s="1089"/>
      <c r="MO72" s="1089"/>
      <c r="MP72" s="1089"/>
      <c r="MQ72" s="1089"/>
      <c r="MR72" s="1089"/>
      <c r="MS72" s="1089"/>
      <c r="MT72" s="1089"/>
      <c r="MU72" s="1089"/>
      <c r="MV72" s="1089"/>
      <c r="MW72" s="1089"/>
      <c r="MX72" s="1089"/>
      <c r="MY72" s="1089"/>
      <c r="MZ72" s="1089"/>
      <c r="NA72" s="1089"/>
      <c r="NB72" s="1089"/>
      <c r="NC72" s="1089"/>
      <c r="ND72" s="1089"/>
      <c r="NE72" s="1089"/>
      <c r="NF72" s="1089"/>
      <c r="NG72" s="1089"/>
      <c r="NH72" s="1089"/>
      <c r="NI72" s="1089"/>
      <c r="NJ72" s="1089"/>
      <c r="NK72" s="1089"/>
      <c r="NL72" s="1089"/>
      <c r="NM72" s="1089"/>
      <c r="NN72" s="1089"/>
      <c r="NO72" s="1089"/>
      <c r="NP72" s="1089"/>
      <c r="NQ72" s="1089"/>
      <c r="NR72" s="1089"/>
      <c r="NS72" s="1089"/>
      <c r="NT72" s="1089"/>
      <c r="NU72" s="1089"/>
      <c r="NV72" s="1089"/>
      <c r="NW72" s="1089"/>
      <c r="NX72" s="1089"/>
      <c r="NY72" s="1089"/>
      <c r="NZ72" s="1089"/>
      <c r="OA72" s="1089"/>
      <c r="OB72" s="1089"/>
      <c r="OC72" s="1089"/>
      <c r="OD72" s="1089"/>
      <c r="OE72" s="1089"/>
      <c r="OF72" s="1089"/>
      <c r="OG72" s="1089"/>
      <c r="OH72" s="1089"/>
      <c r="OI72" s="1089"/>
      <c r="OJ72" s="1089"/>
      <c r="OK72" s="1089"/>
      <c r="OL72" s="1089"/>
      <c r="OM72" s="1089"/>
      <c r="ON72" s="1089"/>
      <c r="OO72" s="1089"/>
      <c r="OP72" s="1089"/>
      <c r="OQ72" s="1089"/>
      <c r="OR72" s="1089"/>
      <c r="OS72" s="1089"/>
      <c r="OT72" s="1089"/>
      <c r="OU72" s="1089"/>
      <c r="OV72" s="1089"/>
      <c r="OW72" s="1089"/>
      <c r="OX72" s="1089"/>
      <c r="OY72" s="1089"/>
      <c r="OZ72" s="1089"/>
      <c r="PA72" s="1089"/>
      <c r="PB72" s="1089"/>
      <c r="PC72" s="1089"/>
      <c r="PD72" s="1089"/>
      <c r="PE72" s="1089"/>
      <c r="PF72" s="1089"/>
      <c r="PG72" s="1089"/>
      <c r="PH72" s="1089"/>
      <c r="PI72" s="1089"/>
      <c r="PJ72" s="1089"/>
      <c r="PK72" s="1089"/>
      <c r="PL72" s="1089"/>
      <c r="PM72" s="1089"/>
      <c r="PN72" s="1089"/>
      <c r="PO72" s="1089"/>
      <c r="PP72" s="1089"/>
      <c r="PQ72" s="1089"/>
      <c r="PR72" s="1089"/>
      <c r="PS72" s="1089"/>
      <c r="PT72" s="1089"/>
      <c r="PU72" s="1089"/>
      <c r="PV72" s="1089"/>
      <c r="PW72" s="1089"/>
      <c r="PX72" s="1089"/>
      <c r="PY72" s="1089"/>
      <c r="PZ72" s="1089"/>
      <c r="QA72" s="1089"/>
      <c r="QB72" s="1089"/>
      <c r="QC72" s="1089"/>
      <c r="QD72" s="1089"/>
      <c r="QE72" s="1089"/>
      <c r="QF72" s="1089"/>
      <c r="QG72" s="1089"/>
      <c r="QH72" s="1089"/>
      <c r="QI72" s="1089"/>
      <c r="QJ72" s="1089"/>
      <c r="QK72" s="1089"/>
      <c r="QL72" s="1089"/>
      <c r="QM72" s="1089"/>
      <c r="QN72" s="1089"/>
      <c r="QO72" s="1089"/>
      <c r="QP72" s="1089"/>
      <c r="QQ72" s="1089"/>
      <c r="QR72" s="1089"/>
      <c r="QS72" s="1089"/>
      <c r="QT72" s="1089"/>
      <c r="QU72" s="1089"/>
      <c r="QV72" s="1089"/>
      <c r="QW72" s="1089"/>
      <c r="QX72" s="1089"/>
      <c r="QY72" s="1089"/>
      <c r="QZ72" s="1089"/>
      <c r="RA72" s="1089"/>
      <c r="RB72" s="1089"/>
      <c r="RC72" s="1089"/>
      <c r="RD72" s="1089"/>
      <c r="RE72" s="1089"/>
      <c r="RF72" s="1089"/>
      <c r="RG72" s="1089"/>
      <c r="RH72" s="1089"/>
      <c r="RI72" s="1089"/>
      <c r="RJ72" s="1089"/>
      <c r="RK72" s="1089"/>
      <c r="RL72" s="1089"/>
      <c r="RM72" s="1089"/>
      <c r="RN72" s="1089"/>
      <c r="RO72" s="1089"/>
      <c r="RP72" s="1089"/>
      <c r="RQ72" s="1089"/>
      <c r="RR72" s="1089"/>
      <c r="RS72" s="1089"/>
      <c r="RT72" s="1089"/>
      <c r="RU72" s="1089"/>
      <c r="RV72" s="1089"/>
      <c r="RW72" s="1089"/>
      <c r="RX72" s="1089"/>
      <c r="RY72" s="1089"/>
      <c r="RZ72" s="1089"/>
      <c r="SA72" s="1089"/>
      <c r="SB72" s="1089"/>
      <c r="SC72" s="1089"/>
      <c r="SD72" s="1089"/>
      <c r="SE72" s="1089"/>
      <c r="SF72" s="1089"/>
      <c r="SG72" s="1089"/>
      <c r="SH72" s="1089"/>
      <c r="SI72" s="1089"/>
      <c r="SJ72" s="1089"/>
      <c r="SK72" s="1089"/>
      <c r="SL72" s="1089"/>
      <c r="SM72" s="1089"/>
      <c r="SN72" s="1089"/>
      <c r="SO72" s="1089"/>
      <c r="SP72" s="1089"/>
      <c r="SQ72" s="1089"/>
      <c r="SR72" s="1089"/>
      <c r="SS72" s="1089"/>
      <c r="ST72" s="1089"/>
      <c r="SU72" s="1089"/>
      <c r="SV72" s="1089"/>
      <c r="SW72" s="1089"/>
      <c r="SX72" s="1089"/>
      <c r="SY72" s="1089"/>
      <c r="SZ72" s="1089"/>
      <c r="TA72" s="1089"/>
      <c r="TB72" s="1089"/>
      <c r="TC72" s="1089"/>
      <c r="TD72" s="1089"/>
      <c r="TE72" s="1089"/>
      <c r="TF72" s="1089"/>
      <c r="TG72" s="1089"/>
      <c r="TH72" s="1089"/>
      <c r="TI72" s="1089"/>
      <c r="TJ72" s="1089"/>
      <c r="TK72" s="1089"/>
      <c r="TL72" s="1089"/>
      <c r="TM72" s="1089"/>
      <c r="TN72" s="1089"/>
      <c r="TO72" s="1089"/>
      <c r="TP72" s="1089"/>
      <c r="TQ72" s="1089"/>
      <c r="TR72" s="1089"/>
      <c r="TS72" s="1089"/>
      <c r="TT72" s="1089"/>
      <c r="TU72" s="1089"/>
      <c r="TV72" s="1089"/>
      <c r="TW72" s="1089"/>
      <c r="TX72" s="1089"/>
      <c r="TY72" s="1089"/>
      <c r="TZ72" s="1089"/>
      <c r="UA72" s="1089"/>
      <c r="UB72" s="1089"/>
      <c r="UC72" s="1089"/>
      <c r="UD72" s="1089"/>
      <c r="UE72" s="1089"/>
      <c r="UF72" s="1089"/>
      <c r="UG72" s="1089"/>
      <c r="UH72" s="1089"/>
      <c r="UI72" s="1089"/>
      <c r="UJ72" s="1089"/>
      <c r="UK72" s="1089"/>
      <c r="UL72" s="1089"/>
      <c r="UM72" s="1089"/>
      <c r="UN72" s="1089"/>
      <c r="UO72" s="1089"/>
      <c r="UP72" s="1089"/>
      <c r="UQ72" s="1089"/>
      <c r="UR72" s="1089"/>
      <c r="US72" s="1089"/>
      <c r="UT72" s="1089"/>
      <c r="UU72" s="1089"/>
      <c r="UV72" s="1089"/>
      <c r="UW72" s="1089"/>
      <c r="UX72" s="1089"/>
      <c r="UY72" s="1089"/>
      <c r="UZ72" s="1089"/>
      <c r="VA72" s="1089"/>
      <c r="VB72" s="1089"/>
      <c r="VC72" s="1089"/>
      <c r="VD72" s="1089"/>
      <c r="VE72" s="1089"/>
      <c r="VF72" s="1089"/>
      <c r="VG72" s="1089"/>
      <c r="VH72" s="1089"/>
      <c r="VI72" s="1089"/>
      <c r="VJ72" s="1089"/>
      <c r="VK72" s="1089"/>
      <c r="VL72" s="1089"/>
      <c r="VM72" s="1089"/>
      <c r="VN72" s="1089"/>
      <c r="VO72" s="1089"/>
      <c r="VP72" s="1089"/>
      <c r="VQ72" s="1089"/>
      <c r="VR72" s="1089"/>
      <c r="VS72" s="1089"/>
      <c r="VT72" s="1089"/>
      <c r="VU72" s="1089"/>
      <c r="VV72" s="1089"/>
      <c r="VW72" s="1089"/>
      <c r="VX72" s="1089"/>
      <c r="VY72" s="1089"/>
      <c r="VZ72" s="1089"/>
      <c r="WA72" s="1089"/>
      <c r="WB72" s="1089"/>
      <c r="WC72" s="1089"/>
      <c r="WD72" s="1089"/>
      <c r="WE72" s="1089"/>
      <c r="WF72" s="1089"/>
      <c r="WG72" s="1089"/>
      <c r="WH72" s="1089"/>
      <c r="WI72" s="1089"/>
      <c r="WJ72" s="1089"/>
      <c r="WK72" s="1089"/>
      <c r="WL72" s="1089"/>
      <c r="WM72" s="1089"/>
      <c r="WN72" s="1089"/>
      <c r="WO72" s="1089"/>
      <c r="WP72" s="1089"/>
      <c r="WQ72" s="1089"/>
      <c r="WR72" s="1089"/>
      <c r="WS72" s="1089"/>
      <c r="WT72" s="1089"/>
      <c r="WU72" s="1089"/>
      <c r="WV72" s="1089"/>
      <c r="WW72" s="1089"/>
      <c r="WX72" s="1089"/>
      <c r="WY72" s="1089"/>
      <c r="WZ72" s="1089"/>
      <c r="XA72" s="1089"/>
      <c r="XB72" s="1089"/>
      <c r="XC72" s="1089"/>
      <c r="XD72" s="1089"/>
      <c r="XE72" s="1089"/>
      <c r="XF72" s="1089"/>
      <c r="XG72" s="1089"/>
      <c r="XH72" s="1089"/>
      <c r="XI72" s="1089"/>
      <c r="XJ72" s="1089"/>
      <c r="XK72" s="1089"/>
      <c r="XL72" s="1089"/>
      <c r="XM72" s="1089"/>
      <c r="XN72" s="1089"/>
      <c r="XO72" s="1089"/>
      <c r="XP72" s="1089"/>
      <c r="XQ72" s="1089"/>
      <c r="XR72" s="1089"/>
      <c r="XS72" s="1089"/>
      <c r="XT72" s="1089"/>
      <c r="XU72" s="1089"/>
      <c r="XV72" s="1089"/>
      <c r="XW72" s="1089"/>
      <c r="XX72" s="1089"/>
      <c r="XY72" s="1089"/>
      <c r="XZ72" s="1089"/>
      <c r="YA72" s="1089"/>
      <c r="YB72" s="1089"/>
      <c r="YC72" s="1089"/>
      <c r="YD72" s="1089"/>
      <c r="YE72" s="1089"/>
      <c r="YF72" s="1089"/>
      <c r="YG72" s="1089"/>
      <c r="YH72" s="1089"/>
      <c r="YI72" s="1089"/>
      <c r="YJ72" s="1089"/>
      <c r="YK72" s="1089"/>
      <c r="YL72" s="1089"/>
      <c r="YM72" s="1089"/>
      <c r="YN72" s="1089"/>
      <c r="YO72" s="1089"/>
      <c r="YP72" s="1089"/>
      <c r="YQ72" s="1089"/>
      <c r="YR72" s="1089"/>
      <c r="YS72" s="1089"/>
      <c r="YT72" s="1089"/>
      <c r="YU72" s="1089"/>
      <c r="YV72" s="1089"/>
      <c r="YW72" s="1089"/>
      <c r="YX72" s="1089"/>
      <c r="YY72" s="1089"/>
      <c r="YZ72" s="1089"/>
      <c r="ZA72" s="1089"/>
      <c r="ZB72" s="1089"/>
      <c r="ZC72" s="1089"/>
      <c r="ZD72" s="1089"/>
      <c r="ZE72" s="1089"/>
      <c r="ZF72" s="1089"/>
      <c r="ZG72" s="1089"/>
      <c r="ZH72" s="1089"/>
      <c r="ZI72" s="1089"/>
      <c r="ZJ72" s="1089"/>
      <c r="ZK72" s="1089"/>
      <c r="ZL72" s="1089"/>
      <c r="ZM72" s="1089"/>
      <c r="ZN72" s="1089"/>
      <c r="ZO72" s="1089"/>
      <c r="ZP72" s="1089"/>
      <c r="ZQ72" s="1089"/>
      <c r="ZR72" s="1089"/>
      <c r="ZS72" s="1089"/>
      <c r="ZT72" s="1089"/>
      <c r="ZU72" s="1089"/>
      <c r="ZV72" s="1089"/>
      <c r="ZW72" s="1089"/>
      <c r="ZX72" s="1089"/>
      <c r="ZY72" s="1089"/>
      <c r="ZZ72" s="1089"/>
      <c r="AAA72" s="1089"/>
      <c r="AAB72" s="1089"/>
      <c r="AAC72" s="1089"/>
      <c r="AAD72" s="1089"/>
      <c r="AAE72" s="1089"/>
      <c r="AAF72" s="1089"/>
      <c r="AAG72" s="1089"/>
      <c r="AAH72" s="1089"/>
      <c r="AAI72" s="1089"/>
      <c r="AAJ72" s="1089"/>
      <c r="AAK72" s="1089"/>
      <c r="AAL72" s="1089"/>
      <c r="AAM72" s="1089"/>
      <c r="AAN72" s="1089"/>
      <c r="AAO72" s="1089"/>
      <c r="AAP72" s="1089"/>
      <c r="AAQ72" s="1089"/>
      <c r="AAR72" s="1089"/>
      <c r="AAS72" s="1089"/>
      <c r="AAT72" s="1089"/>
      <c r="AAU72" s="1089"/>
      <c r="AAV72" s="1089"/>
      <c r="AAW72" s="1089"/>
      <c r="AAX72" s="1089"/>
      <c r="AAY72" s="1089"/>
      <c r="AAZ72" s="1089"/>
      <c r="ABA72" s="1089"/>
      <c r="ABB72" s="1089"/>
      <c r="ABC72" s="1089"/>
      <c r="ABD72" s="1089"/>
      <c r="ABE72" s="1089"/>
      <c r="ABF72" s="1089"/>
      <c r="ABG72" s="1089"/>
      <c r="ABH72" s="1089"/>
      <c r="ABI72" s="1089"/>
      <c r="ABJ72" s="1089"/>
      <c r="ABK72" s="1089"/>
      <c r="ABL72" s="1089"/>
      <c r="ABM72" s="1089"/>
      <c r="ABN72" s="1089"/>
      <c r="ABO72" s="1089"/>
      <c r="ABP72" s="1089"/>
      <c r="ABQ72" s="1089"/>
      <c r="ABR72" s="1089"/>
      <c r="ABS72" s="1089"/>
      <c r="ABT72" s="1089"/>
      <c r="ABU72" s="1089"/>
      <c r="ABV72" s="1089"/>
      <c r="ABW72" s="1089"/>
      <c r="ABX72" s="1089"/>
      <c r="ABY72" s="1089"/>
      <c r="ABZ72" s="1089"/>
      <c r="ACA72" s="1089"/>
      <c r="ACB72" s="1089"/>
      <c r="ACC72" s="1089"/>
      <c r="ACD72" s="1089"/>
      <c r="ACE72" s="1089"/>
      <c r="ACF72" s="1089"/>
      <c r="ACG72" s="1089"/>
      <c r="ACH72" s="1089"/>
      <c r="ACI72" s="1089"/>
      <c r="ACJ72" s="1089"/>
      <c r="ACK72" s="1089"/>
      <c r="ACL72" s="1089"/>
      <c r="ACM72" s="1089"/>
      <c r="ACN72" s="1089"/>
      <c r="ACO72" s="1089"/>
      <c r="ACP72" s="1089"/>
      <c r="ACQ72" s="1089"/>
      <c r="ACR72" s="1089"/>
      <c r="ACS72" s="1089"/>
      <c r="ACT72" s="1089"/>
      <c r="ACU72" s="1089"/>
      <c r="ACV72" s="1089"/>
      <c r="ACW72" s="1089"/>
      <c r="ACX72" s="1089"/>
      <c r="ACY72" s="1089"/>
      <c r="ACZ72" s="1089"/>
      <c r="ADA72" s="1089"/>
      <c r="ADB72" s="1089"/>
      <c r="ADC72" s="1089"/>
      <c r="ADD72" s="1089"/>
      <c r="ADE72" s="1089"/>
      <c r="ADF72" s="1089"/>
      <c r="ADG72" s="1089"/>
      <c r="ADH72" s="1089"/>
      <c r="ADI72" s="1089"/>
      <c r="ADJ72" s="1089"/>
      <c r="ADK72" s="1089"/>
      <c r="ADL72" s="1089"/>
      <c r="ADM72" s="1089"/>
      <c r="ADN72" s="1089"/>
      <c r="ADO72" s="1089"/>
      <c r="ADP72" s="1089"/>
      <c r="ADQ72" s="1089"/>
      <c r="ADR72" s="1089"/>
      <c r="ADS72" s="1089"/>
      <c r="ADT72" s="1089"/>
      <c r="ADU72" s="1089"/>
      <c r="ADV72" s="1089"/>
      <c r="ADW72" s="1089"/>
      <c r="ADX72" s="1089"/>
      <c r="ADY72" s="1089"/>
      <c r="ADZ72" s="1089"/>
      <c r="AEA72" s="1089"/>
      <c r="AEB72" s="1089"/>
      <c r="AEC72" s="1089"/>
      <c r="AED72" s="1089"/>
      <c r="AEE72" s="1089"/>
      <c r="AEF72" s="1089"/>
      <c r="AEG72" s="1089"/>
      <c r="AEH72" s="1089"/>
      <c r="AEI72" s="1089"/>
      <c r="AEJ72" s="1089"/>
      <c r="AEK72" s="1089"/>
      <c r="AEL72" s="1089"/>
      <c r="AEM72" s="1089"/>
      <c r="AEN72" s="1089"/>
      <c r="AEO72" s="1089"/>
      <c r="AEP72" s="1089"/>
      <c r="AEQ72" s="1089"/>
      <c r="AER72" s="1089"/>
      <c r="AES72" s="1089"/>
      <c r="AET72" s="1089"/>
      <c r="AEU72" s="1089"/>
      <c r="AEV72" s="1089"/>
      <c r="AEW72" s="1089"/>
      <c r="AEX72" s="1089"/>
      <c r="AEY72" s="1089"/>
      <c r="AEZ72" s="1089"/>
      <c r="AFA72" s="1089"/>
      <c r="AFB72" s="1089"/>
      <c r="AFC72" s="1089"/>
      <c r="AFD72" s="1089"/>
      <c r="AFE72" s="1089"/>
      <c r="AFF72" s="1089"/>
      <c r="AFG72" s="1089"/>
      <c r="AFH72" s="1089"/>
      <c r="AFI72" s="1089"/>
      <c r="AFJ72" s="1089"/>
      <c r="AFK72" s="1089"/>
      <c r="AFL72" s="1089"/>
      <c r="AFM72" s="1089"/>
      <c r="AFN72" s="1089"/>
      <c r="AFO72" s="1089"/>
      <c r="AFP72" s="1089"/>
      <c r="AFQ72" s="1089"/>
      <c r="AFR72" s="1089"/>
      <c r="AFS72" s="1089"/>
      <c r="AFT72" s="1089"/>
      <c r="AFU72" s="1089"/>
      <c r="AFV72" s="1089"/>
      <c r="AFW72" s="1089"/>
      <c r="AFX72" s="1089"/>
      <c r="AFY72" s="1089"/>
      <c r="AFZ72" s="1089"/>
      <c r="AGA72" s="1089"/>
      <c r="AGB72" s="1089"/>
      <c r="AGC72" s="1089"/>
      <c r="AGD72" s="1089"/>
      <c r="AGE72" s="1089"/>
      <c r="AGF72" s="1089"/>
      <c r="AGG72" s="1089"/>
      <c r="AGH72" s="1089"/>
      <c r="AGI72" s="1089"/>
      <c r="AGJ72" s="1089"/>
      <c r="AGK72" s="1089"/>
      <c r="AGL72" s="1089"/>
      <c r="AGM72" s="1089"/>
      <c r="AGN72" s="1089"/>
      <c r="AGO72" s="1089"/>
      <c r="AGP72" s="1089"/>
      <c r="AGQ72" s="1089"/>
      <c r="AGR72" s="1089"/>
      <c r="AGS72" s="1089"/>
      <c r="AGT72" s="1089"/>
      <c r="AGU72" s="1089"/>
      <c r="AGV72" s="1089"/>
      <c r="AGW72" s="1089"/>
      <c r="AGX72" s="1089"/>
      <c r="AGY72" s="1089"/>
      <c r="AGZ72" s="1089"/>
      <c r="AHA72" s="1089"/>
      <c r="AHB72" s="1089"/>
      <c r="AHC72" s="1089"/>
      <c r="AHD72" s="1089"/>
      <c r="AHE72" s="1089"/>
      <c r="AHF72" s="1089"/>
      <c r="AHG72" s="1089"/>
      <c r="AHH72" s="1089"/>
      <c r="AHI72" s="1089"/>
      <c r="AHJ72" s="1089"/>
      <c r="AHK72" s="1089"/>
      <c r="AHL72" s="1089"/>
      <c r="AHM72" s="1089"/>
      <c r="AHN72" s="1089"/>
      <c r="AHO72" s="1089"/>
      <c r="AHP72" s="1089"/>
      <c r="AHQ72" s="1089"/>
      <c r="AHR72" s="1089"/>
      <c r="AHS72" s="1089"/>
      <c r="AHT72" s="1089"/>
      <c r="AHU72" s="1089"/>
      <c r="AHV72" s="1089"/>
      <c r="AHW72" s="1089"/>
      <c r="AHX72" s="1089"/>
      <c r="AHY72" s="1089"/>
      <c r="AHZ72" s="1089"/>
      <c r="AIA72" s="1089"/>
      <c r="AIB72" s="1089"/>
      <c r="AIC72" s="1089"/>
      <c r="AID72" s="1089"/>
      <c r="AIE72" s="1089"/>
      <c r="AIF72" s="1089"/>
      <c r="AIG72" s="1089"/>
      <c r="AIH72" s="1089"/>
      <c r="AII72" s="1089"/>
      <c r="AIJ72" s="1089"/>
      <c r="AIK72" s="1089"/>
      <c r="AIL72" s="1089"/>
      <c r="AIM72" s="1089"/>
      <c r="AIN72" s="1089"/>
      <c r="AIO72" s="1089"/>
      <c r="AIP72" s="1089"/>
      <c r="AIQ72" s="1089"/>
    </row>
    <row r="73" spans="1:927" ht="15" customHeight="1">
      <c r="A73" s="141"/>
      <c r="B73" s="152"/>
      <c r="C73" s="256"/>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row>
    <row r="74" spans="1:927" ht="15" customHeight="1">
      <c r="A74" s="141"/>
      <c r="B74" s="152"/>
      <c r="G74" s="1097"/>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row>
    <row r="75" spans="1:927" ht="15" customHeight="1">
      <c r="A75" s="152"/>
      <c r="B75" s="152"/>
      <c r="C75" s="244"/>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row>
    <row r="76" spans="1:927" ht="15" customHeight="1">
      <c r="A76" s="152"/>
      <c r="B76" s="152"/>
      <c r="C76" s="244"/>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row>
    <row r="77" spans="1:927">
      <c r="B77" s="152"/>
    </row>
    <row r="78" spans="1:927">
      <c r="B78" s="152"/>
    </row>
    <row r="116" spans="36:70" ht="22.5">
      <c r="AJ116" s="1088" ph="1"/>
      <c r="AK116" s="1088" ph="1"/>
      <c r="AL116" s="1088" ph="1"/>
      <c r="AO116" s="1088" ph="1"/>
      <c r="AP116" s="1088" ph="1"/>
      <c r="AQ116" s="1088" ph="1"/>
      <c r="AR116" s="1088" ph="1"/>
      <c r="AS116" s="1088" ph="1"/>
      <c r="AT116" s="1088" ph="1"/>
      <c r="AU116" s="1088" ph="1"/>
      <c r="AV116" s="1088" ph="1"/>
      <c r="AW116" s="1088" ph="1"/>
      <c r="AX116" s="1088" ph="1"/>
      <c r="AY116" s="1088" ph="1"/>
      <c r="AZ116" s="1088" ph="1"/>
      <c r="BA116" s="1088" ph="1"/>
      <c r="BB116" s="1088" ph="1"/>
      <c r="BC116" s="1088" ph="1"/>
      <c r="BD116" s="1088" ph="1"/>
      <c r="BE116" s="1088" ph="1"/>
      <c r="BF116" s="1088" ph="1"/>
      <c r="BG116" s="1088" ph="1"/>
      <c r="BH116" s="1088" ph="1"/>
      <c r="BI116" s="1088" ph="1"/>
      <c r="BJ116" s="1088" ph="1"/>
      <c r="BK116" s="1088" ph="1"/>
      <c r="BL116" s="1088" ph="1"/>
      <c r="BM116" s="1088" ph="1"/>
      <c r="BN116" s="1088" ph="1"/>
      <c r="BO116" s="1088" ph="1"/>
      <c r="BP116" s="1088" ph="1"/>
      <c r="BQ116" s="1088" ph="1"/>
      <c r="BR116" s="1088" ph="1"/>
    </row>
  </sheetData>
  <phoneticPr fontId="24" type="noConversion"/>
  <hyperlinks>
    <hyperlink ref="A6" location="'Table of Contents'!A1" display="Table of  Contents"/>
    <hyperlink ref="A6:B6" location="'Table of Contents'!A1" display="Table of  Contents"/>
    <hyperlink ref="A41" location="'Table of Contents'!A1" display="Table of  Contents"/>
    <hyperlink ref="B9" location="'Financial Highlights'!A1" display="Financial Highlights"/>
    <hyperlink ref="B10" location="IS!A1" display="Income Statements [Group/Bank]"/>
    <hyperlink ref="B11" location="BS!A1" display="Balance Sheets [Group/Bank]"/>
    <hyperlink ref="B12" location="'NIM_Bank + Card'!A1" display="NIM [Bank+Card]"/>
    <hyperlink ref="B13" location="'NIM NIS_Bank'!A1" display="NIM &amp; NIS [Bank]"/>
    <hyperlink ref="B16" location="Loans_Bank!A1" display="Loans [Bank]"/>
    <hyperlink ref="B18" location="'Asset Quality_Group'!A1" display="Asset Quality [Group]"/>
    <hyperlink ref="B19" location="'Asset Quality_Bank'!A1" display="Asset Quality [Bank]"/>
    <hyperlink ref="B20" location="'Provision_Bank '!A1" display="Provision [Bank]"/>
    <hyperlink ref="B21" location="Delinquency_Bank!A1" display="Delinquency [Bank]"/>
    <hyperlink ref="B14" location="'Non-Interest Income'!A1" display="Non-Interest Income [Group/Bank]"/>
    <hyperlink ref="B15" location="'SG&amp;A Expense'!A1" display="SG&amp;A Expense [Group/Bank]"/>
    <hyperlink ref="B17" location="'Funding_Bank '!A1" display="Funding [Bank]"/>
    <hyperlink ref="B22" location="'Capital Adequacy_Group'!A1" display="Capital Adequacy [Group]"/>
    <hyperlink ref="B23" location="'Capital Adequacy_Bank'!A1" display="Capital Adequacy [Bank]"/>
    <hyperlink ref="B24" location="'Woori Card'!A1" display="Woori Card"/>
    <hyperlink ref="B27" location="'Orgarnization Structure'!A1" display="Orgarnization Structure"/>
    <hyperlink ref="B28" location="'Credit Rating'!A1" display="Credit Rating"/>
    <hyperlink ref="B44" location="'Financial Highlights'!A1" display="Financial Highlights"/>
    <hyperlink ref="B45" location="IS!A1" display="Income Statements [Group/Bank]"/>
    <hyperlink ref="B46" location="BS!A1" display="Balance Sheets [Group/Bank]"/>
    <hyperlink ref="B47" location="'NIM NIS_Bank + Card'!A1" display="NIM &amp; NIS [Bank+Card]"/>
    <hyperlink ref="B48" location="'NIM NIS_Bank'!A1" display="NIM &amp; NIS [Bank]"/>
    <hyperlink ref="B51" location="Loans_Bank!A1" display="Loans [Bank]"/>
    <hyperlink ref="B53" location="'Asset Quality_Group'!A1" display="Asset Quality [Group]"/>
    <hyperlink ref="B54" location="'Asset Quality_Bank'!A1" display="Asset Quality [Bank]"/>
    <hyperlink ref="B55" location="'Provision_Bank '!A1" display="Provision [Bank]"/>
    <hyperlink ref="B56" location="Delinquency_Bank!A1" display="Delinquency [Bank]"/>
    <hyperlink ref="B49" location="'Non-Interest Income'!A1" display="Non-Interest Income [Group/Bank]"/>
    <hyperlink ref="B50" location="'SG&amp;A Expense'!A1" display="SG&amp;A Expense [Group/Bank]"/>
    <hyperlink ref="B52" location="'Funding_Bank '!A1" display="Funding [Bank]"/>
    <hyperlink ref="B57" location="'Capital Adequacy_Group'!A1" display="Capital Adequacy [Group]"/>
    <hyperlink ref="B58" location="'Capital Adequacy_Bank'!A1" display="Capital Adequacy [Bank]"/>
    <hyperlink ref="B59" location="'Woori Card'!A1" display="Woori Card"/>
    <hyperlink ref="B62" location="'Orgarnization Structure'!A1" display="Orgarnization Structure"/>
    <hyperlink ref="B63" location="'Credit Rating'!A1" display="Credit Rating"/>
    <hyperlink ref="B60" location="'Woori Financial Capital'!A1" display="Woori Financial Capital"/>
    <hyperlink ref="B61" location="'Woori Investment Bank '!A1" display="Woori Investment Bank"/>
    <hyperlink ref="B25" location="'Woori Financial Capital'!A1" display="Woori Financial Capital"/>
    <hyperlink ref="B26" location="'Woori Investment Bank '!A1" display="Woori Investment Bank"/>
  </hyperlinks>
  <pageMargins left="0.23622047244094491" right="0.31496062992125984" top="0.74803149606299213" bottom="0.31496062992125984" header="0.31496062992125984" footer="0.31496062992125984"/>
  <pageSetup paperSize="9" scale="76" fitToHeight="0" orientation="landscape" r:id="rId1"/>
  <rowBreaks count="1" manualBreakCount="1">
    <brk id="37" max="24"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theme="3" tint="0.59999389629810485"/>
    <pageSetUpPr fitToPage="1"/>
  </sheetPr>
  <dimension ref="A1:AS63"/>
  <sheetViews>
    <sheetView view="pageBreakPreview" zoomScaleSheetLayoutView="100" workbookViewId="0">
      <pane xSplit="2" ySplit="4" topLeftCell="C11" activePane="bottomRight" state="frozen"/>
      <selection activeCell="V43" sqref="V43"/>
      <selection pane="topRight" activeCell="V43" sqref="V43"/>
      <selection pane="bottomLeft" activeCell="V43" sqref="V43"/>
      <selection pane="bottomRight" activeCell="S35" sqref="S35"/>
    </sheetView>
  </sheetViews>
  <sheetFormatPr defaultColWidth="9" defaultRowHeight="12"/>
  <cols>
    <col min="1" max="1" width="0.875" style="261" customWidth="1"/>
    <col min="2" max="2" width="27.75" style="274" bestFit="1" customWidth="1"/>
    <col min="3" max="3" width="2.625" style="264" customWidth="1"/>
    <col min="4" max="5" width="1.625" style="264" customWidth="1"/>
    <col min="6" max="6" width="18.75" style="264" customWidth="1"/>
    <col min="7" max="7" width="9.375" style="264" customWidth="1"/>
    <col min="8" max="16" width="10.625" style="273" customWidth="1"/>
    <col min="17" max="16384" width="9" style="264"/>
  </cols>
  <sheetData>
    <row r="1" spans="1:45" s="35" customFormat="1" ht="10.5" customHeight="1">
      <c r="A1" s="8"/>
      <c r="B1" s="30"/>
      <c r="C1" s="31"/>
      <c r="D1" s="31"/>
      <c r="E1" s="31"/>
      <c r="F1" s="31"/>
      <c r="G1" s="31"/>
      <c r="H1" s="245"/>
      <c r="I1" s="245"/>
      <c r="J1" s="245"/>
      <c r="K1" s="245"/>
      <c r="L1" s="245"/>
      <c r="M1" s="245"/>
      <c r="N1" s="245"/>
      <c r="O1" s="245"/>
      <c r="P1" s="245"/>
      <c r="Q1" s="245"/>
      <c r="R1" s="245"/>
      <c r="S1" s="245"/>
      <c r="T1" s="245"/>
      <c r="U1" s="245"/>
      <c r="V1" s="245"/>
      <c r="W1" s="245"/>
      <c r="X1" s="245"/>
    </row>
    <row r="2" spans="1:45" s="35" customFormat="1" ht="15" customHeight="1">
      <c r="A2" s="8"/>
      <c r="B2" s="34"/>
      <c r="D2" s="517" t="s">
        <v>335</v>
      </c>
      <c r="H2" s="245"/>
      <c r="I2" s="245"/>
      <c r="J2" s="245"/>
      <c r="K2" s="245"/>
      <c r="L2" s="32"/>
      <c r="M2" s="32"/>
      <c r="N2" s="32"/>
      <c r="O2" s="32"/>
      <c r="P2" s="32"/>
      <c r="Q2" s="32"/>
      <c r="R2" s="32"/>
      <c r="S2" s="32"/>
      <c r="T2" s="245"/>
      <c r="U2" s="245"/>
      <c r="V2" s="245"/>
      <c r="W2" s="245"/>
      <c r="X2" s="245"/>
    </row>
    <row r="3" spans="1:45" s="445" customFormat="1" ht="5.0999999999999996" customHeight="1">
      <c r="A3" s="449"/>
      <c r="B3" s="444"/>
      <c r="D3" s="450"/>
      <c r="H3" s="487"/>
      <c r="I3" s="487"/>
      <c r="L3" s="487"/>
      <c r="M3" s="487"/>
      <c r="N3" s="487"/>
      <c r="O3" s="487"/>
      <c r="P3" s="487"/>
      <c r="Q3" s="487"/>
      <c r="R3" s="487"/>
      <c r="S3" s="487"/>
    </row>
    <row r="4" spans="1:45" s="490" customFormat="1" ht="20.100000000000001" customHeight="1">
      <c r="A4" s="488"/>
      <c r="B4" s="489"/>
      <c r="D4" s="489"/>
      <c r="F4" s="491"/>
      <c r="G4" s="491"/>
      <c r="H4" s="447"/>
      <c r="I4" s="448"/>
      <c r="J4" s="447"/>
      <c r="K4" s="447"/>
      <c r="L4" s="447"/>
      <c r="M4" s="447"/>
      <c r="N4" s="448"/>
      <c r="O4" s="447"/>
      <c r="P4" s="447"/>
      <c r="Q4" s="447"/>
      <c r="R4" s="448"/>
      <c r="S4" s="492"/>
      <c r="T4" s="492"/>
      <c r="U4" s="491"/>
      <c r="AB4" s="439"/>
      <c r="AC4" s="439"/>
      <c r="AD4" s="439"/>
      <c r="AE4" s="439"/>
      <c r="AF4" s="439"/>
      <c r="AG4" s="439"/>
      <c r="AH4" s="439"/>
      <c r="AI4" s="439"/>
      <c r="AJ4" s="439"/>
      <c r="AK4" s="439"/>
      <c r="AL4" s="439"/>
      <c r="AM4" s="439"/>
      <c r="AN4" s="439"/>
      <c r="AO4" s="439"/>
      <c r="AP4" s="439"/>
      <c r="AQ4" s="439"/>
      <c r="AR4" s="439"/>
      <c r="AS4" s="439"/>
    </row>
    <row r="5" spans="1:45" s="221" customFormat="1" ht="4.5" customHeight="1">
      <c r="A5" s="421"/>
      <c r="B5" s="422"/>
      <c r="D5" s="418"/>
      <c r="F5" s="419"/>
      <c r="G5" s="419"/>
      <c r="H5" s="377"/>
      <c r="I5" s="322"/>
      <c r="J5" s="377"/>
      <c r="K5" s="377"/>
      <c r="L5" s="377"/>
      <c r="M5" s="377"/>
      <c r="N5" s="322"/>
      <c r="O5" s="377"/>
      <c r="P5" s="377"/>
      <c r="Q5" s="377"/>
      <c r="R5" s="322"/>
      <c r="S5" s="420"/>
      <c r="T5" s="420"/>
      <c r="U5" s="419"/>
      <c r="AB5" s="35"/>
      <c r="AC5" s="35"/>
      <c r="AD5" s="35"/>
      <c r="AE5" s="35"/>
      <c r="AF5" s="35"/>
      <c r="AG5" s="35"/>
      <c r="AH5" s="35"/>
      <c r="AI5" s="35"/>
      <c r="AJ5" s="35"/>
      <c r="AK5" s="35"/>
      <c r="AL5" s="35"/>
      <c r="AM5" s="35"/>
      <c r="AN5" s="35"/>
      <c r="AO5" s="35"/>
      <c r="AP5" s="35"/>
      <c r="AQ5" s="35"/>
      <c r="AR5" s="35"/>
      <c r="AS5" s="35"/>
    </row>
    <row r="6" spans="1:45" s="263" customFormat="1" ht="15" customHeight="1">
      <c r="A6" s="76" t="s">
        <v>36</v>
      </c>
      <c r="B6" s="77"/>
      <c r="C6" s="10"/>
      <c r="D6" s="10"/>
      <c r="E6" s="10"/>
      <c r="F6" s="10"/>
      <c r="G6" s="10"/>
      <c r="H6" s="12"/>
      <c r="I6" s="12"/>
      <c r="J6" s="12"/>
      <c r="K6" s="12"/>
      <c r="L6" s="12"/>
      <c r="M6" s="12"/>
      <c r="N6" s="12"/>
      <c r="O6" s="262"/>
      <c r="P6" s="262"/>
    </row>
    <row r="7" spans="1:45" ht="15" customHeight="1">
      <c r="A7" s="78"/>
      <c r="B7" s="79"/>
      <c r="C7" s="10"/>
      <c r="D7" s="9"/>
      <c r="E7" s="10"/>
      <c r="F7" s="10"/>
      <c r="G7" s="10"/>
      <c r="H7" s="10"/>
      <c r="I7" s="12"/>
      <c r="J7" s="12"/>
      <c r="K7" s="12"/>
      <c r="L7" s="12"/>
      <c r="M7" s="12"/>
      <c r="N7" s="12"/>
      <c r="O7" s="12"/>
      <c r="P7" s="12"/>
    </row>
    <row r="8" spans="1:45" ht="15" customHeight="1">
      <c r="A8" s="519" t="s">
        <v>345</v>
      </c>
      <c r="B8" s="521"/>
      <c r="C8" s="10"/>
      <c r="D8" s="10"/>
      <c r="E8" s="10"/>
      <c r="F8" s="10"/>
      <c r="G8" s="10"/>
      <c r="H8" s="10"/>
      <c r="I8" s="265"/>
      <c r="J8" s="23"/>
      <c r="K8" s="23"/>
      <c r="L8" s="23"/>
      <c r="M8" s="23"/>
      <c r="N8" s="22"/>
      <c r="O8" s="22"/>
      <c r="P8" s="22"/>
    </row>
    <row r="9" spans="1:45" ht="15" customHeight="1">
      <c r="A9" s="80"/>
      <c r="B9" s="522" t="s">
        <v>346</v>
      </c>
      <c r="C9" s="10"/>
      <c r="D9" s="10"/>
      <c r="E9" s="10"/>
      <c r="F9" s="10"/>
      <c r="G9" s="10"/>
      <c r="H9" s="10"/>
      <c r="I9" s="265"/>
      <c r="J9" s="23"/>
      <c r="K9" s="23"/>
      <c r="L9" s="23"/>
      <c r="M9" s="23"/>
      <c r="N9" s="22"/>
      <c r="O9" s="22"/>
      <c r="P9" s="22"/>
    </row>
    <row r="10" spans="1:45" ht="15" customHeight="1">
      <c r="A10" s="80"/>
      <c r="B10" s="522" t="s">
        <v>347</v>
      </c>
      <c r="C10" s="10"/>
      <c r="D10" s="10"/>
      <c r="E10" s="10"/>
      <c r="F10" s="10"/>
      <c r="G10" s="10"/>
      <c r="H10" s="10"/>
      <c r="I10" s="11"/>
      <c r="J10" s="266"/>
      <c r="K10" s="266"/>
      <c r="L10" s="266"/>
      <c r="M10" s="266"/>
      <c r="N10" s="22"/>
      <c r="O10" s="22"/>
      <c r="P10" s="22"/>
    </row>
    <row r="11" spans="1:45" ht="15" customHeight="1">
      <c r="A11" s="520"/>
      <c r="B11" s="522" t="s">
        <v>348</v>
      </c>
      <c r="C11" s="10"/>
      <c r="D11" s="10"/>
      <c r="E11" s="10"/>
      <c r="F11" s="1167"/>
      <c r="G11" s="1167"/>
      <c r="H11" s="1167"/>
      <c r="I11" s="1167"/>
      <c r="J11" s="1167"/>
      <c r="K11" s="1167"/>
      <c r="L11" s="1167"/>
      <c r="M11" s="1167"/>
      <c r="N11" s="1168"/>
      <c r="O11" s="1168"/>
      <c r="P11" s="1168"/>
    </row>
    <row r="12" spans="1:45" ht="15" customHeight="1">
      <c r="A12" s="520"/>
      <c r="B12" s="1586" t="s">
        <v>850</v>
      </c>
      <c r="C12" s="10"/>
      <c r="D12" s="10"/>
      <c r="E12" s="10"/>
      <c r="F12" s="1167"/>
      <c r="G12" s="1167"/>
      <c r="H12" s="1167"/>
      <c r="I12" s="1167"/>
      <c r="J12" s="1168"/>
      <c r="K12" s="1168"/>
      <c r="L12" s="1168"/>
      <c r="M12" s="1168"/>
      <c r="N12" s="1168"/>
      <c r="O12" s="1168"/>
      <c r="P12" s="1168"/>
    </row>
    <row r="13" spans="1:45" ht="15" customHeight="1">
      <c r="A13" s="520"/>
      <c r="B13" s="522" t="s">
        <v>350</v>
      </c>
      <c r="C13" s="10"/>
      <c r="D13" s="10"/>
      <c r="E13" s="10"/>
      <c r="F13" s="1167"/>
      <c r="G13" s="1167"/>
      <c r="H13" s="1167"/>
      <c r="I13" s="1167"/>
      <c r="J13" s="1168"/>
      <c r="K13" s="1168"/>
      <c r="L13" s="1168"/>
      <c r="M13" s="1168"/>
      <c r="N13" s="1168"/>
      <c r="O13" s="1168"/>
      <c r="P13" s="1168"/>
    </row>
    <row r="14" spans="1:45" ht="15" customHeight="1">
      <c r="A14" s="520"/>
      <c r="B14" s="522" t="s">
        <v>351</v>
      </c>
      <c r="C14" s="10"/>
      <c r="D14" s="10"/>
      <c r="E14" s="10"/>
      <c r="F14" s="1167"/>
      <c r="G14" s="1167"/>
      <c r="H14" s="1167"/>
      <c r="I14" s="1167"/>
      <c r="J14" s="1167"/>
      <c r="K14" s="1167"/>
      <c r="L14" s="1167"/>
      <c r="M14" s="1167"/>
      <c r="N14" s="1168"/>
      <c r="O14" s="1168"/>
      <c r="P14" s="1168"/>
    </row>
    <row r="15" spans="1:45" ht="15" customHeight="1">
      <c r="A15" s="520"/>
      <c r="B15" s="522" t="s">
        <v>352</v>
      </c>
      <c r="C15" s="10"/>
      <c r="D15" s="10"/>
      <c r="E15" s="10"/>
      <c r="F15" s="1167"/>
      <c r="G15" s="1167"/>
      <c r="H15" s="1167"/>
      <c r="I15" s="1167"/>
      <c r="J15" s="1169"/>
      <c r="K15" s="1169"/>
      <c r="L15" s="1169"/>
      <c r="M15" s="1169"/>
      <c r="N15" s="1168"/>
      <c r="O15" s="1168"/>
      <c r="P15" s="1168"/>
    </row>
    <row r="16" spans="1:45" ht="15" customHeight="1">
      <c r="A16" s="520"/>
      <c r="B16" s="522" t="s">
        <v>353</v>
      </c>
      <c r="C16" s="10"/>
      <c r="D16" s="10"/>
      <c r="E16" s="10"/>
      <c r="F16" s="1167"/>
      <c r="G16" s="1167"/>
      <c r="H16" s="1167"/>
      <c r="I16" s="1167"/>
      <c r="J16" s="1169"/>
      <c r="K16" s="1169"/>
      <c r="L16" s="1169"/>
      <c r="M16" s="1169"/>
      <c r="N16" s="1168"/>
      <c r="O16" s="1168"/>
      <c r="P16" s="1168"/>
    </row>
    <row r="17" spans="1:22" ht="15" customHeight="1">
      <c r="A17" s="520"/>
      <c r="B17" s="522" t="s">
        <v>354</v>
      </c>
      <c r="C17" s="10"/>
      <c r="D17" s="10"/>
      <c r="E17" s="10"/>
      <c r="F17" s="1167"/>
      <c r="G17" s="1167"/>
      <c r="H17" s="1167"/>
      <c r="I17" s="1167"/>
      <c r="J17" s="1169"/>
      <c r="K17" s="1169"/>
      <c r="L17" s="1169"/>
      <c r="M17" s="1169"/>
      <c r="N17" s="1168"/>
      <c r="O17" s="1168"/>
      <c r="P17" s="1168"/>
    </row>
    <row r="18" spans="1:22" ht="15" customHeight="1">
      <c r="A18" s="520"/>
      <c r="B18" s="522" t="s">
        <v>355</v>
      </c>
      <c r="C18" s="10"/>
      <c r="D18" s="10"/>
      <c r="E18" s="10"/>
      <c r="F18" s="1167"/>
      <c r="G18" s="1167"/>
      <c r="H18" s="1167"/>
      <c r="I18" s="1167"/>
      <c r="J18" s="1169"/>
      <c r="K18" s="1169"/>
      <c r="L18" s="1169"/>
      <c r="M18" s="1169"/>
      <c r="N18" s="1168"/>
      <c r="O18" s="1168"/>
      <c r="P18" s="1168"/>
    </row>
    <row r="19" spans="1:22" ht="15" customHeight="1">
      <c r="A19" s="80"/>
      <c r="B19" s="522" t="s">
        <v>356</v>
      </c>
      <c r="C19" s="10"/>
      <c r="D19" s="10"/>
      <c r="E19" s="10"/>
      <c r="F19" s="1167"/>
      <c r="G19" s="1167"/>
      <c r="H19" s="1167"/>
      <c r="I19" s="1167"/>
      <c r="J19" s="1167"/>
      <c r="K19" s="1167"/>
      <c r="L19" s="1167"/>
      <c r="M19" s="1167"/>
      <c r="N19" s="1167"/>
      <c r="O19" s="1167"/>
      <c r="P19" s="1167"/>
    </row>
    <row r="20" spans="1:22" ht="15" customHeight="1">
      <c r="A20" s="520"/>
      <c r="B20" s="522" t="s">
        <v>357</v>
      </c>
      <c r="C20" s="10"/>
      <c r="D20" s="10"/>
      <c r="E20" s="10"/>
      <c r="F20" s="1167"/>
      <c r="G20" s="1167"/>
      <c r="H20" s="1170"/>
      <c r="I20" s="1167"/>
      <c r="J20" s="1167"/>
      <c r="K20" s="1167"/>
      <c r="L20" s="1167"/>
      <c r="M20" s="1167"/>
      <c r="N20" s="1167"/>
      <c r="O20" s="1167"/>
      <c r="P20" s="1167"/>
    </row>
    <row r="21" spans="1:22" ht="15" customHeight="1">
      <c r="A21" s="520"/>
      <c r="B21" s="522" t="s">
        <v>358</v>
      </c>
      <c r="C21" s="10"/>
      <c r="D21" s="10"/>
      <c r="E21" s="10"/>
      <c r="F21" s="1167"/>
      <c r="G21" s="1167"/>
      <c r="H21" s="1167"/>
      <c r="I21" s="1167"/>
      <c r="J21" s="1167"/>
      <c r="K21" s="1167"/>
      <c r="L21" s="1167"/>
      <c r="M21" s="1167"/>
      <c r="N21" s="1167"/>
      <c r="O21" s="1167"/>
      <c r="P21" s="1167"/>
    </row>
    <row r="22" spans="1:22" ht="15" customHeight="1">
      <c r="A22" s="520"/>
      <c r="B22" s="522" t="s">
        <v>359</v>
      </c>
      <c r="C22" s="10"/>
      <c r="D22" s="9"/>
      <c r="E22" s="10"/>
      <c r="F22" s="1167"/>
      <c r="G22" s="1167"/>
      <c r="H22" s="1170"/>
      <c r="I22" s="1167"/>
      <c r="J22" s="1167"/>
      <c r="K22" s="1167"/>
      <c r="L22" s="1167"/>
      <c r="M22" s="1167"/>
      <c r="N22" s="1167"/>
      <c r="O22" s="1167"/>
      <c r="P22" s="1167"/>
    </row>
    <row r="23" spans="1:22" ht="15" customHeight="1">
      <c r="A23" s="520"/>
      <c r="B23" s="522" t="s">
        <v>360</v>
      </c>
      <c r="C23" s="10"/>
      <c r="D23" s="10"/>
      <c r="E23" s="10"/>
      <c r="F23" s="1167"/>
      <c r="G23" s="1167"/>
      <c r="H23" s="1170"/>
      <c r="I23" s="1167"/>
      <c r="J23" s="1167"/>
      <c r="K23" s="1167"/>
      <c r="L23" s="1167"/>
      <c r="M23" s="1167"/>
      <c r="N23" s="1167"/>
      <c r="O23" s="1167"/>
      <c r="P23" s="1167"/>
      <c r="V23" s="264" t="s">
        <v>700</v>
      </c>
    </row>
    <row r="24" spans="1:22" ht="15" customHeight="1">
      <c r="A24" s="520"/>
      <c r="B24" s="522" t="s">
        <v>361</v>
      </c>
      <c r="C24" s="10"/>
      <c r="D24" s="10"/>
      <c r="E24" s="10"/>
      <c r="F24" s="1167"/>
      <c r="G24" s="1167"/>
      <c r="H24" s="1170"/>
      <c r="I24" s="1167"/>
      <c r="J24" s="1167"/>
      <c r="K24" s="1167"/>
      <c r="L24" s="1167"/>
      <c r="M24" s="1167"/>
      <c r="N24" s="1167"/>
      <c r="O24" s="1167"/>
      <c r="P24" s="1167"/>
    </row>
    <row r="25" spans="1:22" ht="15" customHeight="1">
      <c r="A25" s="520"/>
      <c r="B25" s="1586" t="s">
        <v>701</v>
      </c>
      <c r="C25" s="10"/>
      <c r="D25" s="10"/>
      <c r="E25" s="10"/>
      <c r="F25" s="1167"/>
      <c r="G25" s="1167"/>
      <c r="H25" s="1170"/>
      <c r="I25" s="1167"/>
      <c r="J25" s="1167"/>
      <c r="K25" s="1167"/>
      <c r="L25" s="1167"/>
      <c r="M25" s="1167"/>
      <c r="N25" s="1167"/>
      <c r="O25" s="1167"/>
      <c r="P25" s="1167"/>
    </row>
    <row r="26" spans="1:22" ht="15" customHeight="1">
      <c r="A26" s="520"/>
      <c r="B26" s="1586" t="s">
        <v>702</v>
      </c>
      <c r="C26" s="10"/>
      <c r="D26" s="10"/>
      <c r="E26" s="10"/>
      <c r="F26" s="1167"/>
      <c r="G26" s="1167"/>
      <c r="H26" s="1170"/>
      <c r="I26" s="1167"/>
      <c r="J26" s="1167"/>
      <c r="K26" s="1167"/>
      <c r="L26" s="1167"/>
      <c r="M26" s="1167"/>
      <c r="N26" s="1167"/>
      <c r="O26" s="1167"/>
      <c r="P26" s="1167"/>
    </row>
    <row r="27" spans="1:22" ht="15" customHeight="1">
      <c r="A27" s="78"/>
      <c r="B27" s="717" t="s">
        <v>522</v>
      </c>
      <c r="C27" s="10"/>
      <c r="D27" s="10"/>
      <c r="E27" s="10"/>
      <c r="F27" s="1167"/>
      <c r="G27" s="1167"/>
      <c r="H27" s="1170"/>
      <c r="I27" s="1167"/>
      <c r="J27" s="1167"/>
      <c r="K27" s="1167"/>
      <c r="L27" s="1167"/>
      <c r="M27" s="1167"/>
      <c r="N27" s="1167"/>
      <c r="O27" s="1167"/>
      <c r="P27" s="1167"/>
    </row>
    <row r="28" spans="1:22" ht="15" customHeight="1">
      <c r="A28" s="78"/>
      <c r="B28" s="522" t="s">
        <v>362</v>
      </c>
      <c r="C28" s="10"/>
      <c r="D28" s="10"/>
      <c r="E28" s="10"/>
      <c r="F28" s="1167"/>
      <c r="G28" s="1167"/>
      <c r="H28" s="1170"/>
      <c r="I28" s="1167"/>
      <c r="J28" s="1167"/>
      <c r="K28" s="1167"/>
      <c r="L28" s="1167"/>
      <c r="M28" s="1167"/>
      <c r="N28" s="1167"/>
      <c r="O28" s="1167"/>
      <c r="P28" s="1167"/>
    </row>
    <row r="29" spans="1:22" ht="15" customHeight="1">
      <c r="A29" s="78"/>
      <c r="B29" s="50"/>
      <c r="C29" s="10"/>
      <c r="D29" s="10"/>
      <c r="E29" s="10"/>
      <c r="F29" s="1167"/>
      <c r="G29" s="1167"/>
      <c r="H29" s="1170"/>
      <c r="I29" s="1167"/>
      <c r="J29" s="1167"/>
      <c r="K29" s="1167"/>
      <c r="L29" s="1167"/>
      <c r="M29" s="1167"/>
      <c r="N29" s="1167"/>
      <c r="O29" s="1167"/>
      <c r="P29" s="1167"/>
    </row>
    <row r="30" spans="1:22" ht="15" customHeight="1">
      <c r="A30" s="56"/>
      <c r="B30" s="516"/>
      <c r="C30" s="10"/>
      <c r="D30" s="10"/>
      <c r="E30" s="10"/>
      <c r="F30" s="1085"/>
      <c r="G30" s="1167"/>
      <c r="H30" s="1170"/>
      <c r="I30" s="1167"/>
      <c r="J30" s="1167"/>
      <c r="K30" s="1167"/>
      <c r="L30" s="1167"/>
      <c r="M30" s="1167"/>
      <c r="N30" s="1167"/>
      <c r="O30" s="1167"/>
      <c r="P30" s="1167"/>
    </row>
    <row r="31" spans="1:22" ht="15" customHeight="1">
      <c r="A31" s="3"/>
      <c r="B31" s="50"/>
      <c r="C31" s="10"/>
      <c r="D31" s="9"/>
      <c r="E31" s="10"/>
      <c r="F31" s="1085"/>
      <c r="G31" s="1167"/>
      <c r="H31" s="1170"/>
      <c r="I31" s="1167"/>
      <c r="J31" s="1167"/>
      <c r="K31" s="1167"/>
      <c r="L31" s="1167"/>
      <c r="M31" s="1167"/>
      <c r="N31" s="1167"/>
      <c r="O31" s="1167"/>
      <c r="P31" s="1167"/>
    </row>
    <row r="32" spans="1:22" ht="15" customHeight="1">
      <c r="A32" s="48"/>
      <c r="B32" s="50"/>
      <c r="C32" s="10"/>
      <c r="D32" s="10"/>
      <c r="E32" s="10"/>
      <c r="F32" s="1167"/>
      <c r="G32" s="1167"/>
      <c r="H32" s="1170"/>
      <c r="I32" s="1167"/>
      <c r="J32" s="1167"/>
      <c r="K32" s="1167"/>
      <c r="L32" s="1167"/>
      <c r="M32" s="1167"/>
      <c r="N32" s="1167"/>
      <c r="O32" s="1169"/>
      <c r="P32" s="1169"/>
    </row>
    <row r="33" spans="1:16" ht="15" customHeight="1">
      <c r="A33" s="3"/>
      <c r="B33" s="50"/>
      <c r="C33" s="10"/>
      <c r="D33" s="10"/>
      <c r="E33" s="10"/>
      <c r="F33" s="1167"/>
      <c r="G33" s="1085"/>
      <c r="H33" s="1085"/>
      <c r="I33" s="1167"/>
      <c r="J33" s="1167"/>
      <c r="K33" s="1167"/>
      <c r="L33" s="1167"/>
      <c r="M33" s="1167"/>
      <c r="N33" s="1167"/>
      <c r="O33" s="1169"/>
      <c r="P33" s="1169"/>
    </row>
    <row r="34" spans="1:16" ht="15" customHeight="1">
      <c r="A34" s="3"/>
      <c r="B34" s="50"/>
      <c r="C34" s="10"/>
      <c r="D34" s="10"/>
      <c r="E34" s="10"/>
      <c r="F34" s="1085"/>
      <c r="G34" s="1085"/>
      <c r="H34" s="1085"/>
      <c r="I34" s="1167"/>
      <c r="J34" s="1167"/>
      <c r="K34" s="1167"/>
      <c r="L34" s="1167"/>
      <c r="M34" s="1167"/>
      <c r="N34" s="1167"/>
      <c r="O34" s="1169"/>
      <c r="P34" s="1169"/>
    </row>
    <row r="35" spans="1:16" ht="15" customHeight="1">
      <c r="A35" s="3"/>
      <c r="B35" s="50"/>
      <c r="C35" s="10"/>
      <c r="D35" s="10"/>
      <c r="E35" s="10"/>
      <c r="F35" s="1085"/>
      <c r="G35" s="1085"/>
      <c r="H35" s="1085"/>
      <c r="I35" s="1167"/>
      <c r="J35" s="1167"/>
      <c r="K35" s="1167"/>
      <c r="L35" s="1167"/>
      <c r="M35" s="1167"/>
      <c r="N35" s="1167"/>
      <c r="O35" s="1167"/>
      <c r="P35" s="1167"/>
    </row>
    <row r="36" spans="1:16" ht="15" customHeight="1">
      <c r="A36" s="3"/>
      <c r="B36" s="50"/>
      <c r="C36" s="10"/>
      <c r="D36" s="10"/>
      <c r="E36" s="10"/>
      <c r="F36" s="1085"/>
      <c r="G36" s="1085"/>
      <c r="H36" s="1171"/>
      <c r="I36" s="1167"/>
      <c r="J36" s="1167"/>
      <c r="K36" s="1167"/>
      <c r="L36" s="1167"/>
      <c r="M36" s="1167"/>
      <c r="N36" s="1167"/>
      <c r="O36" s="1169"/>
      <c r="P36" s="1169"/>
    </row>
    <row r="37" spans="1:16" ht="15" customHeight="1">
      <c r="A37" s="3"/>
      <c r="B37" s="50"/>
      <c r="C37" s="10"/>
      <c r="D37" s="13"/>
      <c r="E37" s="12"/>
      <c r="F37" s="1085"/>
      <c r="G37" s="1085"/>
      <c r="H37" s="1085"/>
      <c r="I37" s="1167"/>
      <c r="J37" s="1167"/>
      <c r="K37" s="1167"/>
      <c r="L37" s="1167"/>
      <c r="M37" s="1167"/>
      <c r="N37" s="1167"/>
      <c r="O37" s="1167"/>
      <c r="P37" s="1167"/>
    </row>
    <row r="38" spans="1:16" ht="15" customHeight="1">
      <c r="A38" s="3"/>
      <c r="B38" s="50"/>
      <c r="C38" s="10"/>
      <c r="D38" s="13"/>
      <c r="E38" s="12"/>
      <c r="F38" s="1085"/>
      <c r="G38" s="1167"/>
      <c r="H38" s="1170"/>
      <c r="I38" s="1167"/>
      <c r="J38" s="1167"/>
      <c r="K38" s="1167"/>
      <c r="L38" s="1167"/>
      <c r="M38" s="1167"/>
      <c r="N38" s="1167"/>
      <c r="O38" s="1167"/>
      <c r="P38" s="1167"/>
    </row>
    <row r="39" spans="1:16" ht="15" customHeight="1">
      <c r="A39" s="3"/>
      <c r="B39" s="50"/>
      <c r="C39" s="10"/>
      <c r="D39" s="10"/>
      <c r="E39" s="10"/>
      <c r="F39" s="1167"/>
      <c r="G39" s="1167"/>
      <c r="H39" s="1170"/>
      <c r="I39" s="1167"/>
      <c r="J39" s="1167"/>
      <c r="K39" s="1167"/>
      <c r="L39" s="1167"/>
      <c r="M39" s="1167"/>
      <c r="N39" s="1167"/>
      <c r="O39" s="1169"/>
      <c r="P39" s="1169"/>
    </row>
    <row r="40" spans="1:16" ht="15" customHeight="1">
      <c r="A40" s="3"/>
      <c r="B40" s="50"/>
      <c r="C40" s="10"/>
      <c r="D40" s="10"/>
      <c r="E40" s="10"/>
      <c r="F40" s="19"/>
      <c r="G40" s="21"/>
      <c r="H40" s="20"/>
      <c r="I40" s="20"/>
      <c r="J40" s="13"/>
      <c r="K40" s="13"/>
      <c r="L40" s="13"/>
      <c r="M40" s="13"/>
      <c r="N40" s="13"/>
      <c r="O40" s="14"/>
      <c r="P40" s="14"/>
    </row>
    <row r="41" spans="1:16" ht="15" customHeight="1">
      <c r="A41" s="3"/>
      <c r="B41" s="50"/>
      <c r="C41" s="10"/>
      <c r="D41" s="10"/>
      <c r="E41" s="10"/>
      <c r="F41" s="19"/>
      <c r="G41" s="21"/>
      <c r="H41" s="20"/>
      <c r="I41" s="20"/>
      <c r="J41" s="13"/>
      <c r="K41" s="13"/>
      <c r="L41" s="13"/>
      <c r="M41" s="13"/>
      <c r="N41" s="13"/>
      <c r="O41" s="10"/>
      <c r="P41" s="10"/>
    </row>
    <row r="42" spans="1:16" ht="15" customHeight="1">
      <c r="A42" s="56"/>
      <c r="B42" s="48"/>
      <c r="C42" s="10"/>
      <c r="D42" s="10"/>
      <c r="E42" s="10"/>
      <c r="F42" s="19"/>
      <c r="G42" s="21"/>
      <c r="H42" s="20"/>
      <c r="I42" s="20"/>
      <c r="J42" s="13"/>
      <c r="K42" s="13"/>
      <c r="L42" s="13"/>
      <c r="M42" s="13"/>
      <c r="N42" s="13"/>
      <c r="O42" s="13"/>
      <c r="P42" s="13"/>
    </row>
    <row r="43" spans="1:16" ht="15" customHeight="1">
      <c r="A43" s="3"/>
      <c r="B43" s="48"/>
      <c r="C43" s="10"/>
      <c r="D43" s="10"/>
      <c r="E43" s="10"/>
      <c r="F43" s="19"/>
      <c r="G43" s="21"/>
      <c r="H43" s="20"/>
      <c r="I43" s="20"/>
      <c r="J43" s="13"/>
      <c r="K43" s="13"/>
      <c r="L43" s="13"/>
      <c r="M43" s="13"/>
      <c r="N43" s="13"/>
      <c r="O43" s="13"/>
      <c r="P43" s="15">
        <v>35</v>
      </c>
    </row>
    <row r="44" spans="1:16" ht="15" customHeight="1">
      <c r="A44" s="3"/>
      <c r="B44" s="48"/>
      <c r="C44" s="10"/>
      <c r="D44" s="10"/>
      <c r="E44" s="10"/>
      <c r="F44" s="19"/>
      <c r="G44" s="21"/>
      <c r="H44" s="20"/>
      <c r="I44" s="20"/>
      <c r="J44" s="13"/>
      <c r="K44" s="13"/>
      <c r="L44" s="13"/>
      <c r="M44" s="13"/>
      <c r="N44" s="13"/>
      <c r="O44" s="13"/>
      <c r="P44" s="13"/>
    </row>
    <row r="45" spans="1:16" ht="15" customHeight="1">
      <c r="A45" s="3"/>
      <c r="B45" s="48"/>
      <c r="C45" s="10"/>
      <c r="D45" s="10"/>
      <c r="E45" s="10"/>
      <c r="F45" s="19"/>
      <c r="G45" s="268"/>
      <c r="H45" s="20"/>
      <c r="I45" s="20"/>
      <c r="J45" s="13"/>
      <c r="K45" s="13"/>
      <c r="L45" s="13"/>
      <c r="M45" s="13"/>
      <c r="N45" s="13"/>
      <c r="O45" s="13"/>
      <c r="P45" s="13"/>
    </row>
    <row r="46" spans="1:16" ht="15" customHeight="1">
      <c r="A46" s="3"/>
      <c r="B46" s="200"/>
      <c r="C46" s="10"/>
      <c r="D46" s="10"/>
      <c r="E46" s="10"/>
      <c r="F46" s="19"/>
      <c r="G46" s="21"/>
      <c r="H46" s="20"/>
      <c r="I46" s="20"/>
      <c r="J46" s="13"/>
      <c r="K46" s="13"/>
      <c r="L46" s="13"/>
      <c r="M46" s="13"/>
      <c r="N46" s="13"/>
      <c r="O46" s="13"/>
      <c r="P46" s="13"/>
    </row>
    <row r="47" spans="1:16" ht="15" customHeight="1">
      <c r="A47" s="3"/>
      <c r="B47" s="48"/>
      <c r="C47" s="10"/>
      <c r="D47" s="10"/>
      <c r="E47" s="10"/>
      <c r="F47" s="19"/>
      <c r="G47" s="21"/>
      <c r="H47" s="20"/>
      <c r="I47" s="20"/>
      <c r="J47" s="13"/>
      <c r="K47" s="13"/>
      <c r="L47" s="13"/>
      <c r="M47" s="13"/>
      <c r="N47" s="13"/>
      <c r="O47" s="267"/>
      <c r="P47" s="267"/>
    </row>
    <row r="48" spans="1:16" ht="15" customHeight="1">
      <c r="A48" s="3"/>
      <c r="B48" s="48"/>
      <c r="C48" s="10"/>
      <c r="D48" s="10"/>
      <c r="E48" s="10"/>
      <c r="F48" s="19"/>
      <c r="G48" s="21"/>
      <c r="H48" s="20"/>
      <c r="I48" s="20"/>
      <c r="J48" s="13"/>
      <c r="K48" s="13"/>
      <c r="L48" s="13"/>
      <c r="M48" s="13"/>
      <c r="N48" s="13"/>
      <c r="O48" s="267"/>
      <c r="P48" s="267"/>
    </row>
    <row r="49" spans="1:16" ht="15" customHeight="1">
      <c r="A49" s="3"/>
      <c r="B49" s="48"/>
      <c r="C49" s="10"/>
      <c r="D49" s="10"/>
      <c r="E49" s="10"/>
      <c r="F49" s="19"/>
      <c r="G49" s="21"/>
      <c r="H49" s="20"/>
      <c r="I49" s="20"/>
      <c r="J49" s="13"/>
      <c r="K49" s="13"/>
      <c r="L49" s="13"/>
      <c r="M49" s="13"/>
      <c r="N49" s="13"/>
      <c r="O49" s="267"/>
      <c r="P49" s="267"/>
    </row>
    <row r="50" spans="1:16" ht="15" customHeight="1">
      <c r="A50" s="3"/>
      <c r="B50" s="48"/>
      <c r="C50" s="10"/>
      <c r="D50" s="10"/>
      <c r="E50" s="10"/>
      <c r="F50" s="19"/>
      <c r="G50" s="21"/>
      <c r="H50" s="20"/>
      <c r="I50" s="20"/>
      <c r="J50" s="13"/>
      <c r="K50" s="13"/>
      <c r="L50" s="13"/>
      <c r="M50" s="13"/>
      <c r="N50" s="13"/>
      <c r="O50" s="267"/>
      <c r="P50" s="267"/>
    </row>
    <row r="51" spans="1:16" ht="15" customHeight="1">
      <c r="A51" s="3"/>
      <c r="B51" s="48"/>
      <c r="C51" s="10"/>
      <c r="D51" s="10"/>
      <c r="E51" s="10"/>
      <c r="F51" s="19"/>
      <c r="G51" s="21"/>
      <c r="H51" s="20"/>
      <c r="I51" s="20"/>
      <c r="J51" s="13"/>
      <c r="K51" s="13"/>
      <c r="L51" s="13"/>
      <c r="M51" s="13"/>
      <c r="N51" s="13"/>
      <c r="O51" s="267"/>
      <c r="P51" s="267"/>
    </row>
    <row r="52" spans="1:16" ht="15" customHeight="1">
      <c r="A52" s="3"/>
      <c r="B52" s="48"/>
      <c r="C52" s="269"/>
      <c r="D52" s="269"/>
      <c r="E52" s="269"/>
      <c r="F52" s="19"/>
      <c r="G52" s="270"/>
      <c r="H52" s="271"/>
      <c r="I52" s="271"/>
      <c r="J52" s="272"/>
      <c r="K52" s="272"/>
      <c r="L52" s="272"/>
      <c r="M52" s="272"/>
      <c r="N52" s="272"/>
      <c r="O52" s="267"/>
      <c r="P52" s="267"/>
    </row>
    <row r="53" spans="1:16" ht="15" customHeight="1">
      <c r="A53" s="3"/>
      <c r="B53" s="48"/>
      <c r="C53" s="13"/>
      <c r="D53" s="13"/>
      <c r="E53" s="13"/>
      <c r="F53" s="19"/>
      <c r="G53" s="20"/>
      <c r="H53" s="20"/>
      <c r="I53" s="20"/>
      <c r="J53" s="13"/>
      <c r="K53" s="13"/>
      <c r="L53" s="13"/>
      <c r="M53" s="13"/>
      <c r="N53" s="13"/>
      <c r="O53" s="267"/>
      <c r="P53" s="267"/>
    </row>
    <row r="54" spans="1:16" ht="15" customHeight="1">
      <c r="A54" s="3"/>
      <c r="B54" s="48"/>
      <c r="C54" s="13"/>
      <c r="D54" s="13"/>
      <c r="E54" s="13"/>
      <c r="F54" s="19"/>
      <c r="G54" s="20"/>
      <c r="H54" s="20"/>
      <c r="I54" s="20"/>
      <c r="J54" s="13"/>
      <c r="K54" s="13"/>
      <c r="L54" s="13"/>
      <c r="M54" s="13"/>
      <c r="N54" s="13"/>
      <c r="O54" s="13"/>
      <c r="P54" s="13"/>
    </row>
    <row r="55" spans="1:16" ht="15" customHeight="1">
      <c r="A55" s="3"/>
      <c r="B55" s="48"/>
      <c r="C55" s="13"/>
      <c r="D55" s="13"/>
      <c r="E55" s="13"/>
      <c r="F55" s="19"/>
      <c r="G55" s="20"/>
      <c r="H55" s="20"/>
      <c r="I55" s="20"/>
      <c r="J55" s="13"/>
      <c r="K55" s="13"/>
      <c r="L55" s="13"/>
      <c r="M55" s="13"/>
      <c r="N55" s="13"/>
      <c r="O55" s="13"/>
      <c r="P55" s="13"/>
    </row>
    <row r="56" spans="1:16" ht="15" customHeight="1">
      <c r="A56" s="3"/>
      <c r="B56" s="48"/>
      <c r="C56" s="13"/>
      <c r="D56" s="13"/>
      <c r="E56" s="13"/>
      <c r="F56" s="19"/>
      <c r="G56" s="20"/>
      <c r="H56" s="20"/>
      <c r="I56" s="20"/>
      <c r="J56" s="13"/>
      <c r="K56" s="13"/>
      <c r="L56" s="13"/>
      <c r="M56" s="13"/>
      <c r="N56" s="13"/>
      <c r="O56" s="13"/>
      <c r="P56" s="13"/>
    </row>
    <row r="57" spans="1:16" ht="15" customHeight="1">
      <c r="A57" s="3"/>
      <c r="B57" s="48"/>
      <c r="C57" s="13"/>
      <c r="D57" s="13"/>
      <c r="E57" s="13"/>
      <c r="F57" s="19"/>
      <c r="G57" s="20"/>
      <c r="H57" s="20"/>
      <c r="I57" s="20"/>
      <c r="J57" s="13"/>
      <c r="K57" s="13"/>
      <c r="L57" s="13"/>
      <c r="M57" s="13"/>
      <c r="N57" s="13"/>
      <c r="O57" s="13"/>
      <c r="P57" s="13"/>
    </row>
    <row r="58" spans="1:16" ht="15" customHeight="1">
      <c r="A58" s="3"/>
      <c r="B58" s="48"/>
      <c r="C58" s="13"/>
      <c r="D58" s="13"/>
      <c r="E58" s="13"/>
      <c r="F58" s="19"/>
      <c r="G58" s="20"/>
      <c r="H58" s="20"/>
      <c r="I58" s="20"/>
      <c r="J58" s="13"/>
      <c r="K58" s="13"/>
      <c r="L58" s="13"/>
      <c r="M58" s="13"/>
      <c r="N58" s="13"/>
      <c r="O58" s="13"/>
      <c r="P58" s="13"/>
    </row>
    <row r="59" spans="1:16" ht="15" customHeight="1">
      <c r="A59" s="3"/>
      <c r="B59" s="48"/>
      <c r="C59" s="13"/>
      <c r="D59" s="13"/>
      <c r="E59" s="13"/>
      <c r="F59" s="19"/>
      <c r="G59" s="20"/>
      <c r="H59" s="20"/>
      <c r="I59" s="20"/>
      <c r="J59" s="13"/>
      <c r="K59" s="13"/>
      <c r="L59" s="13"/>
      <c r="M59" s="13"/>
      <c r="N59" s="13"/>
      <c r="O59" s="13"/>
      <c r="P59" s="13"/>
    </row>
    <row r="60" spans="1:16" ht="15" customHeight="1">
      <c r="A60" s="3"/>
      <c r="B60" s="48"/>
      <c r="C60" s="13"/>
      <c r="D60" s="13"/>
      <c r="E60" s="13"/>
      <c r="F60" s="19"/>
      <c r="G60" s="20"/>
      <c r="H60" s="20"/>
      <c r="I60" s="20"/>
      <c r="J60" s="13"/>
      <c r="K60" s="13"/>
      <c r="L60" s="13"/>
      <c r="M60" s="13"/>
      <c r="N60" s="13"/>
      <c r="O60" s="13"/>
      <c r="P60" s="13"/>
    </row>
    <row r="61" spans="1:16" ht="15" customHeight="1">
      <c r="A61" s="3"/>
      <c r="B61" s="48"/>
      <c r="C61" s="13"/>
      <c r="D61" s="13"/>
      <c r="E61" s="13"/>
      <c r="F61" s="19"/>
      <c r="G61" s="20"/>
      <c r="H61" s="20"/>
      <c r="I61" s="20"/>
      <c r="J61" s="13"/>
      <c r="K61" s="13"/>
      <c r="L61" s="13"/>
      <c r="M61" s="13"/>
      <c r="N61" s="13"/>
      <c r="O61" s="13"/>
      <c r="P61" s="13"/>
    </row>
    <row r="62" spans="1:16">
      <c r="B62" s="48"/>
    </row>
    <row r="63" spans="1:16">
      <c r="B63" s="48"/>
    </row>
  </sheetData>
  <phoneticPr fontId="3" type="noConversion"/>
  <hyperlinks>
    <hyperlink ref="A6" location="'Table of Contents'!A1" display="Table of  Contents"/>
    <hyperlink ref="A6:B6" location="'Table of Contents'!A1" display="Table of  Contents"/>
    <hyperlink ref="B9" location="'Financial Highlights'!A1" display="Financial Highlights"/>
    <hyperlink ref="B10" location="IS!A1" display="Income Statements [Group/Bank]"/>
    <hyperlink ref="B11" location="BS!A1" display="Balance Sheets [Group/Bank]"/>
    <hyperlink ref="B12" location="'NIM_Bank + Card'!A1" display="NIM [Bank+Card]"/>
    <hyperlink ref="B13" location="'NIM NIS_Bank'!A1" display="NIM &amp; NIS [Bank]"/>
    <hyperlink ref="B16" location="Loans_Bank!A1" display="Loans [Bank]"/>
    <hyperlink ref="B18" location="'Asset Quality_Group'!A1" display="Asset Quality [Group]"/>
    <hyperlink ref="B19" location="'Asset Quality_Bank'!A1" display="Asset Quality [Bank]"/>
    <hyperlink ref="B20" location="'Provision_Bank '!A1" display="Provision [Bank]"/>
    <hyperlink ref="B21" location="Delinquency_Bank!A1" display="Delinquency [Bank]"/>
    <hyperlink ref="B14" location="'Non-Interest Income'!A1" display="Non-Interest Income [Group/Bank]"/>
    <hyperlink ref="B15" location="'SG&amp;A Expense'!A1" display="SG&amp;A Expense [Group/Bank]"/>
    <hyperlink ref="B17" location="'Funding_Bank '!A1" display="Funding [Bank]"/>
    <hyperlink ref="B22" location="'Capital Adequacy_Group'!A1" display="Capital Adequacy [Group]"/>
    <hyperlink ref="B23" location="'Capital Adequacy_Bank'!A1" display="Capital Adequacy [Bank]"/>
    <hyperlink ref="B24" location="'Woori Card'!A1" display="Woori Card"/>
    <hyperlink ref="B27" location="'Orgarnization Structure'!A1" display="Orgarnization Structure"/>
    <hyperlink ref="B28" location="'Credit Rating'!A1" display="Credit Rating"/>
    <hyperlink ref="B25" location="'Woori Financial Capital'!A1" display="Woori Financial Capital"/>
    <hyperlink ref="B26" location="'Woori Investment Bank '!A1" display="Woori Investment Bank"/>
  </hyperlinks>
  <pageMargins left="0.23622047244094491" right="0.31496062992125984" top="0.74803149606299213" bottom="0.31496062992125984" header="0.31496062992125984" footer="0.31496062992125984"/>
  <pageSetup paperSize="9" scale="82" orientation="landscape"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tabColor theme="3" tint="0.59999389629810485"/>
    <pageSetUpPr fitToPage="1"/>
  </sheetPr>
  <dimension ref="A1:AX163"/>
  <sheetViews>
    <sheetView view="pageBreakPreview" zoomScaleNormal="130" zoomScaleSheetLayoutView="100" workbookViewId="0">
      <pane xSplit="7" ySplit="4" topLeftCell="O5" activePane="bottomRight" state="frozen"/>
      <selection activeCell="V43" sqref="V43"/>
      <selection pane="topRight" activeCell="V43" sqref="V43"/>
      <selection pane="bottomLeft" activeCell="V43" sqref="V43"/>
      <selection pane="bottomRight" activeCell="AL21" sqref="AL21"/>
    </sheetView>
  </sheetViews>
  <sheetFormatPr defaultColWidth="9" defaultRowHeight="12"/>
  <cols>
    <col min="1" max="1" width="0.875" style="29" customWidth="1"/>
    <col min="2" max="2" width="27.75" style="74" bestFit="1" customWidth="1"/>
    <col min="3" max="3" width="2.625" style="74" customWidth="1"/>
    <col min="4" max="5" width="1.625" style="33" customWidth="1"/>
    <col min="6" max="6" width="7.75" style="33" customWidth="1"/>
    <col min="7" max="7" width="10.625" style="33" customWidth="1"/>
    <col min="8" max="19" width="10.625" style="58" hidden="1" customWidth="1"/>
    <col min="20" max="20" width="10.625" style="202" hidden="1" customWidth="1"/>
    <col min="21" max="21" width="10.625" style="58" hidden="1" customWidth="1"/>
    <col min="22" max="26" width="10.625" style="1097" hidden="1" customWidth="1"/>
    <col min="27" max="27" width="10.375" style="33" customWidth="1"/>
    <col min="28" max="29" width="10.375" style="1088" customWidth="1"/>
    <col min="30" max="30" width="10.375" style="33" customWidth="1"/>
    <col min="31" max="37" width="10.375" style="1088" customWidth="1"/>
    <col min="38" max="16384" width="9" style="33"/>
  </cols>
  <sheetData>
    <row r="1" spans="1:38" s="35" customFormat="1" ht="10.5" customHeight="1">
      <c r="A1" s="8"/>
      <c r="B1" s="30"/>
      <c r="C1" s="30"/>
      <c r="D1" s="31"/>
      <c r="E1" s="31"/>
      <c r="F1" s="31"/>
      <c r="G1" s="31"/>
      <c r="H1" s="32"/>
      <c r="I1" s="32"/>
      <c r="J1" s="32"/>
      <c r="K1" s="32"/>
      <c r="L1" s="32"/>
      <c r="M1" s="32"/>
      <c r="N1" s="32"/>
      <c r="O1" s="32"/>
      <c r="P1" s="32"/>
      <c r="Q1" s="32"/>
      <c r="R1" s="32"/>
      <c r="S1" s="32"/>
      <c r="T1" s="418"/>
      <c r="U1" s="32"/>
      <c r="V1" s="1087"/>
      <c r="W1" s="1087"/>
      <c r="X1" s="1087"/>
      <c r="Y1" s="1087"/>
      <c r="Z1" s="1087"/>
      <c r="AB1" s="1089"/>
      <c r="AC1" s="1089"/>
      <c r="AE1" s="1089"/>
      <c r="AF1" s="1089"/>
      <c r="AG1" s="1089"/>
      <c r="AH1" s="1089"/>
      <c r="AI1" s="1089"/>
      <c r="AJ1" s="1089"/>
      <c r="AK1" s="1089"/>
    </row>
    <row r="2" spans="1:38" s="35" customFormat="1" ht="15" customHeight="1">
      <c r="A2" s="8"/>
      <c r="B2" s="34"/>
      <c r="C2" s="34"/>
      <c r="D2" s="517" t="s">
        <v>49</v>
      </c>
      <c r="H2" s="32"/>
      <c r="I2" s="32"/>
      <c r="J2" s="32"/>
      <c r="K2" s="32"/>
      <c r="L2" s="32"/>
      <c r="M2" s="32"/>
      <c r="N2" s="32"/>
      <c r="O2" s="32"/>
      <c r="P2" s="32"/>
      <c r="Q2" s="32"/>
      <c r="R2" s="32"/>
      <c r="S2" s="32"/>
      <c r="T2" s="418"/>
      <c r="U2" s="32"/>
      <c r="V2" s="1087"/>
      <c r="W2" s="1087"/>
      <c r="X2" s="1087"/>
      <c r="Y2" s="1087"/>
      <c r="Z2" s="1087"/>
      <c r="AB2" s="1089"/>
      <c r="AC2" s="1089"/>
      <c r="AE2" s="1089"/>
      <c r="AF2" s="1089"/>
      <c r="AG2" s="1089"/>
      <c r="AH2" s="1089"/>
      <c r="AI2" s="1089"/>
      <c r="AJ2" s="1089"/>
      <c r="AK2" s="1089"/>
    </row>
    <row r="3" spans="1:38" s="445" customFormat="1" ht="5.0999999999999996" customHeight="1">
      <c r="A3" s="449"/>
      <c r="B3" s="444"/>
      <c r="C3" s="444"/>
      <c r="D3" s="450"/>
      <c r="H3" s="451"/>
      <c r="I3" s="451"/>
      <c r="J3" s="451"/>
      <c r="K3" s="451"/>
      <c r="L3" s="451"/>
      <c r="M3" s="451"/>
      <c r="N3" s="451"/>
      <c r="O3" s="451"/>
      <c r="P3" s="451"/>
      <c r="Q3" s="451"/>
      <c r="R3" s="451"/>
      <c r="S3" s="451"/>
      <c r="T3" s="451"/>
      <c r="U3" s="451"/>
      <c r="V3" s="1123"/>
      <c r="W3" s="1123"/>
      <c r="X3" s="1123"/>
      <c r="Y3" s="1123"/>
      <c r="Z3" s="1123"/>
      <c r="AB3" s="1067"/>
      <c r="AC3" s="1067"/>
      <c r="AE3" s="1067"/>
      <c r="AF3" s="1067"/>
      <c r="AG3" s="1067"/>
      <c r="AH3" s="1067"/>
      <c r="AI3" s="1067"/>
      <c r="AJ3" s="1067"/>
      <c r="AK3" s="1067"/>
    </row>
    <row r="4" spans="1:38" s="439" customFormat="1" ht="20.100000000000001" customHeight="1">
      <c r="A4" s="437"/>
      <c r="B4" s="438"/>
      <c r="C4" s="438"/>
      <c r="D4" s="446"/>
      <c r="G4" s="480"/>
      <c r="H4" s="447" t="s">
        <v>54</v>
      </c>
      <c r="I4" s="447" t="s">
        <v>55</v>
      </c>
      <c r="J4" s="447" t="s">
        <v>56</v>
      </c>
      <c r="K4" s="448" t="s">
        <v>58</v>
      </c>
      <c r="L4" s="447" t="s">
        <v>62</v>
      </c>
      <c r="M4" s="447" t="s">
        <v>72</v>
      </c>
      <c r="N4" s="447" t="s">
        <v>76</v>
      </c>
      <c r="O4" s="447" t="s">
        <v>87</v>
      </c>
      <c r="P4" s="447" t="s">
        <v>98</v>
      </c>
      <c r="Q4" s="447" t="s">
        <v>113</v>
      </c>
      <c r="R4" s="447" t="s">
        <v>116</v>
      </c>
      <c r="S4" s="447" t="s">
        <v>114</v>
      </c>
      <c r="T4" s="447" t="s">
        <v>326</v>
      </c>
      <c r="U4" s="447" t="s">
        <v>448</v>
      </c>
      <c r="V4" s="1122" t="s">
        <v>526</v>
      </c>
      <c r="W4" s="1122" t="s">
        <v>621</v>
      </c>
      <c r="X4" s="1122" t="s">
        <v>601</v>
      </c>
      <c r="Y4" s="1122" t="s">
        <v>626</v>
      </c>
      <c r="Z4" s="1122" t="s">
        <v>633</v>
      </c>
      <c r="AA4" s="1122" t="s">
        <v>662</v>
      </c>
      <c r="AB4" s="1122" t="s">
        <v>705</v>
      </c>
      <c r="AC4" s="1122" t="s">
        <v>764</v>
      </c>
      <c r="AD4" s="1122" t="s">
        <v>772</v>
      </c>
      <c r="AE4" s="1122" t="s">
        <v>784</v>
      </c>
      <c r="AF4" s="1122" t="s">
        <v>793</v>
      </c>
      <c r="AG4" s="1122" t="s">
        <v>800</v>
      </c>
      <c r="AH4" s="1122" t="s">
        <v>817</v>
      </c>
      <c r="AI4" s="1122" t="s">
        <v>828</v>
      </c>
      <c r="AJ4" s="1122" t="s">
        <v>854</v>
      </c>
      <c r="AK4" s="1122" t="s">
        <v>860</v>
      </c>
    </row>
    <row r="5" spans="1:38" s="35" customFormat="1" ht="5.0999999999999996" customHeight="1">
      <c r="A5" s="3"/>
      <c r="B5" s="200"/>
      <c r="C5" s="30"/>
      <c r="H5" s="42"/>
      <c r="I5" s="42"/>
      <c r="J5" s="42"/>
      <c r="K5" s="42"/>
      <c r="L5" s="42"/>
      <c r="M5" s="42"/>
      <c r="N5" s="42"/>
      <c r="O5" s="42"/>
      <c r="P5" s="42"/>
      <c r="Q5" s="42"/>
      <c r="R5" s="42"/>
      <c r="S5" s="42"/>
      <c r="T5" s="518"/>
      <c r="U5" s="42"/>
      <c r="V5" s="1091"/>
      <c r="W5" s="1091"/>
      <c r="X5" s="1091"/>
      <c r="Y5" s="1091"/>
      <c r="Z5" s="1091"/>
      <c r="AB5" s="1089"/>
      <c r="AC5" s="1089"/>
      <c r="AE5" s="1089"/>
      <c r="AF5" s="1089"/>
      <c r="AG5" s="1089"/>
      <c r="AH5" s="1089"/>
      <c r="AI5" s="1089"/>
      <c r="AJ5" s="1089"/>
      <c r="AK5" s="1089"/>
    </row>
    <row r="6" spans="1:38" s="35" customFormat="1" ht="15" customHeight="1">
      <c r="A6" s="76" t="s">
        <v>36</v>
      </c>
      <c r="B6" s="77"/>
      <c r="C6" s="2"/>
      <c r="D6" s="511" t="s">
        <v>663</v>
      </c>
      <c r="E6" s="178"/>
      <c r="F6" s="178"/>
      <c r="G6" s="178"/>
      <c r="H6" s="178"/>
      <c r="I6" s="178"/>
      <c r="J6" s="178"/>
      <c r="K6" s="178"/>
      <c r="L6" s="178"/>
      <c r="M6" s="178"/>
      <c r="N6" s="178"/>
      <c r="O6" s="178"/>
      <c r="P6" s="178"/>
      <c r="Q6" s="178"/>
      <c r="R6" s="178"/>
      <c r="S6" s="243"/>
      <c r="T6" s="178"/>
      <c r="U6" s="178"/>
      <c r="V6" s="1088"/>
      <c r="W6" s="1088"/>
      <c r="X6" s="1088"/>
      <c r="Y6" s="1088"/>
      <c r="Z6" s="1088"/>
      <c r="AB6" s="1089"/>
      <c r="AC6" s="1089"/>
      <c r="AE6" s="1089"/>
      <c r="AF6" s="1089"/>
      <c r="AG6" s="1089"/>
      <c r="AH6" s="1089"/>
      <c r="AI6" s="1089"/>
      <c r="AJ6" s="1089"/>
      <c r="AK6" s="1089"/>
    </row>
    <row r="7" spans="1:38" ht="15" customHeight="1" thickBot="1">
      <c r="A7" s="78"/>
      <c r="B7" s="79"/>
      <c r="C7" s="46"/>
      <c r="D7" s="277" t="s">
        <v>29</v>
      </c>
      <c r="E7" s="216"/>
      <c r="F7" s="216"/>
      <c r="G7" s="216"/>
      <c r="H7" s="342"/>
      <c r="I7" s="342"/>
      <c r="J7" s="342"/>
      <c r="K7" s="342"/>
      <c r="L7" s="342"/>
      <c r="M7" s="342"/>
      <c r="N7" s="342"/>
      <c r="O7" s="342"/>
      <c r="P7" s="342"/>
      <c r="Q7" s="342"/>
      <c r="R7" s="342"/>
      <c r="S7" s="342"/>
      <c r="T7" s="342"/>
      <c r="U7" s="342"/>
      <c r="V7" s="1102"/>
      <c r="W7" s="1102"/>
      <c r="X7" s="1102"/>
      <c r="Y7" s="1102"/>
      <c r="Z7" s="1102"/>
      <c r="AJ7" s="1089"/>
    </row>
    <row r="8" spans="1:38" ht="15" customHeight="1" thickTop="1">
      <c r="A8" s="519" t="s">
        <v>345</v>
      </c>
      <c r="B8" s="521"/>
      <c r="C8" s="47"/>
      <c r="D8" s="232"/>
      <c r="E8" s="232" t="s">
        <v>39</v>
      </c>
      <c r="F8" s="232"/>
      <c r="G8" s="232"/>
      <c r="H8" s="275" t="s">
        <v>30</v>
      </c>
      <c r="I8" s="275" t="s">
        <v>30</v>
      </c>
      <c r="J8" s="275" t="s">
        <v>30</v>
      </c>
      <c r="K8" s="275" t="s">
        <v>30</v>
      </c>
      <c r="L8" s="275" t="s">
        <v>30</v>
      </c>
      <c r="M8" s="275" t="s">
        <v>30</v>
      </c>
      <c r="N8" s="275" t="s">
        <v>30</v>
      </c>
      <c r="O8" s="275" t="s">
        <v>30</v>
      </c>
      <c r="P8" s="1245"/>
      <c r="Q8" s="1245"/>
      <c r="R8" s="1245"/>
      <c r="S8" s="1245"/>
      <c r="T8" s="1245"/>
      <c r="U8" s="275" t="s">
        <v>30</v>
      </c>
      <c r="V8" s="1268" t="s">
        <v>30</v>
      </c>
      <c r="W8" s="1745" t="s">
        <v>30</v>
      </c>
      <c r="X8" s="275" t="s">
        <v>30</v>
      </c>
      <c r="Y8" s="275" t="s">
        <v>30</v>
      </c>
      <c r="Z8" s="275" t="s">
        <v>30</v>
      </c>
      <c r="AA8" s="1750" t="s">
        <v>30</v>
      </c>
      <c r="AB8" s="275" t="s">
        <v>30</v>
      </c>
      <c r="AC8" s="1268" t="s">
        <v>30</v>
      </c>
      <c r="AD8" s="275" t="s">
        <v>30</v>
      </c>
      <c r="AE8" s="1750" t="s">
        <v>30</v>
      </c>
      <c r="AF8" s="275" t="s">
        <v>30</v>
      </c>
      <c r="AG8" s="275" t="s">
        <v>30</v>
      </c>
      <c r="AH8" s="275" t="s">
        <v>30</v>
      </c>
      <c r="AI8" s="1750" t="s">
        <v>30</v>
      </c>
      <c r="AJ8" s="1268" t="s">
        <v>30</v>
      </c>
      <c r="AK8" s="503" t="s">
        <v>30</v>
      </c>
      <c r="AL8" s="33" t="s">
        <v>632</v>
      </c>
    </row>
    <row r="9" spans="1:38" ht="15" customHeight="1">
      <c r="A9" s="80"/>
      <c r="B9" s="522" t="s">
        <v>346</v>
      </c>
      <c r="C9" s="49"/>
      <c r="D9" s="279"/>
      <c r="E9" s="279" t="s">
        <v>40</v>
      </c>
      <c r="F9" s="279"/>
      <c r="G9" s="279"/>
      <c r="H9" s="73" t="s">
        <v>30</v>
      </c>
      <c r="I9" s="73" t="s">
        <v>30</v>
      </c>
      <c r="J9" s="73" t="s">
        <v>30</v>
      </c>
      <c r="K9" s="73" t="s">
        <v>30</v>
      </c>
      <c r="L9" s="73" t="s">
        <v>30</v>
      </c>
      <c r="M9" s="73" t="s">
        <v>30</v>
      </c>
      <c r="N9" s="73" t="s">
        <v>30</v>
      </c>
      <c r="O9" s="73" t="s">
        <v>30</v>
      </c>
      <c r="P9" s="1246"/>
      <c r="Q9" s="1246"/>
      <c r="R9" s="1246"/>
      <c r="S9" s="1246"/>
      <c r="T9" s="1246"/>
      <c r="U9" s="1104" t="s">
        <v>30</v>
      </c>
      <c r="V9" s="1104" t="s">
        <v>30</v>
      </c>
      <c r="W9" s="1746" t="s">
        <v>30</v>
      </c>
      <c r="X9" s="1104" t="s">
        <v>30</v>
      </c>
      <c r="Y9" s="1104" t="s">
        <v>30</v>
      </c>
      <c r="Z9" s="1104" t="s">
        <v>30</v>
      </c>
      <c r="AA9" s="1746" t="s">
        <v>30</v>
      </c>
      <c r="AB9" s="1104" t="s">
        <v>30</v>
      </c>
      <c r="AC9" s="1104" t="s">
        <v>30</v>
      </c>
      <c r="AD9" s="1104" t="s">
        <v>30</v>
      </c>
      <c r="AE9" s="1746" t="s">
        <v>30</v>
      </c>
      <c r="AF9" s="1104" t="s">
        <v>30</v>
      </c>
      <c r="AG9" s="1104" t="s">
        <v>30</v>
      </c>
      <c r="AH9" s="1104" t="s">
        <v>30</v>
      </c>
      <c r="AI9" s="1746" t="s">
        <v>30</v>
      </c>
      <c r="AJ9" s="1104" t="s">
        <v>30</v>
      </c>
      <c r="AK9" s="1131" t="s">
        <v>30</v>
      </c>
    </row>
    <row r="10" spans="1:38" ht="15" customHeight="1" thickBot="1">
      <c r="A10" s="80"/>
      <c r="B10" s="522" t="s">
        <v>347</v>
      </c>
      <c r="C10" s="47"/>
      <c r="D10" s="290"/>
      <c r="E10" s="290" t="s">
        <v>41</v>
      </c>
      <c r="F10" s="290"/>
      <c r="G10" s="290"/>
      <c r="H10" s="291" t="s">
        <v>30</v>
      </c>
      <c r="I10" s="291" t="s">
        <v>30</v>
      </c>
      <c r="J10" s="291" t="s">
        <v>30</v>
      </c>
      <c r="K10" s="291" t="s">
        <v>30</v>
      </c>
      <c r="L10" s="291" t="s">
        <v>30</v>
      </c>
      <c r="M10" s="291" t="s">
        <v>30</v>
      </c>
      <c r="N10" s="291" t="s">
        <v>30</v>
      </c>
      <c r="O10" s="291" t="s">
        <v>30</v>
      </c>
      <c r="P10" s="1247"/>
      <c r="Q10" s="1247"/>
      <c r="R10" s="1247"/>
      <c r="S10" s="1247"/>
      <c r="T10" s="1247"/>
      <c r="U10" s="1118" t="s">
        <v>30</v>
      </c>
      <c r="V10" s="1118" t="s">
        <v>30</v>
      </c>
      <c r="W10" s="1747" t="s">
        <v>30</v>
      </c>
      <c r="X10" s="1118" t="s">
        <v>30</v>
      </c>
      <c r="Y10" s="1118" t="s">
        <v>30</v>
      </c>
      <c r="Z10" s="1118" t="s">
        <v>30</v>
      </c>
      <c r="AA10" s="1747" t="s">
        <v>30</v>
      </c>
      <c r="AB10" s="1118" t="s">
        <v>30</v>
      </c>
      <c r="AC10" s="1118" t="s">
        <v>30</v>
      </c>
      <c r="AD10" s="1118" t="s">
        <v>30</v>
      </c>
      <c r="AE10" s="1747" t="s">
        <v>30</v>
      </c>
      <c r="AF10" s="1118" t="s">
        <v>30</v>
      </c>
      <c r="AG10" s="1118" t="s">
        <v>30</v>
      </c>
      <c r="AH10" s="1118" t="s">
        <v>30</v>
      </c>
      <c r="AI10" s="1747" t="s">
        <v>30</v>
      </c>
      <c r="AJ10" s="1118" t="s">
        <v>30</v>
      </c>
      <c r="AK10" s="1130" t="s">
        <v>30</v>
      </c>
    </row>
    <row r="11" spans="1:38" ht="15" customHeight="1">
      <c r="A11" s="520"/>
      <c r="B11" s="522" t="s">
        <v>348</v>
      </c>
      <c r="C11" s="47"/>
      <c r="D11" s="1103"/>
      <c r="E11" s="1103"/>
      <c r="F11" s="1103"/>
      <c r="G11" s="1103"/>
      <c r="H11" s="1101"/>
      <c r="I11" s="1101"/>
      <c r="J11" s="1101"/>
      <c r="K11" s="1101"/>
      <c r="L11" s="1101"/>
      <c r="M11" s="1101"/>
      <c r="N11" s="1101"/>
      <c r="O11" s="1101"/>
      <c r="P11" s="1101"/>
      <c r="Q11" s="1101"/>
      <c r="R11" s="1101"/>
      <c r="S11" s="1101"/>
      <c r="T11" s="1101"/>
      <c r="U11" s="1101"/>
      <c r="V11" s="1101"/>
      <c r="W11" s="1101"/>
      <c r="X11" s="1101"/>
      <c r="Y11" s="1101"/>
      <c r="Z11" s="1101"/>
      <c r="AA11" s="1101"/>
      <c r="AB11" s="1101"/>
      <c r="AC11" s="1101"/>
      <c r="AD11" s="1101"/>
      <c r="AE11" s="1101"/>
      <c r="AF11" s="1101"/>
      <c r="AG11" s="1101"/>
      <c r="AH11" s="1101"/>
      <c r="AI11" s="1101"/>
      <c r="AJ11" s="1101"/>
      <c r="AK11" s="1101"/>
    </row>
    <row r="12" spans="1:38" ht="15" customHeight="1">
      <c r="A12" s="520"/>
      <c r="B12" s="1586" t="s">
        <v>849</v>
      </c>
      <c r="C12" s="47"/>
      <c r="D12" s="232"/>
      <c r="E12" s="232"/>
      <c r="F12" s="232"/>
      <c r="G12" s="232"/>
      <c r="H12" s="232"/>
      <c r="I12" s="232"/>
      <c r="J12" s="232"/>
      <c r="K12" s="232"/>
      <c r="L12" s="232"/>
      <c r="M12" s="232"/>
      <c r="N12" s="232"/>
      <c r="O12" s="232"/>
      <c r="P12" s="232"/>
      <c r="Q12" s="232"/>
      <c r="R12" s="232"/>
      <c r="S12" s="232"/>
      <c r="T12" s="232"/>
      <c r="U12" s="1103"/>
      <c r="V12" s="1103"/>
      <c r="W12" s="1103"/>
      <c r="X12" s="1103"/>
      <c r="Y12" s="1103"/>
      <c r="Z12" s="1103"/>
      <c r="AA12" s="1103"/>
      <c r="AB12" s="1103"/>
      <c r="AC12" s="1103"/>
      <c r="AD12" s="1103"/>
      <c r="AE12" s="1103"/>
      <c r="AF12" s="1103"/>
      <c r="AG12" s="1103"/>
      <c r="AH12" s="1103"/>
      <c r="AI12" s="1103"/>
      <c r="AJ12" s="1103"/>
      <c r="AK12" s="1103"/>
    </row>
    <row r="13" spans="1:38" ht="15" customHeight="1">
      <c r="A13" s="520"/>
      <c r="B13" s="522" t="s">
        <v>350</v>
      </c>
      <c r="C13" s="47"/>
      <c r="D13" s="511" t="s">
        <v>664</v>
      </c>
      <c r="H13" s="33"/>
      <c r="I13" s="33"/>
      <c r="J13" s="33"/>
      <c r="K13" s="33"/>
      <c r="L13" s="33"/>
      <c r="M13" s="33"/>
      <c r="N13" s="33"/>
      <c r="O13" s="33"/>
      <c r="P13" s="33"/>
      <c r="Q13" s="33"/>
      <c r="R13" s="33"/>
      <c r="S13" s="35"/>
      <c r="T13" s="178"/>
      <c r="U13" s="1088"/>
      <c r="V13" s="1088"/>
      <c r="W13" s="1088"/>
      <c r="X13" s="1089"/>
      <c r="Y13" s="1089"/>
      <c r="Z13" s="1089"/>
      <c r="AA13" s="1089"/>
      <c r="AB13" s="1089"/>
      <c r="AC13" s="1089"/>
      <c r="AD13" s="1089"/>
      <c r="AF13" s="1089"/>
      <c r="AG13" s="1089"/>
      <c r="AJ13" s="1089"/>
    </row>
    <row r="14" spans="1:38" ht="15" customHeight="1" thickBot="1">
      <c r="A14" s="520"/>
      <c r="B14" s="522" t="s">
        <v>351</v>
      </c>
      <c r="C14" s="47"/>
      <c r="D14" s="71" t="s">
        <v>22</v>
      </c>
      <c r="E14" s="216"/>
      <c r="F14" s="216"/>
      <c r="G14" s="216"/>
      <c r="H14" s="55"/>
      <c r="I14" s="55"/>
      <c r="J14" s="55"/>
      <c r="K14" s="55"/>
      <c r="L14" s="55"/>
      <c r="M14" s="55"/>
      <c r="N14" s="55"/>
      <c r="O14" s="55"/>
      <c r="P14" s="55"/>
      <c r="Q14" s="55"/>
      <c r="R14" s="55"/>
      <c r="S14" s="66"/>
      <c r="T14" s="55"/>
      <c r="U14" s="1096"/>
      <c r="V14" s="1096"/>
      <c r="W14" s="1096"/>
      <c r="X14" s="1096"/>
      <c r="Y14" s="1096"/>
      <c r="Z14" s="1096"/>
      <c r="AA14" s="1096"/>
      <c r="AB14" s="1096"/>
      <c r="AC14" s="1096"/>
      <c r="AD14" s="1096"/>
      <c r="AE14" s="1096"/>
      <c r="AF14" s="1096"/>
      <c r="AG14" s="1096"/>
      <c r="AH14" s="1096"/>
      <c r="AI14" s="1096"/>
      <c r="AJ14" s="1096"/>
      <c r="AK14" s="1096"/>
    </row>
    <row r="15" spans="1:38" ht="15" customHeight="1" thickTop="1">
      <c r="A15" s="520"/>
      <c r="B15" s="522" t="s">
        <v>352</v>
      </c>
      <c r="C15" s="47"/>
      <c r="D15" s="523" t="s">
        <v>27</v>
      </c>
      <c r="E15" s="70"/>
      <c r="F15" s="70"/>
      <c r="G15" s="62" t="s">
        <v>24</v>
      </c>
      <c r="H15" s="275" t="s">
        <v>363</v>
      </c>
      <c r="I15" s="275" t="s">
        <v>365</v>
      </c>
      <c r="J15" s="275" t="s">
        <v>364</v>
      </c>
      <c r="K15" s="275" t="s">
        <v>364</v>
      </c>
      <c r="L15" s="275" t="s">
        <v>364</v>
      </c>
      <c r="M15" s="275" t="s">
        <v>364</v>
      </c>
      <c r="N15" s="275" t="s">
        <v>364</v>
      </c>
      <c r="O15" s="275" t="s">
        <v>364</v>
      </c>
      <c r="P15" s="275" t="s">
        <v>364</v>
      </c>
      <c r="Q15" s="275" t="s">
        <v>363</v>
      </c>
      <c r="R15" s="275" t="s">
        <v>45</v>
      </c>
      <c r="S15" s="275" t="s">
        <v>45</v>
      </c>
      <c r="T15" s="275" t="s">
        <v>45</v>
      </c>
      <c r="U15" s="275" t="s">
        <v>45</v>
      </c>
      <c r="V15" s="1268" t="s">
        <v>45</v>
      </c>
      <c r="W15" s="1745" t="s">
        <v>45</v>
      </c>
      <c r="X15" s="275" t="s">
        <v>45</v>
      </c>
      <c r="Y15" s="275" t="s">
        <v>45</v>
      </c>
      <c r="Z15" s="275" t="s">
        <v>45</v>
      </c>
      <c r="AA15" s="1750" t="s">
        <v>45</v>
      </c>
      <c r="AB15" s="275" t="s">
        <v>45</v>
      </c>
      <c r="AC15" s="1268" t="s">
        <v>45</v>
      </c>
      <c r="AD15" s="275" t="s">
        <v>45</v>
      </c>
      <c r="AE15" s="1750" t="s">
        <v>45</v>
      </c>
      <c r="AF15" s="275" t="s">
        <v>45</v>
      </c>
      <c r="AG15" s="275" t="s">
        <v>45</v>
      </c>
      <c r="AH15" s="275" t="s">
        <v>45</v>
      </c>
      <c r="AI15" s="1750" t="s">
        <v>45</v>
      </c>
      <c r="AJ15" s="1268" t="s">
        <v>45</v>
      </c>
      <c r="AK15" s="503" t="s">
        <v>45</v>
      </c>
    </row>
    <row r="16" spans="1:38" ht="15" customHeight="1">
      <c r="A16" s="520"/>
      <c r="B16" s="522" t="s">
        <v>353</v>
      </c>
      <c r="C16" s="47"/>
      <c r="D16" s="170"/>
      <c r="E16" s="170"/>
      <c r="G16" s="525" t="s">
        <v>26</v>
      </c>
      <c r="H16" s="276" t="s">
        <v>28</v>
      </c>
      <c r="I16" s="276" t="s">
        <v>28</v>
      </c>
      <c r="J16" s="276" t="s">
        <v>28</v>
      </c>
      <c r="K16" s="276" t="s">
        <v>28</v>
      </c>
      <c r="L16" s="276" t="s">
        <v>28</v>
      </c>
      <c r="M16" s="276" t="s">
        <v>28</v>
      </c>
      <c r="N16" s="276" t="s">
        <v>28</v>
      </c>
      <c r="O16" s="276" t="s">
        <v>28</v>
      </c>
      <c r="P16" s="276" t="s">
        <v>28</v>
      </c>
      <c r="Q16" s="276" t="s">
        <v>28</v>
      </c>
      <c r="R16" s="276" t="s">
        <v>28</v>
      </c>
      <c r="S16" s="276" t="s">
        <v>28</v>
      </c>
      <c r="T16" s="276" t="s">
        <v>28</v>
      </c>
      <c r="U16" s="1116" t="s">
        <v>28</v>
      </c>
      <c r="V16" s="1116" t="s">
        <v>28</v>
      </c>
      <c r="W16" s="1748" t="s">
        <v>28</v>
      </c>
      <c r="X16" s="1116" t="s">
        <v>28</v>
      </c>
      <c r="Y16" s="1116" t="s">
        <v>28</v>
      </c>
      <c r="Z16" s="1116" t="s">
        <v>28</v>
      </c>
      <c r="AA16" s="1748" t="s">
        <v>28</v>
      </c>
      <c r="AB16" s="1116" t="s">
        <v>28</v>
      </c>
      <c r="AC16" s="1116" t="s">
        <v>28</v>
      </c>
      <c r="AD16" s="1116" t="s">
        <v>28</v>
      </c>
      <c r="AE16" s="1748" t="s">
        <v>28</v>
      </c>
      <c r="AF16" s="1116" t="s">
        <v>28</v>
      </c>
      <c r="AG16" s="1116" t="s">
        <v>28</v>
      </c>
      <c r="AH16" s="1116" t="s">
        <v>28</v>
      </c>
      <c r="AI16" s="1748" t="s">
        <v>28</v>
      </c>
      <c r="AJ16" s="1116" t="s">
        <v>28</v>
      </c>
      <c r="AK16" s="1128" t="s">
        <v>28</v>
      </c>
    </row>
    <row r="17" spans="1:42" ht="15" customHeight="1">
      <c r="A17" s="520"/>
      <c r="B17" s="522" t="s">
        <v>354</v>
      </c>
      <c r="C17" s="40"/>
      <c r="D17" s="62" t="s">
        <v>23</v>
      </c>
      <c r="E17" s="68"/>
      <c r="F17" s="524"/>
      <c r="G17" s="62" t="s">
        <v>24</v>
      </c>
      <c r="H17" s="68" t="s">
        <v>367</v>
      </c>
      <c r="I17" s="68" t="s">
        <v>367</v>
      </c>
      <c r="J17" s="68" t="s">
        <v>366</v>
      </c>
      <c r="K17" s="68" t="s">
        <v>43</v>
      </c>
      <c r="L17" s="68" t="s">
        <v>43</v>
      </c>
      <c r="M17" s="68" t="s">
        <v>43</v>
      </c>
      <c r="N17" s="68" t="s">
        <v>43</v>
      </c>
      <c r="O17" s="68" t="s">
        <v>43</v>
      </c>
      <c r="P17" s="68" t="s">
        <v>43</v>
      </c>
      <c r="Q17" s="68" t="s">
        <v>43</v>
      </c>
      <c r="R17" s="68" t="s">
        <v>43</v>
      </c>
      <c r="S17" s="68" t="s">
        <v>43</v>
      </c>
      <c r="T17" s="68" t="s">
        <v>43</v>
      </c>
      <c r="U17" s="1101" t="s">
        <v>43</v>
      </c>
      <c r="V17" s="1101" t="s">
        <v>43</v>
      </c>
      <c r="W17" s="1749" t="s">
        <v>43</v>
      </c>
      <c r="X17" s="1101" t="s">
        <v>43</v>
      </c>
      <c r="Y17" s="1101" t="s">
        <v>43</v>
      </c>
      <c r="Z17" s="1101" t="s">
        <v>43</v>
      </c>
      <c r="AA17" s="1749" t="s">
        <v>43</v>
      </c>
      <c r="AB17" s="1101" t="s">
        <v>43</v>
      </c>
      <c r="AC17" s="1101" t="s">
        <v>680</v>
      </c>
      <c r="AD17" s="1101" t="s">
        <v>680</v>
      </c>
      <c r="AE17" s="1749" t="s">
        <v>680</v>
      </c>
      <c r="AF17" s="1101" t="s">
        <v>680</v>
      </c>
      <c r="AG17" s="1101" t="s">
        <v>680</v>
      </c>
      <c r="AH17" s="1101" t="s">
        <v>680</v>
      </c>
      <c r="AI17" s="1749" t="s">
        <v>680</v>
      </c>
      <c r="AJ17" s="1101" t="s">
        <v>680</v>
      </c>
      <c r="AK17" s="1129" t="s">
        <v>680</v>
      </c>
    </row>
    <row r="18" spans="1:42" ht="15" customHeight="1">
      <c r="A18" s="520"/>
      <c r="B18" s="522" t="s">
        <v>355</v>
      </c>
      <c r="C18" s="47"/>
      <c r="D18" s="276"/>
      <c r="E18" s="276"/>
      <c r="F18" s="276"/>
      <c r="G18" s="525" t="s">
        <v>26</v>
      </c>
      <c r="H18" s="276" t="s">
        <v>369</v>
      </c>
      <c r="I18" s="276" t="s">
        <v>369</v>
      </c>
      <c r="J18" s="276" t="s">
        <v>368</v>
      </c>
      <c r="K18" s="276" t="s">
        <v>44</v>
      </c>
      <c r="L18" s="276" t="s">
        <v>44</v>
      </c>
      <c r="M18" s="276" t="s">
        <v>44</v>
      </c>
      <c r="N18" s="276" t="s">
        <v>44</v>
      </c>
      <c r="O18" s="276" t="s">
        <v>44</v>
      </c>
      <c r="P18" s="276" t="s">
        <v>44</v>
      </c>
      <c r="Q18" s="276" t="s">
        <v>44</v>
      </c>
      <c r="R18" s="276" t="s">
        <v>44</v>
      </c>
      <c r="S18" s="276" t="s">
        <v>44</v>
      </c>
      <c r="T18" s="276" t="s">
        <v>44</v>
      </c>
      <c r="U18" s="1116" t="s">
        <v>44</v>
      </c>
      <c r="V18" s="1116" t="s">
        <v>44</v>
      </c>
      <c r="W18" s="1748" t="s">
        <v>44</v>
      </c>
      <c r="X18" s="1116" t="s">
        <v>44</v>
      </c>
      <c r="Y18" s="1116" t="s">
        <v>44</v>
      </c>
      <c r="Z18" s="1116" t="s">
        <v>44</v>
      </c>
      <c r="AA18" s="1748" t="s">
        <v>44</v>
      </c>
      <c r="AB18" s="1116" t="s">
        <v>44</v>
      </c>
      <c r="AC18" s="1116" t="s">
        <v>44</v>
      </c>
      <c r="AD18" s="1116" t="s">
        <v>44</v>
      </c>
      <c r="AE18" s="1748" t="s">
        <v>44</v>
      </c>
      <c r="AF18" s="1116" t="s">
        <v>44</v>
      </c>
      <c r="AG18" s="1116" t="s">
        <v>44</v>
      </c>
      <c r="AH18" s="1116" t="s">
        <v>44</v>
      </c>
      <c r="AI18" s="1748" t="s">
        <v>44</v>
      </c>
      <c r="AJ18" s="1116" t="s">
        <v>44</v>
      </c>
      <c r="AK18" s="1128" t="s">
        <v>44</v>
      </c>
      <c r="AO18" s="33" t="s">
        <v>768</v>
      </c>
      <c r="AP18" s="33" t="s">
        <v>707</v>
      </c>
    </row>
    <row r="19" spans="1:42" ht="15" customHeight="1">
      <c r="A19" s="80"/>
      <c r="B19" s="522" t="s">
        <v>356</v>
      </c>
      <c r="C19" s="47"/>
      <c r="D19" s="70" t="s">
        <v>53</v>
      </c>
      <c r="E19" s="70"/>
      <c r="F19" s="70"/>
      <c r="G19" s="62" t="s">
        <v>24</v>
      </c>
      <c r="H19" s="68" t="s">
        <v>25</v>
      </c>
      <c r="I19" s="68" t="s">
        <v>25</v>
      </c>
      <c r="J19" s="68" t="s">
        <v>25</v>
      </c>
      <c r="K19" s="68" t="s">
        <v>25</v>
      </c>
      <c r="L19" s="68" t="s">
        <v>25</v>
      </c>
      <c r="M19" s="68" t="s">
        <v>25</v>
      </c>
      <c r="N19" s="68" t="s">
        <v>25</v>
      </c>
      <c r="O19" s="68" t="s">
        <v>25</v>
      </c>
      <c r="P19" s="68" t="s">
        <v>25</v>
      </c>
      <c r="Q19" s="68" t="s">
        <v>25</v>
      </c>
      <c r="R19" s="68" t="s">
        <v>25</v>
      </c>
      <c r="S19" s="68" t="s">
        <v>25</v>
      </c>
      <c r="T19" s="68" t="s">
        <v>25</v>
      </c>
      <c r="U19" s="1101" t="s">
        <v>25</v>
      </c>
      <c r="V19" s="1101" t="s">
        <v>25</v>
      </c>
      <c r="W19" s="1749" t="s">
        <v>25</v>
      </c>
      <c r="X19" s="1101" t="s">
        <v>25</v>
      </c>
      <c r="Y19" s="1101" t="s">
        <v>25</v>
      </c>
      <c r="Z19" s="1101" t="s">
        <v>25</v>
      </c>
      <c r="AA19" s="1749" t="s">
        <v>25</v>
      </c>
      <c r="AB19" s="1101" t="s">
        <v>25</v>
      </c>
      <c r="AC19" s="1101" t="s">
        <v>25</v>
      </c>
      <c r="AD19" s="1101" t="s">
        <v>43</v>
      </c>
      <c r="AE19" s="1749" t="s">
        <v>43</v>
      </c>
      <c r="AF19" s="1101" t="s">
        <v>43</v>
      </c>
      <c r="AG19" s="1101" t="s">
        <v>43</v>
      </c>
      <c r="AH19" s="1101" t="s">
        <v>43</v>
      </c>
      <c r="AI19" s="1749" t="s">
        <v>43</v>
      </c>
      <c r="AJ19" s="1101" t="s">
        <v>43</v>
      </c>
      <c r="AK19" s="1129" t="s">
        <v>43</v>
      </c>
    </row>
    <row r="20" spans="1:42" ht="15" customHeight="1" thickBot="1">
      <c r="A20" s="520"/>
      <c r="B20" s="522" t="s">
        <v>357</v>
      </c>
      <c r="C20" s="47"/>
      <c r="D20" s="290"/>
      <c r="E20" s="290"/>
      <c r="F20" s="290"/>
      <c r="G20" s="289" t="s">
        <v>26</v>
      </c>
      <c r="H20" s="291" t="s">
        <v>46</v>
      </c>
      <c r="I20" s="291" t="s">
        <v>46</v>
      </c>
      <c r="J20" s="291" t="s">
        <v>46</v>
      </c>
      <c r="K20" s="291" t="s">
        <v>46</v>
      </c>
      <c r="L20" s="291" t="s">
        <v>46</v>
      </c>
      <c r="M20" s="291" t="s">
        <v>46</v>
      </c>
      <c r="N20" s="291" t="s">
        <v>46</v>
      </c>
      <c r="O20" s="291" t="s">
        <v>46</v>
      </c>
      <c r="P20" s="291" t="s">
        <v>46</v>
      </c>
      <c r="Q20" s="291" t="s">
        <v>46</v>
      </c>
      <c r="R20" s="291" t="s">
        <v>46</v>
      </c>
      <c r="S20" s="291" t="s">
        <v>46</v>
      </c>
      <c r="T20" s="291" t="s">
        <v>46</v>
      </c>
      <c r="U20" s="1118" t="s">
        <v>46</v>
      </c>
      <c r="V20" s="1118" t="s">
        <v>46</v>
      </c>
      <c r="W20" s="1747" t="s">
        <v>46</v>
      </c>
      <c r="X20" s="1118" t="s">
        <v>46</v>
      </c>
      <c r="Y20" s="1118" t="s">
        <v>46</v>
      </c>
      <c r="Z20" s="1118" t="s">
        <v>46</v>
      </c>
      <c r="AA20" s="1747" t="s">
        <v>46</v>
      </c>
      <c r="AB20" s="1118" t="s">
        <v>46</v>
      </c>
      <c r="AC20" s="1118" t="s">
        <v>46</v>
      </c>
      <c r="AD20" s="1118" t="s">
        <v>781</v>
      </c>
      <c r="AE20" s="1747" t="s">
        <v>781</v>
      </c>
      <c r="AF20" s="1118" t="s">
        <v>781</v>
      </c>
      <c r="AG20" s="1118" t="s">
        <v>781</v>
      </c>
      <c r="AH20" s="1118" t="s">
        <v>781</v>
      </c>
      <c r="AI20" s="1747" t="s">
        <v>781</v>
      </c>
      <c r="AJ20" s="1118" t="s">
        <v>781</v>
      </c>
      <c r="AK20" s="1130" t="s">
        <v>781</v>
      </c>
    </row>
    <row r="21" spans="1:42" ht="15" customHeight="1" thickBot="1">
      <c r="A21" s="520"/>
      <c r="B21" s="522" t="s">
        <v>358</v>
      </c>
      <c r="C21" s="47"/>
      <c r="D21" s="277" t="s">
        <v>29</v>
      </c>
      <c r="E21" s="216"/>
      <c r="F21" s="216"/>
      <c r="G21" s="216"/>
      <c r="H21" s="278"/>
      <c r="I21" s="278"/>
      <c r="J21" s="278"/>
      <c r="K21" s="278"/>
      <c r="L21" s="278"/>
      <c r="M21" s="278"/>
      <c r="N21" s="278"/>
      <c r="O21" s="278"/>
      <c r="P21" s="278"/>
      <c r="Q21" s="278"/>
      <c r="R21" s="278"/>
      <c r="S21" s="278"/>
      <c r="T21" s="342"/>
      <c r="U21" s="1102"/>
      <c r="V21" s="1102"/>
      <c r="W21" s="1102"/>
      <c r="X21" s="1102"/>
      <c r="Y21" s="1102"/>
      <c r="Z21" s="1102"/>
      <c r="AA21" s="1102"/>
      <c r="AB21" s="1102"/>
      <c r="AC21" s="1102"/>
      <c r="AD21" s="1102"/>
      <c r="AE21" s="1102"/>
      <c r="AF21" s="1102"/>
      <c r="AG21" s="1102"/>
      <c r="AH21" s="1102"/>
      <c r="AI21" s="1102"/>
      <c r="AJ21" s="1102"/>
      <c r="AK21" s="1102"/>
    </row>
    <row r="22" spans="1:42" ht="15" customHeight="1" thickTop="1">
      <c r="A22" s="520"/>
      <c r="B22" s="522" t="s">
        <v>359</v>
      </c>
      <c r="C22" s="47"/>
      <c r="D22" s="70"/>
      <c r="E22" s="70" t="s">
        <v>39</v>
      </c>
      <c r="F22" s="70"/>
      <c r="G22" s="70"/>
      <c r="H22" s="275" t="s">
        <v>30</v>
      </c>
      <c r="I22" s="275" t="s">
        <v>30</v>
      </c>
      <c r="J22" s="275" t="s">
        <v>30</v>
      </c>
      <c r="K22" s="275" t="s">
        <v>30</v>
      </c>
      <c r="L22" s="275" t="s">
        <v>30</v>
      </c>
      <c r="M22" s="275" t="s">
        <v>30</v>
      </c>
      <c r="N22" s="275" t="s">
        <v>30</v>
      </c>
      <c r="O22" s="275" t="s">
        <v>30</v>
      </c>
      <c r="P22" s="275" t="s">
        <v>30</v>
      </c>
      <c r="Q22" s="275" t="s">
        <v>30</v>
      </c>
      <c r="R22" s="275" t="s">
        <v>30</v>
      </c>
      <c r="S22" s="275" t="s">
        <v>30</v>
      </c>
      <c r="T22" s="275" t="s">
        <v>30</v>
      </c>
      <c r="U22" s="275" t="s">
        <v>30</v>
      </c>
      <c r="V22" s="1268" t="s">
        <v>30</v>
      </c>
      <c r="W22" s="1745" t="s">
        <v>30</v>
      </c>
      <c r="X22" s="275" t="s">
        <v>30</v>
      </c>
      <c r="Y22" s="275" t="s">
        <v>30</v>
      </c>
      <c r="Z22" s="275" t="s">
        <v>30</v>
      </c>
      <c r="AA22" s="1750" t="s">
        <v>30</v>
      </c>
      <c r="AB22" s="275" t="s">
        <v>30</v>
      </c>
      <c r="AC22" s="1268" t="s">
        <v>30</v>
      </c>
      <c r="AD22" s="275" t="s">
        <v>30</v>
      </c>
      <c r="AE22" s="1750" t="s">
        <v>30</v>
      </c>
      <c r="AF22" s="275" t="s">
        <v>30</v>
      </c>
      <c r="AG22" s="275" t="s">
        <v>30</v>
      </c>
      <c r="AH22" s="275" t="s">
        <v>30</v>
      </c>
      <c r="AI22" s="1750" t="s">
        <v>30</v>
      </c>
      <c r="AJ22" s="1268" t="s">
        <v>30</v>
      </c>
      <c r="AK22" s="503" t="s">
        <v>30</v>
      </c>
    </row>
    <row r="23" spans="1:42" ht="15" customHeight="1">
      <c r="A23" s="520"/>
      <c r="B23" s="522" t="s">
        <v>360</v>
      </c>
      <c r="C23" s="47"/>
      <c r="D23" s="279"/>
      <c r="E23" s="279" t="s">
        <v>40</v>
      </c>
      <c r="F23" s="279"/>
      <c r="G23" s="279"/>
      <c r="H23" s="73" t="s">
        <v>30</v>
      </c>
      <c r="I23" s="73" t="s">
        <v>30</v>
      </c>
      <c r="J23" s="73" t="s">
        <v>30</v>
      </c>
      <c r="K23" s="73" t="s">
        <v>30</v>
      </c>
      <c r="L23" s="73" t="s">
        <v>30</v>
      </c>
      <c r="M23" s="73" t="s">
        <v>30</v>
      </c>
      <c r="N23" s="73" t="s">
        <v>30</v>
      </c>
      <c r="O23" s="73" t="s">
        <v>30</v>
      </c>
      <c r="P23" s="73" t="s">
        <v>30</v>
      </c>
      <c r="Q23" s="73" t="s">
        <v>30</v>
      </c>
      <c r="R23" s="73" t="s">
        <v>30</v>
      </c>
      <c r="S23" s="73" t="s">
        <v>30</v>
      </c>
      <c r="T23" s="73" t="s">
        <v>30</v>
      </c>
      <c r="U23" s="1104" t="s">
        <v>30</v>
      </c>
      <c r="V23" s="1104" t="s">
        <v>30</v>
      </c>
      <c r="W23" s="1746" t="s">
        <v>30</v>
      </c>
      <c r="X23" s="1104" t="s">
        <v>30</v>
      </c>
      <c r="Y23" s="1104" t="s">
        <v>30</v>
      </c>
      <c r="Z23" s="1104" t="s">
        <v>30</v>
      </c>
      <c r="AA23" s="1746" t="s">
        <v>30</v>
      </c>
      <c r="AB23" s="1104" t="s">
        <v>30</v>
      </c>
      <c r="AC23" s="1104" t="s">
        <v>30</v>
      </c>
      <c r="AD23" s="1104" t="s">
        <v>30</v>
      </c>
      <c r="AE23" s="1746" t="s">
        <v>30</v>
      </c>
      <c r="AF23" s="1104" t="s">
        <v>30</v>
      </c>
      <c r="AG23" s="1104" t="s">
        <v>30</v>
      </c>
      <c r="AH23" s="1104" t="s">
        <v>30</v>
      </c>
      <c r="AI23" s="1746" t="s">
        <v>30</v>
      </c>
      <c r="AJ23" s="1104" t="s">
        <v>30</v>
      </c>
      <c r="AK23" s="1131" t="s">
        <v>30</v>
      </c>
    </row>
    <row r="24" spans="1:42" ht="15" customHeight="1" thickBot="1">
      <c r="A24" s="520"/>
      <c r="B24" s="522" t="s">
        <v>361</v>
      </c>
      <c r="C24" s="43"/>
      <c r="D24" s="290"/>
      <c r="E24" s="290" t="s">
        <v>41</v>
      </c>
      <c r="F24" s="290"/>
      <c r="G24" s="290"/>
      <c r="H24" s="291" t="s">
        <v>30</v>
      </c>
      <c r="I24" s="291" t="s">
        <v>30</v>
      </c>
      <c r="J24" s="291" t="s">
        <v>30</v>
      </c>
      <c r="K24" s="291" t="s">
        <v>30</v>
      </c>
      <c r="L24" s="291" t="s">
        <v>30</v>
      </c>
      <c r="M24" s="291" t="s">
        <v>30</v>
      </c>
      <c r="N24" s="291" t="s">
        <v>30</v>
      </c>
      <c r="O24" s="291" t="s">
        <v>30</v>
      </c>
      <c r="P24" s="291" t="s">
        <v>30</v>
      </c>
      <c r="Q24" s="291" t="s">
        <v>30</v>
      </c>
      <c r="R24" s="291" t="s">
        <v>30</v>
      </c>
      <c r="S24" s="291" t="s">
        <v>30</v>
      </c>
      <c r="T24" s="291" t="s">
        <v>30</v>
      </c>
      <c r="U24" s="1118" t="s">
        <v>30</v>
      </c>
      <c r="V24" s="1118" t="s">
        <v>30</v>
      </c>
      <c r="W24" s="1747" t="s">
        <v>30</v>
      </c>
      <c r="X24" s="1118" t="s">
        <v>30</v>
      </c>
      <c r="Y24" s="1118" t="s">
        <v>30</v>
      </c>
      <c r="Z24" s="1118" t="s">
        <v>30</v>
      </c>
      <c r="AA24" s="1747" t="s">
        <v>30</v>
      </c>
      <c r="AB24" s="1118" t="s">
        <v>30</v>
      </c>
      <c r="AC24" s="1118" t="s">
        <v>30</v>
      </c>
      <c r="AD24" s="1118" t="s">
        <v>30</v>
      </c>
      <c r="AE24" s="1747" t="s">
        <v>30</v>
      </c>
      <c r="AF24" s="1118" t="s">
        <v>30</v>
      </c>
      <c r="AG24" s="1118" t="s">
        <v>30</v>
      </c>
      <c r="AH24" s="1118" t="s">
        <v>30</v>
      </c>
      <c r="AI24" s="1747" t="s">
        <v>30</v>
      </c>
      <c r="AJ24" s="1118" t="s">
        <v>30</v>
      </c>
      <c r="AK24" s="1130" t="s">
        <v>30</v>
      </c>
    </row>
    <row r="25" spans="1:42" ht="15" customHeight="1">
      <c r="A25" s="520"/>
      <c r="B25" s="1586" t="s">
        <v>701</v>
      </c>
      <c r="C25" s="43"/>
      <c r="D25" s="1103"/>
      <c r="E25" s="1103"/>
      <c r="F25" s="1103"/>
      <c r="G25" s="1103"/>
      <c r="H25" s="1101"/>
      <c r="I25" s="1101"/>
      <c r="J25" s="1101"/>
      <c r="K25" s="1101"/>
      <c r="L25" s="1101"/>
      <c r="M25" s="1101"/>
      <c r="N25" s="1101"/>
      <c r="O25" s="1101"/>
      <c r="P25" s="1101"/>
      <c r="Q25" s="1101"/>
      <c r="R25" s="1101"/>
      <c r="S25" s="1101"/>
      <c r="T25" s="1101"/>
      <c r="U25" s="1101"/>
      <c r="V25" s="1101"/>
      <c r="W25" s="1101"/>
      <c r="X25" s="1101"/>
      <c r="Y25" s="1101"/>
      <c r="Z25" s="1101"/>
      <c r="AA25" s="1101"/>
      <c r="AB25" s="1101"/>
      <c r="AC25" s="1101"/>
      <c r="AD25" s="1101"/>
      <c r="AE25" s="1101"/>
      <c r="AF25" s="1101"/>
      <c r="AG25" s="1101"/>
      <c r="AH25" s="1101"/>
      <c r="AI25" s="1101"/>
      <c r="AJ25" s="1101"/>
      <c r="AK25" s="1101"/>
    </row>
    <row r="26" spans="1:42" ht="15" customHeight="1">
      <c r="A26" s="520"/>
      <c r="B26" s="1586" t="s">
        <v>702</v>
      </c>
      <c r="C26" s="43"/>
      <c r="Y26" s="221"/>
      <c r="AA26" s="1089"/>
      <c r="AB26" s="1089"/>
      <c r="AC26" s="1089"/>
      <c r="AD26" s="1089"/>
      <c r="AF26" s="1089"/>
      <c r="AG26" s="1089"/>
      <c r="AJ26" s="1089"/>
    </row>
    <row r="27" spans="1:42" ht="15" customHeight="1">
      <c r="A27" s="78"/>
      <c r="B27" s="522" t="s">
        <v>501</v>
      </c>
      <c r="C27" s="43"/>
      <c r="D27" s="511" t="s">
        <v>665</v>
      </c>
      <c r="E27" s="1088"/>
      <c r="F27" s="1088"/>
      <c r="G27" s="1088"/>
      <c r="H27" s="1088"/>
      <c r="I27" s="1088"/>
      <c r="J27" s="1088"/>
      <c r="K27" s="1088"/>
      <c r="L27" s="1088"/>
      <c r="M27" s="1088"/>
      <c r="N27" s="1088"/>
      <c r="O27" s="1088"/>
      <c r="P27" s="1088"/>
      <c r="Q27" s="1088"/>
      <c r="R27" s="1088"/>
      <c r="S27" s="1089"/>
      <c r="T27" s="1088"/>
      <c r="U27" s="1088"/>
      <c r="V27" s="1088"/>
      <c r="W27" s="1088"/>
      <c r="X27" s="1089"/>
      <c r="Y27" s="1089"/>
      <c r="Z27" s="1089"/>
      <c r="AA27" s="1089"/>
      <c r="AB27" s="1089"/>
      <c r="AC27" s="1089"/>
      <c r="AD27" s="1089"/>
      <c r="AF27" s="1089"/>
      <c r="AG27" s="1089"/>
      <c r="AJ27" s="1089"/>
    </row>
    <row r="28" spans="1:42" ht="15" customHeight="1" thickBot="1">
      <c r="A28" s="78"/>
      <c r="B28" s="717" t="s">
        <v>362</v>
      </c>
      <c r="C28" s="43"/>
      <c r="D28" s="434" t="s">
        <v>22</v>
      </c>
      <c r="E28" s="216"/>
      <c r="F28" s="216"/>
      <c r="G28" s="216"/>
      <c r="H28" s="1096"/>
      <c r="I28" s="1096"/>
      <c r="J28" s="1096"/>
      <c r="K28" s="1096"/>
      <c r="L28" s="1096"/>
      <c r="M28" s="1096"/>
      <c r="N28" s="1096"/>
      <c r="O28" s="1096"/>
      <c r="P28" s="1096"/>
      <c r="Q28" s="1096"/>
      <c r="R28" s="1096"/>
      <c r="S28" s="221"/>
      <c r="T28" s="1096"/>
      <c r="U28" s="1096"/>
      <c r="V28" s="1096"/>
      <c r="W28" s="1096"/>
      <c r="X28" s="1096"/>
      <c r="Y28" s="1096"/>
      <c r="Z28" s="1096"/>
      <c r="AA28" s="1096"/>
      <c r="AB28" s="1096"/>
      <c r="AC28" s="1096"/>
      <c r="AD28" s="1096"/>
      <c r="AE28" s="1096"/>
      <c r="AF28" s="1096"/>
      <c r="AG28" s="1096"/>
      <c r="AH28" s="1096"/>
      <c r="AI28" s="1096"/>
      <c r="AJ28" s="1096"/>
      <c r="AK28" s="1096"/>
    </row>
    <row r="29" spans="1:42" ht="15" customHeight="1" thickTop="1">
      <c r="A29" s="78"/>
      <c r="B29" s="50"/>
      <c r="C29" s="43"/>
      <c r="D29" s="523" t="s">
        <v>27</v>
      </c>
      <c r="E29" s="1103"/>
      <c r="F29" s="1103"/>
      <c r="G29" s="366" t="s">
        <v>24</v>
      </c>
      <c r="H29" s="1245"/>
      <c r="I29" s="1245"/>
      <c r="J29" s="1245"/>
      <c r="K29" s="1245"/>
      <c r="L29" s="1245"/>
      <c r="M29" s="1245"/>
      <c r="N29" s="1245"/>
      <c r="O29" s="275" t="s">
        <v>698</v>
      </c>
      <c r="P29" s="275" t="s">
        <v>698</v>
      </c>
      <c r="Q29" s="275" t="s">
        <v>699</v>
      </c>
      <c r="R29" s="275" t="s">
        <v>699</v>
      </c>
      <c r="S29" s="275" t="s">
        <v>699</v>
      </c>
      <c r="T29" s="275" t="s">
        <v>699</v>
      </c>
      <c r="U29" s="275" t="s">
        <v>699</v>
      </c>
      <c r="V29" s="1268" t="s">
        <v>699</v>
      </c>
      <c r="W29" s="1745" t="s">
        <v>699</v>
      </c>
      <c r="X29" s="275" t="s">
        <v>699</v>
      </c>
      <c r="Y29" s="275" t="s">
        <v>699</v>
      </c>
      <c r="Z29" s="275" t="s">
        <v>699</v>
      </c>
      <c r="AA29" s="1750" t="s">
        <v>699</v>
      </c>
      <c r="AB29" s="275" t="s">
        <v>699</v>
      </c>
      <c r="AC29" s="1268" t="s">
        <v>699</v>
      </c>
      <c r="AD29" s="275" t="s">
        <v>699</v>
      </c>
      <c r="AE29" s="1750" t="s">
        <v>699</v>
      </c>
      <c r="AF29" s="275" t="s">
        <v>699</v>
      </c>
      <c r="AG29" s="275" t="s">
        <v>699</v>
      </c>
      <c r="AH29" s="275" t="s">
        <v>699</v>
      </c>
      <c r="AI29" s="1750" t="s">
        <v>699</v>
      </c>
      <c r="AJ29" s="1268" t="s">
        <v>699</v>
      </c>
      <c r="AK29" s="503" t="s">
        <v>699</v>
      </c>
    </row>
    <row r="30" spans="1:42" ht="15" customHeight="1" thickBot="1">
      <c r="A30" s="56"/>
      <c r="B30" s="50"/>
      <c r="C30" s="43"/>
      <c r="D30" s="290"/>
      <c r="E30" s="290"/>
      <c r="F30" s="290"/>
      <c r="G30" s="289" t="s">
        <v>26</v>
      </c>
      <c r="H30" s="1247"/>
      <c r="I30" s="1247"/>
      <c r="J30" s="1247"/>
      <c r="K30" s="1247"/>
      <c r="L30" s="1247"/>
      <c r="M30" s="1247"/>
      <c r="N30" s="1247"/>
      <c r="O30" s="1118" t="s">
        <v>383</v>
      </c>
      <c r="P30" s="1118" t="s">
        <v>383</v>
      </c>
      <c r="Q30" s="1118" t="s">
        <v>383</v>
      </c>
      <c r="R30" s="1118" t="s">
        <v>383</v>
      </c>
      <c r="S30" s="1118" t="s">
        <v>383</v>
      </c>
      <c r="T30" s="1118" t="s">
        <v>383</v>
      </c>
      <c r="U30" s="1118" t="s">
        <v>383</v>
      </c>
      <c r="V30" s="1118" t="s">
        <v>383</v>
      </c>
      <c r="W30" s="1747" t="s">
        <v>383</v>
      </c>
      <c r="X30" s="1118" t="s">
        <v>383</v>
      </c>
      <c r="Y30" s="1118" t="s">
        <v>383</v>
      </c>
      <c r="Z30" s="1118" t="s">
        <v>383</v>
      </c>
      <c r="AA30" s="1747" t="s">
        <v>383</v>
      </c>
      <c r="AB30" s="1118" t="s">
        <v>383</v>
      </c>
      <c r="AC30" s="1118" t="s">
        <v>383</v>
      </c>
      <c r="AD30" s="1118" t="s">
        <v>383</v>
      </c>
      <c r="AE30" s="1747" t="s">
        <v>383</v>
      </c>
      <c r="AF30" s="1118" t="s">
        <v>383</v>
      </c>
      <c r="AG30" s="1118" t="s">
        <v>383</v>
      </c>
      <c r="AH30" s="1118" t="s">
        <v>383</v>
      </c>
      <c r="AI30" s="1747" t="s">
        <v>383</v>
      </c>
      <c r="AJ30" s="1118" t="s">
        <v>383</v>
      </c>
      <c r="AK30" s="1130" t="s">
        <v>383</v>
      </c>
    </row>
    <row r="31" spans="1:42" ht="15" customHeight="1" thickBot="1">
      <c r="A31" s="3"/>
      <c r="B31" s="516"/>
      <c r="C31" s="43"/>
      <c r="D31" s="277" t="s">
        <v>29</v>
      </c>
      <c r="E31" s="216"/>
      <c r="F31" s="216"/>
      <c r="G31" s="216"/>
      <c r="H31" s="1102"/>
      <c r="I31" s="1102"/>
      <c r="J31" s="1102"/>
      <c r="K31" s="1102"/>
      <c r="L31" s="1102"/>
      <c r="M31" s="1102"/>
      <c r="N31" s="1102"/>
      <c r="O31" s="1102"/>
      <c r="P31" s="1102"/>
      <c r="Q31" s="1102"/>
      <c r="R31" s="1102"/>
      <c r="S31" s="1102"/>
      <c r="T31" s="1102"/>
      <c r="U31" s="1102"/>
      <c r="V31" s="1102"/>
      <c r="W31" s="1102"/>
      <c r="X31" s="1102"/>
      <c r="Y31" s="1102"/>
      <c r="Z31" s="1102"/>
      <c r="AA31" s="1102"/>
      <c r="AB31" s="1102"/>
      <c r="AC31" s="1102"/>
      <c r="AD31" s="1102"/>
      <c r="AE31" s="1102"/>
      <c r="AF31" s="1102"/>
      <c r="AG31" s="1102"/>
      <c r="AH31" s="1102"/>
      <c r="AI31" s="1880"/>
      <c r="AJ31" s="1102"/>
      <c r="AK31" s="1102"/>
    </row>
    <row r="32" spans="1:42" ht="15" customHeight="1" thickTop="1">
      <c r="A32" s="48"/>
      <c r="B32" s="50"/>
      <c r="C32" s="43"/>
      <c r="D32" s="1103"/>
      <c r="E32" s="1103" t="s">
        <v>39</v>
      </c>
      <c r="F32" s="1103"/>
      <c r="G32" s="1103"/>
      <c r="H32" s="275" t="s">
        <v>697</v>
      </c>
      <c r="I32" s="275" t="s">
        <v>697</v>
      </c>
      <c r="J32" s="275" t="s">
        <v>697</v>
      </c>
      <c r="K32" s="275" t="s">
        <v>697</v>
      </c>
      <c r="L32" s="275" t="s">
        <v>697</v>
      </c>
      <c r="M32" s="275" t="s">
        <v>697</v>
      </c>
      <c r="N32" s="275" t="s">
        <v>697</v>
      </c>
      <c r="O32" s="275" t="s">
        <v>697</v>
      </c>
      <c r="P32" s="275" t="s">
        <v>697</v>
      </c>
      <c r="Q32" s="275" t="s">
        <v>697</v>
      </c>
      <c r="R32" s="275" t="s">
        <v>697</v>
      </c>
      <c r="S32" s="275" t="s">
        <v>697</v>
      </c>
      <c r="T32" s="275" t="s">
        <v>697</v>
      </c>
      <c r="U32" s="275" t="s">
        <v>697</v>
      </c>
      <c r="V32" s="1268" t="s">
        <v>697</v>
      </c>
      <c r="W32" s="1745" t="s">
        <v>697</v>
      </c>
      <c r="X32" s="275" t="s">
        <v>697</v>
      </c>
      <c r="Y32" s="275" t="s">
        <v>697</v>
      </c>
      <c r="Z32" s="275" t="s">
        <v>697</v>
      </c>
      <c r="AA32" s="1750" t="s">
        <v>697</v>
      </c>
      <c r="AB32" s="275" t="s">
        <v>697</v>
      </c>
      <c r="AC32" s="1268" t="s">
        <v>697</v>
      </c>
      <c r="AD32" s="275" t="s">
        <v>697</v>
      </c>
      <c r="AE32" s="1750" t="s">
        <v>697</v>
      </c>
      <c r="AF32" s="275" t="s">
        <v>697</v>
      </c>
      <c r="AG32" s="275" t="s">
        <v>697</v>
      </c>
      <c r="AH32" s="275" t="s">
        <v>697</v>
      </c>
      <c r="AI32" s="1750" t="s">
        <v>697</v>
      </c>
      <c r="AJ32" s="1268" t="s">
        <v>697</v>
      </c>
      <c r="AK32" s="503" t="s">
        <v>697</v>
      </c>
    </row>
    <row r="33" spans="1:38" ht="15" customHeight="1">
      <c r="A33" s="3"/>
      <c r="B33" s="50"/>
      <c r="C33" s="43"/>
      <c r="D33" s="279"/>
      <c r="E33" s="279" t="s">
        <v>40</v>
      </c>
      <c r="F33" s="279"/>
      <c r="G33" s="279"/>
      <c r="H33" s="1104" t="s">
        <v>697</v>
      </c>
      <c r="I33" s="1104" t="s">
        <v>697</v>
      </c>
      <c r="J33" s="1104" t="s">
        <v>697</v>
      </c>
      <c r="K33" s="1104" t="s">
        <v>697</v>
      </c>
      <c r="L33" s="1104" t="s">
        <v>697</v>
      </c>
      <c r="M33" s="1104" t="s">
        <v>697</v>
      </c>
      <c r="N33" s="1104" t="s">
        <v>697</v>
      </c>
      <c r="O33" s="1104" t="s">
        <v>697</v>
      </c>
      <c r="P33" s="1104" t="s">
        <v>697</v>
      </c>
      <c r="Q33" s="1104" t="s">
        <v>697</v>
      </c>
      <c r="R33" s="1104" t="s">
        <v>697</v>
      </c>
      <c r="S33" s="1104" t="s">
        <v>697</v>
      </c>
      <c r="T33" s="1104" t="s">
        <v>697</v>
      </c>
      <c r="U33" s="1104" t="s">
        <v>697</v>
      </c>
      <c r="V33" s="1104" t="s">
        <v>697</v>
      </c>
      <c r="W33" s="1746" t="s">
        <v>697</v>
      </c>
      <c r="X33" s="1104" t="s">
        <v>697</v>
      </c>
      <c r="Y33" s="1104" t="s">
        <v>697</v>
      </c>
      <c r="Z33" s="1104" t="s">
        <v>697</v>
      </c>
      <c r="AA33" s="1746" t="s">
        <v>697</v>
      </c>
      <c r="AB33" s="1104" t="s">
        <v>697</v>
      </c>
      <c r="AC33" s="1104" t="s">
        <v>697</v>
      </c>
      <c r="AD33" s="1104" t="s">
        <v>697</v>
      </c>
      <c r="AE33" s="1746" t="s">
        <v>697</v>
      </c>
      <c r="AF33" s="1104" t="s">
        <v>697</v>
      </c>
      <c r="AG33" s="1104" t="s">
        <v>697</v>
      </c>
      <c r="AH33" s="1104" t="s">
        <v>697</v>
      </c>
      <c r="AI33" s="1746" t="s">
        <v>697</v>
      </c>
      <c r="AJ33" s="1104" t="s">
        <v>697</v>
      </c>
      <c r="AK33" s="1131" t="s">
        <v>697</v>
      </c>
    </row>
    <row r="34" spans="1:38" ht="15" customHeight="1" thickBot="1">
      <c r="A34" s="57"/>
      <c r="B34" s="50"/>
      <c r="C34" s="43"/>
      <c r="D34" s="290"/>
      <c r="E34" s="290" t="s">
        <v>41</v>
      </c>
      <c r="F34" s="290"/>
      <c r="G34" s="290"/>
      <c r="H34" s="1118" t="s">
        <v>697</v>
      </c>
      <c r="I34" s="1118" t="s">
        <v>697</v>
      </c>
      <c r="J34" s="1118" t="s">
        <v>697</v>
      </c>
      <c r="K34" s="1118" t="s">
        <v>697</v>
      </c>
      <c r="L34" s="1118" t="s">
        <v>697</v>
      </c>
      <c r="M34" s="1118" t="s">
        <v>697</v>
      </c>
      <c r="N34" s="1118" t="s">
        <v>697</v>
      </c>
      <c r="O34" s="1118" t="s">
        <v>697</v>
      </c>
      <c r="P34" s="1118" t="s">
        <v>697</v>
      </c>
      <c r="Q34" s="1118" t="s">
        <v>697</v>
      </c>
      <c r="R34" s="1118" t="s">
        <v>697</v>
      </c>
      <c r="S34" s="1118" t="s">
        <v>697</v>
      </c>
      <c r="T34" s="1118" t="s">
        <v>697</v>
      </c>
      <c r="U34" s="1118" t="s">
        <v>697</v>
      </c>
      <c r="V34" s="1118" t="s">
        <v>697</v>
      </c>
      <c r="W34" s="1747" t="s">
        <v>697</v>
      </c>
      <c r="X34" s="1118" t="s">
        <v>697</v>
      </c>
      <c r="Y34" s="1118" t="s">
        <v>697</v>
      </c>
      <c r="Z34" s="1118" t="s">
        <v>697</v>
      </c>
      <c r="AA34" s="1747" t="s">
        <v>697</v>
      </c>
      <c r="AB34" s="1118" t="s">
        <v>697</v>
      </c>
      <c r="AC34" s="1118" t="s">
        <v>697</v>
      </c>
      <c r="AD34" s="1118" t="s">
        <v>697</v>
      </c>
      <c r="AE34" s="1747" t="s">
        <v>697</v>
      </c>
      <c r="AF34" s="1118" t="s">
        <v>697</v>
      </c>
      <c r="AG34" s="1118" t="s">
        <v>697</v>
      </c>
      <c r="AH34" s="1118" t="s">
        <v>697</v>
      </c>
      <c r="AI34" s="1747" t="s">
        <v>697</v>
      </c>
      <c r="AJ34" s="1118" t="s">
        <v>697</v>
      </c>
      <c r="AK34" s="1130" t="s">
        <v>697</v>
      </c>
    </row>
    <row r="35" spans="1:38" ht="15" customHeight="1">
      <c r="A35" s="57"/>
      <c r="B35" s="50"/>
      <c r="C35" s="43"/>
      <c r="D35" s="280"/>
      <c r="E35" s="280"/>
      <c r="F35" s="280"/>
      <c r="G35" s="280"/>
      <c r="H35" s="338"/>
      <c r="I35" s="338"/>
      <c r="J35" s="338"/>
      <c r="K35" s="338"/>
      <c r="L35" s="338"/>
      <c r="M35" s="338"/>
      <c r="N35" s="338"/>
      <c r="O35" s="338"/>
      <c r="P35" s="338"/>
      <c r="Q35" s="338"/>
      <c r="R35" s="338"/>
      <c r="S35" s="338"/>
      <c r="T35" s="338"/>
      <c r="U35" s="338"/>
      <c r="V35" s="338"/>
      <c r="W35" s="338"/>
      <c r="X35" s="338"/>
      <c r="Y35" s="338"/>
      <c r="Z35" s="338"/>
      <c r="AD35" s="1089"/>
      <c r="AK35" s="1065">
        <v>36</v>
      </c>
    </row>
    <row r="36" spans="1:38" s="1067" customFormat="1" ht="5.0999999999999996" customHeight="1">
      <c r="A36" s="449"/>
      <c r="B36" s="444"/>
      <c r="C36" s="444"/>
      <c r="D36" s="450"/>
      <c r="H36" s="1123"/>
      <c r="I36" s="1123"/>
      <c r="J36" s="1123"/>
      <c r="K36" s="1123"/>
      <c r="L36" s="1123"/>
      <c r="M36" s="1123"/>
      <c r="N36" s="1123"/>
      <c r="O36" s="1123"/>
      <c r="P36" s="1123"/>
      <c r="Q36" s="1123"/>
      <c r="R36" s="1123"/>
      <c r="S36" s="1123"/>
      <c r="T36" s="1123"/>
      <c r="U36" s="1123"/>
      <c r="V36" s="1123"/>
      <c r="W36" s="1123"/>
      <c r="X36" s="1123"/>
      <c r="Y36" s="1123"/>
      <c r="Z36" s="1123"/>
    </row>
    <row r="37" spans="1:38" s="439" customFormat="1" ht="20.100000000000001" customHeight="1">
      <c r="A37" s="437"/>
      <c r="B37" s="438"/>
      <c r="C37" s="438"/>
      <c r="D37" s="446"/>
      <c r="G37" s="1069"/>
      <c r="H37" s="1122" t="s">
        <v>54</v>
      </c>
      <c r="I37" s="1122" t="s">
        <v>55</v>
      </c>
      <c r="J37" s="1122" t="s">
        <v>56</v>
      </c>
      <c r="K37" s="1503" t="s">
        <v>58</v>
      </c>
      <c r="L37" s="1122" t="s">
        <v>59</v>
      </c>
      <c r="M37" s="1122" t="s">
        <v>63</v>
      </c>
      <c r="N37" s="1122" t="s">
        <v>65</v>
      </c>
      <c r="O37" s="1122" t="s">
        <v>80</v>
      </c>
      <c r="P37" s="1122" t="s">
        <v>83</v>
      </c>
      <c r="Q37" s="1122" t="s">
        <v>97</v>
      </c>
      <c r="R37" s="1122" t="s">
        <v>103</v>
      </c>
      <c r="S37" s="1122" t="s">
        <v>114</v>
      </c>
      <c r="T37" s="1122" t="s">
        <v>326</v>
      </c>
      <c r="U37" s="1122" t="s">
        <v>448</v>
      </c>
      <c r="V37" s="1122" t="s">
        <v>526</v>
      </c>
      <c r="W37" s="1122" t="s">
        <v>621</v>
      </c>
      <c r="X37" s="1122" t="s">
        <v>601</v>
      </c>
      <c r="Y37" s="1122" t="s">
        <v>623</v>
      </c>
      <c r="Z37" s="1122" t="s">
        <v>633</v>
      </c>
      <c r="AA37" s="1122" t="s">
        <v>662</v>
      </c>
      <c r="AB37" s="1122" t="s">
        <v>705</v>
      </c>
      <c r="AC37" s="1122" t="s">
        <v>764</v>
      </c>
      <c r="AD37" s="1122" t="s">
        <v>772</v>
      </c>
      <c r="AE37" s="1122" t="str">
        <f t="shared" ref="AE37:AK37" si="0">AE4</f>
        <v>FY2021 4Q</v>
      </c>
      <c r="AF37" s="1122" t="str">
        <f t="shared" si="0"/>
        <v>FY2022 1Q</v>
      </c>
      <c r="AG37" s="1122" t="str">
        <f t="shared" si="0"/>
        <v>FY2022 2Q</v>
      </c>
      <c r="AH37" s="1122" t="str">
        <f t="shared" si="0"/>
        <v>FY2022 3Q</v>
      </c>
      <c r="AI37" s="1122" t="str">
        <f t="shared" si="0"/>
        <v>FY2022 4Q</v>
      </c>
      <c r="AJ37" s="1122" t="str">
        <f t="shared" si="0"/>
        <v>FY2023 1Q</v>
      </c>
      <c r="AK37" s="1122" t="str">
        <f t="shared" si="0"/>
        <v>FY2023 2Q</v>
      </c>
    </row>
    <row r="38" spans="1:38" s="1089" customFormat="1" ht="7.5" customHeight="1">
      <c r="A38" s="3"/>
      <c r="B38" s="200"/>
      <c r="C38" s="30"/>
      <c r="H38" s="1091"/>
      <c r="I38" s="1091"/>
      <c r="J38" s="1091"/>
      <c r="K38" s="1091"/>
      <c r="L38" s="1091"/>
      <c r="M38" s="1091"/>
      <c r="N38" s="1091"/>
      <c r="O38" s="1091"/>
      <c r="P38" s="1091"/>
      <c r="Q38" s="1091"/>
      <c r="R38" s="1091"/>
      <c r="S38" s="1091"/>
      <c r="T38" s="1091"/>
      <c r="U38" s="1091"/>
      <c r="V38" s="1091"/>
      <c r="W38" s="1091"/>
      <c r="X38" s="1091"/>
      <c r="Y38" s="1091"/>
      <c r="Z38" s="1091"/>
    </row>
    <row r="39" spans="1:38" s="1089" customFormat="1" ht="15" customHeight="1">
      <c r="A39" s="76" t="s">
        <v>36</v>
      </c>
      <c r="B39" s="77"/>
      <c r="C39" s="2"/>
      <c r="D39" s="511" t="s">
        <v>667</v>
      </c>
      <c r="E39" s="1088"/>
      <c r="F39" s="1088"/>
      <c r="G39" s="1088"/>
      <c r="H39" s="1088"/>
      <c r="I39" s="1088"/>
      <c r="J39" s="1088"/>
      <c r="K39" s="1088"/>
      <c r="L39" s="1088"/>
      <c r="M39" s="1088"/>
      <c r="N39" s="1088"/>
      <c r="O39" s="1088"/>
      <c r="P39" s="1088"/>
      <c r="Q39" s="1088"/>
      <c r="R39" s="1088"/>
      <c r="T39" s="1088"/>
      <c r="U39" s="1088"/>
      <c r="V39" s="1088"/>
      <c r="W39" s="1088"/>
    </row>
    <row r="40" spans="1:38" s="1088" customFormat="1" ht="15" customHeight="1" thickBot="1">
      <c r="A40" s="78"/>
      <c r="B40" s="79"/>
      <c r="C40" s="46"/>
      <c r="D40" s="277" t="s">
        <v>29</v>
      </c>
      <c r="E40" s="216"/>
      <c r="F40" s="216"/>
      <c r="G40" s="216"/>
      <c r="H40" s="1102"/>
      <c r="I40" s="1102"/>
      <c r="J40" s="1102"/>
      <c r="K40" s="1102"/>
      <c r="L40" s="1102"/>
      <c r="M40" s="1102"/>
      <c r="N40" s="1102"/>
      <c r="O40" s="1102"/>
      <c r="P40" s="1102"/>
      <c r="Q40" s="1102"/>
      <c r="R40" s="1102"/>
      <c r="S40" s="1102"/>
      <c r="T40" s="1102"/>
      <c r="U40" s="1102"/>
      <c r="V40" s="1102"/>
      <c r="W40" s="1102"/>
      <c r="X40" s="1102"/>
      <c r="Y40" s="1102"/>
      <c r="Z40" s="1102"/>
      <c r="AA40" s="1102"/>
      <c r="AB40" s="1102"/>
      <c r="AC40" s="1102"/>
      <c r="AD40" s="1102"/>
      <c r="AE40" s="1102"/>
      <c r="AF40" s="1102"/>
      <c r="AG40" s="1102"/>
      <c r="AH40" s="1102"/>
      <c r="AI40" s="1102"/>
      <c r="AJ40" s="1102"/>
      <c r="AK40" s="1102"/>
    </row>
    <row r="41" spans="1:38" s="1088" customFormat="1" ht="15" customHeight="1" thickTop="1">
      <c r="A41" s="519" t="s">
        <v>345</v>
      </c>
      <c r="B41" s="521"/>
      <c r="C41" s="47"/>
      <c r="D41" s="1103"/>
      <c r="E41" s="1103" t="s">
        <v>39</v>
      </c>
      <c r="F41" s="1103"/>
      <c r="G41" s="1103"/>
      <c r="H41" s="275" t="s">
        <v>680</v>
      </c>
      <c r="I41" s="275" t="s">
        <v>680</v>
      </c>
      <c r="J41" s="275" t="s">
        <v>680</v>
      </c>
      <c r="K41" s="275" t="s">
        <v>681</v>
      </c>
      <c r="L41" s="275" t="s">
        <v>681</v>
      </c>
      <c r="M41" s="275" t="s">
        <v>681</v>
      </c>
      <c r="N41" s="275" t="s">
        <v>681</v>
      </c>
      <c r="O41" s="275" t="s">
        <v>681</v>
      </c>
      <c r="P41" s="275" t="s">
        <v>681</v>
      </c>
      <c r="Q41" s="275" t="s">
        <v>681</v>
      </c>
      <c r="R41" s="275" t="s">
        <v>681</v>
      </c>
      <c r="S41" s="275" t="s">
        <v>681</v>
      </c>
      <c r="T41" s="275" t="s">
        <v>681</v>
      </c>
      <c r="U41" s="275" t="s">
        <v>680</v>
      </c>
      <c r="V41" s="1268" t="s">
        <v>680</v>
      </c>
      <c r="W41" s="1745" t="s">
        <v>680</v>
      </c>
      <c r="X41" s="275" t="s">
        <v>680</v>
      </c>
      <c r="Y41" s="275" t="s">
        <v>680</v>
      </c>
      <c r="Z41" s="275" t="s">
        <v>680</v>
      </c>
      <c r="AA41" s="1750" t="s">
        <v>682</v>
      </c>
      <c r="AB41" s="275" t="s">
        <v>682</v>
      </c>
      <c r="AC41" s="1268" t="s">
        <v>682</v>
      </c>
      <c r="AD41" s="275" t="s">
        <v>682</v>
      </c>
      <c r="AE41" s="1750" t="s">
        <v>682</v>
      </c>
      <c r="AF41" s="275" t="s">
        <v>682</v>
      </c>
      <c r="AG41" s="275" t="s">
        <v>682</v>
      </c>
      <c r="AH41" s="275" t="s">
        <v>682</v>
      </c>
      <c r="AI41" s="1750" t="s">
        <v>682</v>
      </c>
      <c r="AJ41" s="1268" t="s">
        <v>682</v>
      </c>
      <c r="AK41" s="503" t="s">
        <v>682</v>
      </c>
      <c r="AL41" s="1088" t="s">
        <v>632</v>
      </c>
    </row>
    <row r="42" spans="1:38" s="1088" customFormat="1" ht="15" customHeight="1">
      <c r="A42" s="521"/>
      <c r="B42" s="522" t="s">
        <v>346</v>
      </c>
      <c r="C42" s="49"/>
      <c r="D42" s="279"/>
      <c r="E42" s="279" t="s">
        <v>40</v>
      </c>
      <c r="F42" s="279"/>
      <c r="G42" s="279"/>
      <c r="H42" s="1104" t="s">
        <v>680</v>
      </c>
      <c r="I42" s="1104" t="s">
        <v>680</v>
      </c>
      <c r="J42" s="1104" t="s">
        <v>680</v>
      </c>
      <c r="K42" s="1104" t="s">
        <v>681</v>
      </c>
      <c r="L42" s="1104" t="s">
        <v>681</v>
      </c>
      <c r="M42" s="1104" t="s">
        <v>681</v>
      </c>
      <c r="N42" s="1104" t="s">
        <v>681</v>
      </c>
      <c r="O42" s="1104" t="s">
        <v>681</v>
      </c>
      <c r="P42" s="1104" t="s">
        <v>681</v>
      </c>
      <c r="Q42" s="1104" t="s">
        <v>681</v>
      </c>
      <c r="R42" s="1104" t="s">
        <v>681</v>
      </c>
      <c r="S42" s="1104" t="s">
        <v>681</v>
      </c>
      <c r="T42" s="1104" t="s">
        <v>681</v>
      </c>
      <c r="U42" s="1104" t="s">
        <v>680</v>
      </c>
      <c r="V42" s="1104" t="s">
        <v>680</v>
      </c>
      <c r="W42" s="1746" t="s">
        <v>680</v>
      </c>
      <c r="X42" s="1104" t="s">
        <v>680</v>
      </c>
      <c r="Y42" s="1104" t="s">
        <v>680</v>
      </c>
      <c r="Z42" s="1104" t="s">
        <v>680</v>
      </c>
      <c r="AA42" s="1746" t="s">
        <v>682</v>
      </c>
      <c r="AB42" s="1104" t="s">
        <v>682</v>
      </c>
      <c r="AC42" s="1104" t="s">
        <v>682</v>
      </c>
      <c r="AD42" s="1104" t="s">
        <v>682</v>
      </c>
      <c r="AE42" s="1749" t="s">
        <v>682</v>
      </c>
      <c r="AF42" s="1101" t="s">
        <v>682</v>
      </c>
      <c r="AG42" s="1101" t="s">
        <v>682</v>
      </c>
      <c r="AH42" s="1101" t="s">
        <v>682</v>
      </c>
      <c r="AI42" s="1749" t="s">
        <v>682</v>
      </c>
      <c r="AJ42" s="1101" t="s">
        <v>682</v>
      </c>
      <c r="AK42" s="1129" t="s">
        <v>682</v>
      </c>
    </row>
    <row r="43" spans="1:38" s="1088" customFormat="1" ht="15" customHeight="1" thickBot="1">
      <c r="A43" s="521"/>
      <c r="B43" s="522" t="s">
        <v>347</v>
      </c>
      <c r="C43" s="47"/>
      <c r="D43" s="290"/>
      <c r="E43" s="290" t="s">
        <v>41</v>
      </c>
      <c r="F43" s="290"/>
      <c r="G43" s="290"/>
      <c r="H43" s="1118" t="s">
        <v>680</v>
      </c>
      <c r="I43" s="1118" t="s">
        <v>680</v>
      </c>
      <c r="J43" s="1118" t="s">
        <v>680</v>
      </c>
      <c r="K43" s="1118" t="s">
        <v>681</v>
      </c>
      <c r="L43" s="1118" t="s">
        <v>681</v>
      </c>
      <c r="M43" s="1118" t="s">
        <v>681</v>
      </c>
      <c r="N43" s="1118" t="s">
        <v>681</v>
      </c>
      <c r="O43" s="1118" t="s">
        <v>681</v>
      </c>
      <c r="P43" s="1118" t="s">
        <v>681</v>
      </c>
      <c r="Q43" s="1118" t="s">
        <v>681</v>
      </c>
      <c r="R43" s="1118" t="s">
        <v>681</v>
      </c>
      <c r="S43" s="1118" t="s">
        <v>681</v>
      </c>
      <c r="T43" s="1118" t="s">
        <v>681</v>
      </c>
      <c r="U43" s="1118" t="s">
        <v>680</v>
      </c>
      <c r="V43" s="1118" t="s">
        <v>680</v>
      </c>
      <c r="W43" s="1747" t="s">
        <v>680</v>
      </c>
      <c r="X43" s="1118" t="s">
        <v>680</v>
      </c>
      <c r="Y43" s="1118" t="s">
        <v>680</v>
      </c>
      <c r="Z43" s="1118" t="s">
        <v>680</v>
      </c>
      <c r="AA43" s="1747" t="s">
        <v>682</v>
      </c>
      <c r="AB43" s="1118" t="s">
        <v>682</v>
      </c>
      <c r="AC43" s="1118" t="s">
        <v>682</v>
      </c>
      <c r="AD43" s="1118" t="s">
        <v>682</v>
      </c>
      <c r="AE43" s="1747" t="s">
        <v>682</v>
      </c>
      <c r="AF43" s="1118" t="s">
        <v>682</v>
      </c>
      <c r="AG43" s="1118" t="s">
        <v>682</v>
      </c>
      <c r="AH43" s="1118" t="s">
        <v>682</v>
      </c>
      <c r="AI43" s="1747" t="s">
        <v>682</v>
      </c>
      <c r="AJ43" s="1118" t="s">
        <v>682</v>
      </c>
      <c r="AK43" s="1130" t="s">
        <v>682</v>
      </c>
    </row>
    <row r="44" spans="1:38" s="1088" customFormat="1" ht="15" customHeight="1">
      <c r="A44" s="520"/>
      <c r="B44" s="522" t="s">
        <v>348</v>
      </c>
      <c r="C44" s="47"/>
      <c r="D44" s="1103"/>
      <c r="E44" s="1103"/>
      <c r="F44" s="1103"/>
      <c r="G44" s="1103"/>
      <c r="H44" s="1101"/>
      <c r="I44" s="1101"/>
      <c r="J44" s="1101"/>
      <c r="K44" s="1101"/>
      <c r="L44" s="1101"/>
      <c r="M44" s="1101"/>
      <c r="N44" s="1101"/>
      <c r="O44" s="1101"/>
      <c r="P44" s="1101"/>
      <c r="Q44" s="1101"/>
      <c r="R44" s="1101"/>
      <c r="S44" s="1101"/>
      <c r="T44" s="1101"/>
      <c r="U44" s="1101"/>
      <c r="V44" s="1101"/>
      <c r="W44" s="1101"/>
      <c r="X44" s="1101"/>
      <c r="Y44" s="1101"/>
      <c r="Z44" s="1101"/>
      <c r="AA44" s="1101"/>
      <c r="AB44" s="1101"/>
      <c r="AC44" s="1101"/>
      <c r="AD44" s="1089"/>
      <c r="AH44" s="1089"/>
      <c r="AJ44" s="1089"/>
    </row>
    <row r="45" spans="1:38" s="1088" customFormat="1" ht="15" customHeight="1">
      <c r="A45" s="520"/>
      <c r="B45" s="522" t="s">
        <v>349</v>
      </c>
      <c r="C45" s="47"/>
      <c r="H45" s="1097"/>
      <c r="I45" s="1097"/>
      <c r="J45" s="1097"/>
      <c r="K45" s="1097"/>
      <c r="L45" s="1097"/>
      <c r="M45" s="1097"/>
      <c r="N45" s="1097"/>
      <c r="O45" s="1097"/>
      <c r="P45" s="1097"/>
      <c r="Q45" s="1097"/>
      <c r="R45" s="1097"/>
      <c r="S45" s="1097"/>
      <c r="T45" s="1097"/>
      <c r="U45" s="1097"/>
      <c r="V45" s="1097"/>
      <c r="W45" s="1097"/>
      <c r="X45" s="1097"/>
      <c r="Y45" s="221"/>
      <c r="Z45" s="1097"/>
      <c r="AB45" s="1089"/>
      <c r="AC45" s="1089"/>
      <c r="AJ45" s="1089"/>
    </row>
    <row r="46" spans="1:38" s="1088" customFormat="1" ht="15" customHeight="1">
      <c r="A46" s="520"/>
      <c r="B46" s="522" t="s">
        <v>350</v>
      </c>
      <c r="C46" s="47"/>
      <c r="D46" s="511" t="s">
        <v>666</v>
      </c>
      <c r="S46" s="1089"/>
      <c r="AA46" s="1089"/>
      <c r="AB46" s="1089"/>
      <c r="AC46" s="1089"/>
      <c r="AD46" s="1089"/>
      <c r="AE46" s="1089"/>
      <c r="AF46" s="1089"/>
      <c r="AG46" s="1089"/>
      <c r="AH46" s="1089"/>
      <c r="AI46" s="1089"/>
      <c r="AJ46" s="1089"/>
      <c r="AK46" s="1089"/>
    </row>
    <row r="47" spans="1:38" s="1088" customFormat="1" ht="15" customHeight="1" thickBot="1">
      <c r="A47" s="520"/>
      <c r="B47" s="522" t="s">
        <v>351</v>
      </c>
      <c r="C47" s="47"/>
      <c r="D47" s="277" t="s">
        <v>29</v>
      </c>
      <c r="E47" s="216"/>
      <c r="F47" s="216"/>
      <c r="G47" s="216"/>
      <c r="H47" s="1102"/>
      <c r="I47" s="1102"/>
      <c r="J47" s="1102"/>
      <c r="K47" s="1102"/>
      <c r="L47" s="1102"/>
      <c r="M47" s="1102"/>
      <c r="N47" s="1102"/>
      <c r="O47" s="1102"/>
      <c r="P47" s="1102"/>
      <c r="Q47" s="1102"/>
      <c r="R47" s="1102"/>
      <c r="S47" s="1102"/>
      <c r="T47" s="1102"/>
      <c r="U47" s="1102"/>
      <c r="V47" s="1102"/>
      <c r="W47" s="1102"/>
      <c r="X47" s="1102"/>
      <c r="Y47" s="1102"/>
      <c r="Z47" s="1102"/>
      <c r="AB47" s="1089"/>
      <c r="AC47" s="1089"/>
      <c r="AD47" s="1089"/>
      <c r="AJ47" s="1089"/>
    </row>
    <row r="48" spans="1:38" s="1088" customFormat="1" ht="15" customHeight="1" thickTop="1">
      <c r="A48" s="520"/>
      <c r="B48" s="522" t="s">
        <v>352</v>
      </c>
      <c r="C48" s="47"/>
      <c r="D48" s="1103"/>
      <c r="E48" s="1103" t="s">
        <v>39</v>
      </c>
      <c r="F48" s="1103"/>
      <c r="G48" s="1103"/>
      <c r="H48" s="275" t="s">
        <v>25</v>
      </c>
      <c r="I48" s="275" t="s">
        <v>25</v>
      </c>
      <c r="J48" s="275" t="s">
        <v>25</v>
      </c>
      <c r="K48" s="275" t="s">
        <v>43</v>
      </c>
      <c r="L48" s="275" t="s">
        <v>43</v>
      </c>
      <c r="M48" s="275" t="s">
        <v>43</v>
      </c>
      <c r="N48" s="275" t="s">
        <v>43</v>
      </c>
      <c r="O48" s="275" t="s">
        <v>43</v>
      </c>
      <c r="P48" s="275" t="s">
        <v>43</v>
      </c>
      <c r="Q48" s="275" t="s">
        <v>43</v>
      </c>
      <c r="R48" s="275" t="s">
        <v>43</v>
      </c>
      <c r="S48" s="275" t="s">
        <v>43</v>
      </c>
      <c r="T48" s="275" t="s">
        <v>43</v>
      </c>
      <c r="U48" s="275" t="s">
        <v>43</v>
      </c>
      <c r="V48" s="1268" t="s">
        <v>43</v>
      </c>
      <c r="W48" s="1745" t="s">
        <v>43</v>
      </c>
      <c r="X48" s="275" t="s">
        <v>43</v>
      </c>
      <c r="Y48" s="275" t="s">
        <v>43</v>
      </c>
      <c r="Z48" s="275" t="s">
        <v>43</v>
      </c>
      <c r="AA48" s="1750" t="s">
        <v>43</v>
      </c>
      <c r="AB48" s="275" t="s">
        <v>762</v>
      </c>
      <c r="AC48" s="1268" t="s">
        <v>762</v>
      </c>
      <c r="AD48" s="275" t="s">
        <v>43</v>
      </c>
      <c r="AE48" s="1750" t="s">
        <v>43</v>
      </c>
      <c r="AF48" s="275" t="s">
        <v>43</v>
      </c>
      <c r="AG48" s="275" t="s">
        <v>680</v>
      </c>
      <c r="AH48" s="275" t="s">
        <v>680</v>
      </c>
      <c r="AI48" s="1750" t="s">
        <v>680</v>
      </c>
      <c r="AJ48" s="1268" t="s">
        <v>680</v>
      </c>
      <c r="AK48" s="503" t="s">
        <v>680</v>
      </c>
    </row>
    <row r="49" spans="1:37" s="1088" customFormat="1" ht="15" customHeight="1" thickBot="1">
      <c r="A49" s="520"/>
      <c r="B49" s="522" t="s">
        <v>353</v>
      </c>
      <c r="C49" s="47"/>
      <c r="D49" s="290"/>
      <c r="E49" s="290" t="s">
        <v>40</v>
      </c>
      <c r="F49" s="290"/>
      <c r="G49" s="290"/>
      <c r="H49" s="1118" t="s">
        <v>25</v>
      </c>
      <c r="I49" s="1118" t="s">
        <v>25</v>
      </c>
      <c r="J49" s="1118" t="s">
        <v>25</v>
      </c>
      <c r="K49" s="1118" t="s">
        <v>43</v>
      </c>
      <c r="L49" s="1118" t="s">
        <v>43</v>
      </c>
      <c r="M49" s="1118" t="s">
        <v>43</v>
      </c>
      <c r="N49" s="1118" t="s">
        <v>43</v>
      </c>
      <c r="O49" s="1118" t="s">
        <v>43</v>
      </c>
      <c r="P49" s="1118" t="s">
        <v>43</v>
      </c>
      <c r="Q49" s="1118" t="s">
        <v>43</v>
      </c>
      <c r="R49" s="1118" t="s">
        <v>43</v>
      </c>
      <c r="S49" s="1118" t="s">
        <v>43</v>
      </c>
      <c r="T49" s="1118" t="s">
        <v>43</v>
      </c>
      <c r="U49" s="1118" t="s">
        <v>43</v>
      </c>
      <c r="V49" s="1118" t="s">
        <v>43</v>
      </c>
      <c r="W49" s="1747" t="s">
        <v>43</v>
      </c>
      <c r="X49" s="1118" t="s">
        <v>43</v>
      </c>
      <c r="Y49" s="1118" t="s">
        <v>43</v>
      </c>
      <c r="Z49" s="1118" t="s">
        <v>43</v>
      </c>
      <c r="AA49" s="1747" t="s">
        <v>43</v>
      </c>
      <c r="AB49" s="1118" t="s">
        <v>43</v>
      </c>
      <c r="AC49" s="1118" t="s">
        <v>43</v>
      </c>
      <c r="AD49" s="1118" t="s">
        <v>43</v>
      </c>
      <c r="AE49" s="1747" t="s">
        <v>43</v>
      </c>
      <c r="AF49" s="1118" t="s">
        <v>43</v>
      </c>
      <c r="AG49" s="1118" t="s">
        <v>680</v>
      </c>
      <c r="AH49" s="1118" t="s">
        <v>680</v>
      </c>
      <c r="AI49" s="1747" t="s">
        <v>680</v>
      </c>
      <c r="AJ49" s="1118" t="s">
        <v>680</v>
      </c>
      <c r="AK49" s="1130" t="s">
        <v>680</v>
      </c>
    </row>
    <row r="50" spans="1:37" s="1088" customFormat="1" ht="15" customHeight="1">
      <c r="A50" s="520"/>
      <c r="B50" s="522" t="s">
        <v>354</v>
      </c>
      <c r="C50" s="47"/>
      <c r="D50" s="1103"/>
      <c r="E50" s="1103"/>
      <c r="F50" s="1103"/>
      <c r="G50" s="1103"/>
      <c r="H50" s="1101"/>
      <c r="I50" s="1101"/>
      <c r="J50" s="1101"/>
      <c r="K50" s="1101"/>
      <c r="L50" s="1101"/>
      <c r="M50" s="1101"/>
      <c r="N50" s="1101"/>
      <c r="O50" s="1101"/>
      <c r="P50" s="1101"/>
      <c r="Q50" s="1101"/>
      <c r="R50" s="1101"/>
      <c r="S50" s="1101"/>
      <c r="T50" s="1101"/>
      <c r="U50" s="1101"/>
      <c r="V50" s="1101"/>
      <c r="W50" s="1101"/>
      <c r="X50" s="1101"/>
      <c r="Y50" s="1101"/>
      <c r="Z50" s="1101"/>
      <c r="AA50" s="1101"/>
      <c r="AB50" s="1101"/>
      <c r="AC50" s="1101"/>
      <c r="AD50" s="1101"/>
      <c r="AE50" s="1101"/>
      <c r="AF50" s="1101"/>
      <c r="AG50" s="1101"/>
      <c r="AH50" s="1101"/>
      <c r="AI50" s="1101"/>
      <c r="AJ50" s="1101"/>
      <c r="AK50" s="1101"/>
    </row>
    <row r="51" spans="1:37" s="1088" customFormat="1" ht="15" customHeight="1">
      <c r="A51" s="520"/>
      <c r="B51" s="522" t="s">
        <v>355</v>
      </c>
      <c r="C51" s="47"/>
      <c r="D51" s="1103"/>
      <c r="E51" s="1103"/>
      <c r="F51" s="1103"/>
      <c r="G51" s="1103"/>
      <c r="H51" s="1103"/>
      <c r="I51" s="1103"/>
      <c r="J51" s="1103"/>
      <c r="K51" s="1103"/>
      <c r="L51" s="1103"/>
      <c r="M51" s="1103"/>
      <c r="N51" s="1103"/>
      <c r="O51" s="1103"/>
      <c r="P51" s="1103"/>
      <c r="Q51" s="1103"/>
      <c r="R51" s="1103"/>
      <c r="S51" s="1103"/>
      <c r="T51" s="1103"/>
      <c r="U51" s="1103"/>
      <c r="V51" s="1103"/>
      <c r="W51" s="1103"/>
      <c r="X51" s="1103"/>
      <c r="Y51" s="1103"/>
      <c r="Z51" s="1103"/>
      <c r="AA51" s="1103"/>
      <c r="AB51" s="1103"/>
      <c r="AC51" s="1103"/>
      <c r="AD51" s="1103"/>
      <c r="AE51" s="1103"/>
      <c r="AF51" s="1103"/>
      <c r="AG51" s="1103"/>
      <c r="AH51" s="1103"/>
      <c r="AI51" s="1103"/>
      <c r="AJ51" s="1103"/>
      <c r="AK51" s="1103"/>
    </row>
    <row r="52" spans="1:37" s="1088" customFormat="1" ht="15" customHeight="1">
      <c r="A52" s="521"/>
      <c r="B52" s="522" t="s">
        <v>356</v>
      </c>
      <c r="C52" s="47"/>
      <c r="D52" s="51"/>
      <c r="E52" s="51"/>
      <c r="F52" s="51"/>
      <c r="G52" s="51"/>
      <c r="H52" s="281"/>
      <c r="I52" s="281"/>
      <c r="J52" s="281"/>
      <c r="K52" s="281"/>
      <c r="L52" s="281"/>
      <c r="M52" s="281"/>
      <c r="N52" s="281"/>
      <c r="O52" s="281"/>
      <c r="P52" s="281"/>
      <c r="Q52" s="281"/>
      <c r="R52" s="281"/>
      <c r="S52" s="281"/>
      <c r="T52" s="281"/>
      <c r="U52" s="281"/>
      <c r="V52" s="1117"/>
      <c r="W52" s="1117"/>
      <c r="X52" s="1117"/>
      <c r="Y52" s="1117"/>
      <c r="Z52" s="1117"/>
      <c r="AA52" s="33"/>
    </row>
    <row r="53" spans="1:37" s="1088" customFormat="1" ht="15" customHeight="1">
      <c r="A53" s="520"/>
      <c r="B53" s="522" t="s">
        <v>357</v>
      </c>
      <c r="C53" s="47"/>
      <c r="D53" s="51"/>
      <c r="E53" s="51"/>
      <c r="F53" s="51"/>
      <c r="G53" s="51"/>
      <c r="H53" s="281"/>
      <c r="I53" s="281"/>
      <c r="J53" s="281"/>
      <c r="K53" s="281"/>
      <c r="L53" s="281"/>
      <c r="M53" s="281"/>
      <c r="N53" s="281"/>
      <c r="O53" s="281"/>
      <c r="P53" s="281"/>
      <c r="Q53" s="281"/>
      <c r="R53" s="281"/>
      <c r="S53" s="281"/>
      <c r="T53" s="281"/>
      <c r="U53" s="281"/>
      <c r="V53" s="1117"/>
      <c r="W53" s="1117"/>
      <c r="X53" s="1117"/>
      <c r="Y53" s="1117"/>
      <c r="Z53" s="1117"/>
      <c r="AA53" s="33"/>
    </row>
    <row r="54" spans="1:37" s="1088" customFormat="1" ht="15" customHeight="1">
      <c r="A54" s="520"/>
      <c r="B54" s="522" t="s">
        <v>358</v>
      </c>
      <c r="C54" s="47"/>
      <c r="D54" s="51"/>
      <c r="E54" s="51"/>
      <c r="F54" s="51"/>
      <c r="G54" s="51"/>
      <c r="H54" s="281"/>
      <c r="I54" s="281"/>
      <c r="J54" s="281"/>
      <c r="K54" s="281"/>
      <c r="L54" s="281"/>
      <c r="M54" s="281"/>
      <c r="N54" s="281"/>
      <c r="O54" s="281"/>
      <c r="P54" s="281"/>
      <c r="Q54" s="281"/>
      <c r="R54" s="281"/>
      <c r="S54" s="281"/>
      <c r="T54" s="281"/>
      <c r="U54" s="281"/>
      <c r="V54" s="1117"/>
      <c r="W54" s="1117"/>
      <c r="X54" s="1117"/>
      <c r="Y54" s="1117"/>
      <c r="Z54" s="1117"/>
      <c r="AA54" s="33"/>
    </row>
    <row r="55" spans="1:37" s="1088" customFormat="1" ht="15" customHeight="1">
      <c r="A55" s="520"/>
      <c r="B55" s="522" t="s">
        <v>359</v>
      </c>
      <c r="C55" s="47"/>
      <c r="D55" s="51"/>
      <c r="E55" s="51"/>
      <c r="F55" s="51"/>
      <c r="G55" s="51"/>
      <c r="H55" s="281"/>
      <c r="I55" s="281"/>
      <c r="J55" s="281"/>
      <c r="K55" s="281"/>
      <c r="L55" s="281"/>
      <c r="M55" s="281"/>
      <c r="N55" s="281"/>
      <c r="O55" s="281"/>
      <c r="P55" s="281"/>
      <c r="Q55" s="281"/>
      <c r="R55" s="281"/>
      <c r="S55" s="281"/>
      <c r="T55" s="281"/>
      <c r="U55" s="281"/>
      <c r="V55" s="1117"/>
      <c r="W55" s="1117"/>
      <c r="X55" s="1117"/>
      <c r="Y55" s="1117"/>
      <c r="Z55" s="1117"/>
      <c r="AA55" s="33"/>
    </row>
    <row r="56" spans="1:37" s="1088" customFormat="1" ht="15" customHeight="1">
      <c r="A56" s="520"/>
      <c r="B56" s="522" t="s">
        <v>360</v>
      </c>
      <c r="C56" s="47"/>
      <c r="D56" s="51"/>
      <c r="E56" s="51"/>
      <c r="F56" s="51"/>
      <c r="G56" s="51"/>
      <c r="H56" s="281"/>
      <c r="I56" s="281"/>
      <c r="J56" s="281"/>
      <c r="K56" s="281"/>
      <c r="L56" s="281"/>
      <c r="M56" s="281"/>
      <c r="N56" s="281"/>
      <c r="O56" s="281"/>
      <c r="P56" s="281"/>
      <c r="Q56" s="281"/>
      <c r="R56" s="281"/>
      <c r="S56" s="281"/>
      <c r="T56" s="281"/>
      <c r="U56" s="281"/>
      <c r="V56" s="1117"/>
      <c r="W56" s="1117"/>
      <c r="X56" s="1117"/>
      <c r="Y56" s="1117"/>
      <c r="Z56" s="1117"/>
      <c r="AA56" s="33"/>
    </row>
    <row r="57" spans="1:37" s="1088" customFormat="1" ht="15" customHeight="1">
      <c r="A57" s="520"/>
      <c r="B57" s="522" t="s">
        <v>361</v>
      </c>
      <c r="C57" s="1092"/>
      <c r="D57" s="51"/>
      <c r="E57" s="51"/>
      <c r="F57" s="51"/>
      <c r="G57" s="51"/>
      <c r="H57" s="281"/>
      <c r="I57" s="281"/>
      <c r="J57" s="281"/>
      <c r="K57" s="281"/>
      <c r="L57" s="281"/>
      <c r="M57" s="281"/>
      <c r="N57" s="281"/>
      <c r="O57" s="281"/>
      <c r="P57" s="281"/>
      <c r="Q57" s="281"/>
      <c r="R57" s="281"/>
      <c r="S57" s="281"/>
      <c r="T57" s="281"/>
      <c r="U57" s="281"/>
      <c r="V57" s="1117"/>
      <c r="W57" s="1117"/>
      <c r="X57" s="1117"/>
      <c r="Y57" s="1117"/>
      <c r="Z57" s="1117"/>
      <c r="AA57" s="33"/>
    </row>
    <row r="58" spans="1:37" s="1088" customFormat="1" ht="15" customHeight="1">
      <c r="A58" s="520"/>
      <c r="B58" s="1586" t="s">
        <v>701</v>
      </c>
      <c r="C58" s="1092"/>
      <c r="D58" s="51"/>
      <c r="E58" s="51"/>
      <c r="F58" s="51"/>
      <c r="G58" s="51"/>
      <c r="H58" s="281"/>
      <c r="I58" s="281"/>
      <c r="J58" s="281"/>
      <c r="K58" s="281"/>
      <c r="L58" s="281"/>
      <c r="M58" s="281"/>
      <c r="N58" s="281"/>
      <c r="O58" s="281"/>
      <c r="P58" s="281"/>
      <c r="Q58" s="281"/>
      <c r="R58" s="281"/>
      <c r="S58" s="281"/>
      <c r="T58" s="281"/>
      <c r="U58" s="281"/>
      <c r="V58" s="1117"/>
      <c r="W58" s="1117"/>
      <c r="X58" s="1117"/>
      <c r="Y58" s="1117"/>
      <c r="Z58" s="1117"/>
      <c r="AA58" s="33"/>
    </row>
    <row r="59" spans="1:37" s="1088" customFormat="1" ht="15" customHeight="1">
      <c r="A59" s="520"/>
      <c r="B59" s="1586" t="s">
        <v>702</v>
      </c>
      <c r="C59" s="1092"/>
      <c r="D59" s="51"/>
      <c r="E59" s="51"/>
      <c r="F59" s="51"/>
      <c r="G59" s="51"/>
      <c r="H59" s="281"/>
      <c r="I59" s="281"/>
      <c r="J59" s="281"/>
      <c r="K59" s="281"/>
      <c r="L59" s="281"/>
      <c r="M59" s="281"/>
      <c r="N59" s="281"/>
      <c r="O59" s="281"/>
      <c r="P59" s="281"/>
      <c r="Q59" s="281"/>
      <c r="R59" s="281"/>
      <c r="S59" s="281"/>
      <c r="T59" s="281"/>
      <c r="U59" s="281"/>
      <c r="V59" s="1117"/>
      <c r="W59" s="1117"/>
      <c r="X59" s="1117"/>
      <c r="Y59" s="1117"/>
      <c r="Z59" s="1117"/>
      <c r="AA59" s="33"/>
    </row>
    <row r="60" spans="1:37" s="1088" customFormat="1" ht="15" customHeight="1">
      <c r="A60" s="78"/>
      <c r="B60" s="522" t="s">
        <v>501</v>
      </c>
      <c r="C60" s="1092"/>
      <c r="D60" s="51"/>
      <c r="E60" s="51"/>
      <c r="F60" s="51"/>
      <c r="G60" s="51"/>
      <c r="H60" s="281"/>
      <c r="I60" s="281"/>
      <c r="J60" s="281"/>
      <c r="K60" s="281"/>
      <c r="L60" s="281"/>
      <c r="M60" s="281"/>
      <c r="N60" s="281"/>
      <c r="O60" s="281"/>
      <c r="P60" s="281"/>
      <c r="Q60" s="281"/>
      <c r="R60" s="281"/>
      <c r="S60" s="281"/>
      <c r="T60" s="281"/>
      <c r="U60" s="281"/>
      <c r="V60" s="1117"/>
      <c r="W60" s="1117"/>
      <c r="X60" s="1117"/>
      <c r="Y60" s="1117"/>
      <c r="Z60" s="1117"/>
      <c r="AA60" s="33"/>
    </row>
    <row r="61" spans="1:37" s="1088" customFormat="1" ht="15" customHeight="1">
      <c r="A61" s="78"/>
      <c r="B61" s="717" t="s">
        <v>362</v>
      </c>
      <c r="C61" s="1092"/>
      <c r="D61" s="51"/>
      <c r="E61" s="51"/>
      <c r="F61" s="51"/>
      <c r="G61" s="51"/>
      <c r="H61" s="281"/>
      <c r="I61" s="281"/>
      <c r="J61" s="281"/>
      <c r="K61" s="281"/>
      <c r="L61" s="281"/>
      <c r="M61" s="281"/>
      <c r="N61" s="281"/>
      <c r="O61" s="281"/>
      <c r="P61" s="281"/>
      <c r="Q61" s="281"/>
      <c r="R61" s="281"/>
      <c r="S61" s="281"/>
      <c r="T61" s="281"/>
      <c r="U61" s="281"/>
      <c r="V61" s="1117"/>
      <c r="W61" s="1117"/>
      <c r="X61" s="1117"/>
      <c r="Y61" s="1117"/>
      <c r="Z61" s="1117"/>
      <c r="AA61" s="33"/>
    </row>
    <row r="62" spans="1:37" s="1088" customFormat="1" ht="15" customHeight="1">
      <c r="A62" s="78"/>
      <c r="B62" s="50"/>
      <c r="C62" s="1092"/>
      <c r="D62" s="51"/>
      <c r="E62" s="51"/>
      <c r="F62" s="51"/>
      <c r="G62" s="51"/>
      <c r="H62" s="281"/>
      <c r="I62" s="281"/>
      <c r="J62" s="281"/>
      <c r="K62" s="281"/>
      <c r="L62" s="281"/>
      <c r="M62" s="281"/>
      <c r="N62" s="281"/>
      <c r="O62" s="281"/>
      <c r="P62" s="281"/>
      <c r="Q62" s="281"/>
      <c r="R62" s="281"/>
      <c r="S62" s="281"/>
      <c r="T62" s="281"/>
      <c r="U62" s="281"/>
      <c r="V62" s="1117"/>
      <c r="W62" s="1117"/>
      <c r="X62" s="1117"/>
      <c r="Y62" s="1117"/>
      <c r="Z62" s="1117"/>
      <c r="AD62" s="1059"/>
      <c r="AE62" s="1059"/>
    </row>
    <row r="63" spans="1:37" s="1088" customFormat="1" ht="15" customHeight="1">
      <c r="A63" s="56"/>
      <c r="B63" s="50"/>
      <c r="C63" s="1092"/>
      <c r="D63" s="51"/>
      <c r="E63" s="51"/>
      <c r="F63" s="51"/>
      <c r="G63" s="51"/>
      <c r="H63" s="281"/>
      <c r="I63" s="281"/>
      <c r="J63" s="281"/>
      <c r="K63" s="281"/>
      <c r="L63" s="281"/>
      <c r="M63" s="281"/>
      <c r="N63" s="281"/>
      <c r="O63" s="281"/>
      <c r="P63" s="281"/>
      <c r="Q63" s="281"/>
      <c r="R63" s="281"/>
      <c r="S63" s="281"/>
      <c r="T63" s="281"/>
      <c r="U63" s="281"/>
      <c r="V63" s="1117"/>
      <c r="W63" s="1117"/>
      <c r="X63" s="1117"/>
      <c r="Y63" s="1117"/>
      <c r="Z63" s="1117"/>
      <c r="AA63" s="33"/>
      <c r="AF63" s="1059"/>
      <c r="AG63" s="1059"/>
      <c r="AH63" s="1059"/>
      <c r="AI63" s="1059"/>
      <c r="AJ63" s="1059"/>
      <c r="AK63" s="1059">
        <v>37</v>
      </c>
    </row>
    <row r="64" spans="1:37" s="1088" customFormat="1" ht="15" customHeight="1">
      <c r="A64" s="3"/>
      <c r="B64" s="516"/>
      <c r="C64" s="1092"/>
      <c r="D64" s="51"/>
      <c r="E64" s="51"/>
      <c r="F64" s="51"/>
      <c r="G64" s="51"/>
      <c r="H64" s="281"/>
      <c r="I64" s="281"/>
      <c r="J64" s="281"/>
      <c r="K64" s="281"/>
      <c r="L64" s="281"/>
      <c r="M64" s="281"/>
      <c r="N64" s="281"/>
      <c r="O64" s="281"/>
      <c r="P64" s="281"/>
      <c r="Q64" s="281"/>
      <c r="R64" s="281"/>
      <c r="S64" s="281"/>
      <c r="T64" s="281"/>
      <c r="U64" s="281"/>
      <c r="V64" s="1117"/>
      <c r="W64" s="1117"/>
      <c r="X64" s="1117"/>
      <c r="Y64" s="1117"/>
      <c r="Z64" s="1117"/>
      <c r="AA64" s="33"/>
    </row>
    <row r="65" spans="1:30" s="1088" customFormat="1" ht="15" customHeight="1">
      <c r="A65" s="200"/>
      <c r="B65" s="50"/>
      <c r="C65" s="1092"/>
      <c r="D65" s="51"/>
      <c r="E65" s="51"/>
      <c r="F65" s="51"/>
      <c r="G65" s="51"/>
      <c r="H65" s="281"/>
      <c r="I65" s="281"/>
      <c r="J65" s="281"/>
      <c r="K65" s="281"/>
      <c r="L65" s="281"/>
      <c r="M65" s="281"/>
      <c r="N65" s="281"/>
      <c r="O65" s="281"/>
      <c r="P65" s="281"/>
      <c r="Q65" s="281"/>
      <c r="R65" s="281"/>
      <c r="S65" s="281"/>
      <c r="T65" s="281"/>
      <c r="U65" s="281"/>
      <c r="V65" s="1117"/>
      <c r="W65" s="1117"/>
      <c r="X65" s="1117"/>
      <c r="Y65" s="1117"/>
      <c r="Z65" s="1117"/>
      <c r="AA65" s="33"/>
    </row>
    <row r="66" spans="1:30" s="1088" customFormat="1" ht="15" customHeight="1">
      <c r="A66" s="57"/>
      <c r="B66" s="50"/>
      <c r="C66" s="1092"/>
      <c r="D66" s="51"/>
      <c r="E66" s="65"/>
      <c r="F66" s="65"/>
      <c r="G66" s="65"/>
      <c r="H66" s="69"/>
      <c r="I66" s="69"/>
      <c r="J66" s="69"/>
      <c r="K66" s="69"/>
      <c r="L66" s="69"/>
      <c r="M66" s="69"/>
      <c r="N66" s="69"/>
      <c r="O66" s="69"/>
      <c r="P66" s="69"/>
      <c r="Q66" s="69"/>
      <c r="R66" s="69"/>
      <c r="S66" s="69"/>
      <c r="T66" s="342"/>
      <c r="U66" s="69"/>
      <c r="V66" s="1102"/>
      <c r="W66" s="1102"/>
      <c r="X66" s="1102"/>
      <c r="Y66" s="1102"/>
      <c r="Z66" s="1102"/>
      <c r="AA66" s="33"/>
      <c r="AD66" s="33"/>
    </row>
    <row r="67" spans="1:30" s="1088" customFormat="1" ht="15" customHeight="1">
      <c r="A67" s="57"/>
      <c r="B67" s="50"/>
      <c r="C67" s="1092"/>
      <c r="D67" s="51"/>
      <c r="E67" s="51"/>
      <c r="F67" s="51"/>
      <c r="G67" s="51"/>
      <c r="H67" s="281"/>
      <c r="I67" s="281"/>
      <c r="J67" s="281"/>
      <c r="K67" s="281"/>
      <c r="L67" s="281"/>
      <c r="M67" s="281"/>
      <c r="N67" s="281"/>
      <c r="O67" s="281"/>
      <c r="P67" s="281"/>
      <c r="Q67" s="281"/>
      <c r="R67" s="281"/>
      <c r="S67" s="281"/>
      <c r="T67" s="281"/>
      <c r="U67" s="281"/>
      <c r="V67" s="1117"/>
      <c r="W67" s="1117"/>
      <c r="X67" s="1117"/>
      <c r="Y67" s="1117"/>
      <c r="Z67" s="1117"/>
      <c r="AA67" s="33"/>
      <c r="AD67" s="33"/>
    </row>
    <row r="68" spans="1:30" s="1088" customFormat="1" ht="15" customHeight="1">
      <c r="A68" s="3"/>
      <c r="B68" s="50"/>
      <c r="C68" s="47"/>
      <c r="D68" s="51"/>
      <c r="E68" s="51"/>
      <c r="F68" s="51"/>
      <c r="G68" s="51"/>
      <c r="H68" s="281"/>
      <c r="I68" s="281"/>
      <c r="J68" s="281"/>
      <c r="K68" s="281"/>
      <c r="L68" s="281"/>
      <c r="M68" s="281"/>
      <c r="N68" s="281"/>
      <c r="O68" s="281"/>
      <c r="P68" s="281"/>
      <c r="Q68" s="281"/>
      <c r="R68" s="281"/>
      <c r="S68" s="281"/>
      <c r="T68" s="281"/>
      <c r="U68" s="281"/>
      <c r="V68" s="1117"/>
      <c r="W68" s="1117"/>
      <c r="X68" s="1117"/>
      <c r="Y68" s="1117"/>
      <c r="Z68" s="1117"/>
      <c r="AA68" s="33"/>
      <c r="AD68" s="33"/>
    </row>
    <row r="69" spans="1:30" s="1088" customFormat="1" ht="15" customHeight="1">
      <c r="A69" s="3"/>
      <c r="B69" s="50"/>
      <c r="C69" s="47"/>
      <c r="D69" s="16"/>
      <c r="E69" s="70"/>
      <c r="F69" s="70"/>
      <c r="G69" s="70"/>
      <c r="H69" s="63"/>
      <c r="I69" s="63"/>
      <c r="J69" s="63"/>
      <c r="K69" s="63"/>
      <c r="L69" s="63"/>
      <c r="M69" s="63"/>
      <c r="N69" s="63"/>
      <c r="O69" s="63"/>
      <c r="P69" s="63"/>
      <c r="Q69" s="63"/>
      <c r="R69" s="63"/>
      <c r="S69" s="63"/>
      <c r="T69" s="63"/>
      <c r="U69" s="63"/>
      <c r="V69" s="1099"/>
      <c r="W69" s="1099"/>
      <c r="X69" s="1099"/>
      <c r="Y69" s="1099"/>
      <c r="Z69" s="1099"/>
      <c r="AA69" s="33"/>
      <c r="AD69" s="33"/>
    </row>
    <row r="70" spans="1:30" s="1088" customFormat="1" ht="15" customHeight="1">
      <c r="A70" s="3"/>
      <c r="B70" s="200"/>
      <c r="C70" s="47"/>
      <c r="D70" s="71"/>
      <c r="E70" s="70"/>
      <c r="F70" s="70"/>
      <c r="G70" s="70"/>
      <c r="H70" s="68"/>
      <c r="I70" s="68"/>
      <c r="J70" s="68"/>
      <c r="K70" s="68"/>
      <c r="L70" s="68"/>
      <c r="M70" s="68"/>
      <c r="N70" s="68"/>
      <c r="O70" s="68"/>
      <c r="P70" s="68"/>
      <c r="Q70" s="68"/>
      <c r="R70" s="68"/>
      <c r="S70" s="68"/>
      <c r="T70" s="68"/>
      <c r="U70" s="68"/>
      <c r="V70" s="1101"/>
      <c r="W70" s="1101"/>
      <c r="X70" s="1101"/>
      <c r="Y70" s="1101"/>
      <c r="Z70" s="1101"/>
      <c r="AA70" s="33"/>
      <c r="AD70" s="33"/>
    </row>
    <row r="71" spans="1:30" s="1088" customFormat="1" ht="9.9499999999999993" customHeight="1">
      <c r="A71" s="3"/>
      <c r="B71" s="200"/>
      <c r="C71" s="47"/>
      <c r="D71" s="70"/>
      <c r="E71" s="70"/>
      <c r="F71" s="70"/>
      <c r="G71" s="70"/>
      <c r="H71" s="51"/>
      <c r="I71" s="51"/>
      <c r="J71" s="51"/>
      <c r="K71" s="51"/>
      <c r="L71" s="51"/>
      <c r="M71" s="51"/>
      <c r="N71" s="51"/>
      <c r="O71" s="51"/>
      <c r="P71" s="51"/>
      <c r="Q71" s="51"/>
      <c r="R71" s="51"/>
      <c r="S71" s="51"/>
      <c r="T71" s="408"/>
      <c r="U71" s="51"/>
      <c r="V71" s="1095"/>
      <c r="W71" s="1095"/>
      <c r="X71" s="1095"/>
      <c r="Y71" s="1095"/>
      <c r="Z71" s="1095"/>
      <c r="AA71" s="33"/>
      <c r="AD71" s="33"/>
    </row>
    <row r="72" spans="1:30" ht="9.9499999999999993" customHeight="1">
      <c r="A72" s="3"/>
      <c r="B72" s="200"/>
      <c r="C72" s="47"/>
      <c r="D72" s="70"/>
      <c r="E72" s="70"/>
      <c r="F72" s="70"/>
      <c r="G72" s="70"/>
      <c r="H72" s="51"/>
      <c r="I72" s="51"/>
      <c r="J72" s="51"/>
      <c r="K72" s="51"/>
      <c r="L72" s="51"/>
      <c r="M72" s="51"/>
      <c r="N72" s="51"/>
      <c r="O72" s="51"/>
      <c r="P72" s="51"/>
      <c r="Q72" s="51"/>
      <c r="R72" s="51"/>
      <c r="S72" s="51"/>
      <c r="T72" s="408"/>
      <c r="U72" s="51"/>
      <c r="V72" s="1095"/>
      <c r="W72" s="1095"/>
      <c r="X72" s="1095"/>
      <c r="Y72" s="1095"/>
      <c r="Z72" s="1095"/>
    </row>
    <row r="73" spans="1:30" ht="9.9499999999999993" customHeight="1">
      <c r="A73" s="3"/>
      <c r="B73" s="200"/>
      <c r="C73" s="47"/>
      <c r="D73" s="70"/>
      <c r="E73" s="70"/>
      <c r="F73" s="70"/>
      <c r="G73" s="70"/>
      <c r="H73" s="51"/>
      <c r="I73" s="51"/>
      <c r="J73" s="51"/>
      <c r="K73" s="51"/>
      <c r="L73" s="51"/>
      <c r="M73" s="51"/>
      <c r="N73" s="51"/>
      <c r="O73" s="51"/>
      <c r="P73" s="51"/>
      <c r="Q73" s="51"/>
      <c r="R73" s="51"/>
      <c r="S73" s="51"/>
      <c r="T73" s="408"/>
      <c r="U73" s="51"/>
      <c r="V73" s="1095"/>
      <c r="W73" s="1095"/>
      <c r="X73" s="1095"/>
      <c r="Y73" s="1095"/>
      <c r="Z73" s="1095"/>
    </row>
    <row r="74" spans="1:30" ht="9.9499999999999993" customHeight="1">
      <c r="A74" s="3"/>
      <c r="B74" s="48"/>
      <c r="C74" s="47"/>
      <c r="D74" s="70"/>
      <c r="E74" s="70"/>
      <c r="F74" s="70"/>
      <c r="G74" s="70"/>
      <c r="H74" s="51"/>
      <c r="I74" s="51"/>
      <c r="J74" s="51"/>
      <c r="K74" s="51"/>
      <c r="L74" s="51"/>
      <c r="M74" s="51"/>
      <c r="N74" s="51"/>
      <c r="O74" s="51"/>
      <c r="P74" s="51"/>
      <c r="Q74" s="51"/>
      <c r="R74" s="51"/>
      <c r="S74" s="51"/>
      <c r="T74" s="408"/>
      <c r="U74" s="51"/>
      <c r="V74" s="1095"/>
      <c r="W74" s="1095"/>
      <c r="X74" s="1095"/>
      <c r="Y74" s="1095"/>
      <c r="Z74" s="1095"/>
    </row>
    <row r="75" spans="1:30" ht="9.9499999999999993" customHeight="1">
      <c r="A75" s="3"/>
      <c r="B75" s="48"/>
      <c r="C75" s="47"/>
      <c r="D75" s="70"/>
      <c r="E75" s="70"/>
      <c r="F75" s="70"/>
      <c r="G75" s="70"/>
      <c r="H75" s="51"/>
      <c r="I75" s="51"/>
      <c r="J75" s="51"/>
      <c r="K75" s="51"/>
      <c r="L75" s="51"/>
      <c r="M75" s="51"/>
      <c r="N75" s="51"/>
      <c r="O75" s="51"/>
      <c r="P75" s="51"/>
      <c r="Q75" s="51"/>
      <c r="R75" s="51"/>
      <c r="S75" s="51"/>
      <c r="T75" s="408"/>
      <c r="U75" s="51"/>
      <c r="V75" s="1095"/>
      <c r="W75" s="1095"/>
      <c r="X75" s="1095"/>
      <c r="Y75" s="1095"/>
      <c r="Z75" s="1095"/>
    </row>
    <row r="76" spans="1:30" ht="9.9499999999999993" customHeight="1">
      <c r="A76" s="3"/>
      <c r="B76" s="48"/>
      <c r="C76" s="47"/>
      <c r="D76" s="70"/>
      <c r="E76" s="70"/>
      <c r="F76" s="70"/>
      <c r="G76" s="70"/>
      <c r="H76" s="51"/>
      <c r="I76" s="51"/>
      <c r="J76" s="51"/>
      <c r="K76" s="51"/>
      <c r="L76" s="51"/>
      <c r="M76" s="51"/>
      <c r="N76" s="51"/>
      <c r="O76" s="51"/>
      <c r="P76" s="51"/>
      <c r="Q76" s="51"/>
      <c r="R76" s="51"/>
      <c r="S76" s="51"/>
      <c r="T76" s="408"/>
      <c r="U76" s="51"/>
      <c r="V76" s="1095"/>
      <c r="W76" s="1095"/>
      <c r="X76" s="1095"/>
      <c r="Y76" s="1095"/>
      <c r="Z76" s="1095"/>
    </row>
    <row r="77" spans="1:30" ht="9.9499999999999993" customHeight="1">
      <c r="A77" s="3"/>
      <c r="B77" s="48"/>
      <c r="C77" s="47"/>
      <c r="D77" s="168"/>
      <c r="E77" s="168"/>
      <c r="F77" s="168"/>
      <c r="G77" s="168"/>
      <c r="H77" s="51"/>
      <c r="I77" s="51"/>
      <c r="J77" s="51"/>
      <c r="K77" s="51"/>
      <c r="L77" s="51"/>
      <c r="M77" s="51"/>
      <c r="N77" s="51"/>
      <c r="O77" s="51"/>
      <c r="P77" s="51"/>
      <c r="Q77" s="51"/>
      <c r="R77" s="51"/>
      <c r="S77" s="51"/>
      <c r="T77" s="408"/>
      <c r="U77" s="51"/>
      <c r="V77" s="1095"/>
      <c r="W77" s="1095"/>
      <c r="X77" s="1095"/>
      <c r="Y77" s="1095"/>
      <c r="Z77" s="1095"/>
    </row>
    <row r="78" spans="1:30" ht="9.9499999999999993" customHeight="1">
      <c r="A78" s="3"/>
      <c r="B78" s="48"/>
      <c r="C78" s="47"/>
      <c r="D78" s="168"/>
      <c r="E78" s="168"/>
      <c r="F78" s="168"/>
      <c r="G78" s="168"/>
      <c r="H78" s="51"/>
      <c r="I78" s="51"/>
      <c r="J78" s="51"/>
      <c r="K78" s="51"/>
      <c r="L78" s="51"/>
      <c r="M78" s="51"/>
      <c r="N78" s="51"/>
      <c r="O78" s="51"/>
      <c r="P78" s="51"/>
      <c r="Q78" s="51"/>
      <c r="R78" s="51"/>
      <c r="S78" s="51"/>
      <c r="T78" s="408"/>
      <c r="U78" s="51"/>
      <c r="V78" s="1095"/>
      <c r="W78" s="1095"/>
      <c r="X78" s="1095"/>
      <c r="Y78" s="1095"/>
      <c r="Z78" s="1095"/>
    </row>
    <row r="79" spans="1:30" ht="9.9499999999999993" customHeight="1">
      <c r="A79" s="3"/>
      <c r="B79" s="48"/>
      <c r="C79" s="47"/>
      <c r="D79" s="168"/>
      <c r="E79" s="168"/>
      <c r="F79" s="168"/>
      <c r="G79" s="168"/>
      <c r="H79" s="51"/>
      <c r="I79" s="51"/>
      <c r="J79" s="51"/>
      <c r="K79" s="51"/>
      <c r="L79" s="51"/>
      <c r="M79" s="51"/>
      <c r="N79" s="51"/>
      <c r="O79" s="51"/>
      <c r="P79" s="51"/>
      <c r="Q79" s="51"/>
      <c r="R79" s="51"/>
      <c r="S79" s="51"/>
      <c r="T79" s="408"/>
      <c r="U79" s="51"/>
      <c r="V79" s="1095"/>
      <c r="W79" s="1095"/>
      <c r="X79" s="1095"/>
      <c r="Y79" s="1095"/>
      <c r="Z79" s="1095"/>
    </row>
    <row r="80" spans="1:30" ht="9.9499999999999993" customHeight="1">
      <c r="A80" s="3"/>
      <c r="B80" s="48"/>
      <c r="C80" s="47"/>
      <c r="D80" s="153"/>
      <c r="E80" s="70"/>
      <c r="F80" s="70"/>
      <c r="G80" s="70"/>
      <c r="H80" s="281"/>
      <c r="I80" s="281"/>
      <c r="J80" s="281"/>
      <c r="K80" s="281"/>
      <c r="L80" s="281"/>
      <c r="M80" s="281"/>
      <c r="N80" s="281"/>
      <c r="O80" s="281"/>
      <c r="P80" s="281"/>
      <c r="Q80" s="281"/>
      <c r="R80" s="281"/>
      <c r="S80" s="281"/>
      <c r="T80" s="281"/>
      <c r="U80" s="281"/>
      <c r="V80" s="1117"/>
      <c r="W80" s="1117"/>
      <c r="X80" s="1117"/>
      <c r="Y80" s="1117"/>
      <c r="Z80" s="1117"/>
    </row>
    <row r="81" spans="1:37" ht="9.9499999999999993" customHeight="1">
      <c r="A81" s="3"/>
      <c r="B81" s="48"/>
      <c r="C81" s="47"/>
      <c r="D81" s="70"/>
      <c r="E81" s="70"/>
      <c r="F81" s="70"/>
      <c r="G81" s="70"/>
      <c r="H81" s="281"/>
      <c r="I81" s="281"/>
      <c r="J81" s="281"/>
      <c r="K81" s="281"/>
      <c r="L81" s="281"/>
      <c r="M81" s="281"/>
      <c r="N81" s="281"/>
      <c r="O81" s="281"/>
      <c r="P81" s="281"/>
      <c r="Q81" s="281"/>
      <c r="R81" s="281"/>
      <c r="S81" s="281"/>
      <c r="T81" s="281"/>
      <c r="U81" s="281"/>
      <c r="V81" s="1117"/>
      <c r="W81" s="1117"/>
      <c r="X81" s="1117"/>
      <c r="Y81" s="1117"/>
      <c r="Z81" s="1117"/>
    </row>
    <row r="82" spans="1:37" ht="9.9499999999999993" customHeight="1">
      <c r="A82" s="3"/>
      <c r="B82" s="48"/>
      <c r="C82" s="47"/>
      <c r="D82" s="279"/>
      <c r="E82" s="279"/>
      <c r="F82" s="279"/>
      <c r="G82" s="279"/>
      <c r="H82" s="281"/>
      <c r="I82" s="281"/>
      <c r="J82" s="281"/>
      <c r="K82" s="281"/>
      <c r="L82" s="281"/>
      <c r="M82" s="281"/>
      <c r="N82" s="281"/>
      <c r="O82" s="281"/>
      <c r="P82" s="281"/>
      <c r="Q82" s="281"/>
      <c r="R82" s="281"/>
      <c r="S82" s="281"/>
      <c r="T82" s="281"/>
      <c r="U82" s="281"/>
      <c r="V82" s="1117"/>
      <c r="W82" s="1117"/>
      <c r="X82" s="1117"/>
      <c r="Y82" s="1117"/>
      <c r="Z82" s="1117"/>
    </row>
    <row r="83" spans="1:37" ht="9.9499999999999993" customHeight="1">
      <c r="A83" s="3"/>
      <c r="B83" s="48"/>
      <c r="C83" s="47"/>
      <c r="D83" s="70"/>
      <c r="E83" s="70"/>
      <c r="F83" s="70"/>
      <c r="G83" s="70"/>
      <c r="H83" s="281"/>
      <c r="I83" s="281"/>
      <c r="J83" s="281"/>
      <c r="K83" s="281"/>
      <c r="L83" s="281"/>
      <c r="M83" s="281"/>
      <c r="N83" s="281"/>
      <c r="O83" s="281"/>
      <c r="P83" s="281"/>
      <c r="Q83" s="281"/>
      <c r="R83" s="281"/>
      <c r="S83" s="281"/>
      <c r="T83" s="281"/>
      <c r="U83" s="281"/>
      <c r="V83" s="1117"/>
      <c r="W83" s="1117"/>
      <c r="X83" s="1117"/>
      <c r="Y83" s="1117"/>
      <c r="Z83" s="1117"/>
    </row>
    <row r="84" spans="1:37" ht="9.9499999999999993" customHeight="1">
      <c r="A84" s="3"/>
      <c r="B84" s="48"/>
      <c r="C84" s="47"/>
      <c r="D84" s="168"/>
      <c r="E84" s="168"/>
      <c r="F84" s="168"/>
      <c r="G84" s="168"/>
      <c r="H84" s="281"/>
      <c r="I84" s="281"/>
      <c r="J84" s="281"/>
      <c r="K84" s="281"/>
      <c r="L84" s="281"/>
      <c r="M84" s="281"/>
      <c r="N84" s="281"/>
      <c r="O84" s="281"/>
      <c r="P84" s="281"/>
      <c r="Q84" s="281"/>
      <c r="R84" s="281"/>
      <c r="S84" s="281"/>
      <c r="T84" s="281"/>
      <c r="U84" s="281"/>
      <c r="V84" s="1117"/>
      <c r="W84" s="1117"/>
      <c r="X84" s="1117"/>
      <c r="Y84" s="1117"/>
      <c r="Z84" s="1117"/>
    </row>
    <row r="85" spans="1:37" ht="9.9499999999999993" customHeight="1">
      <c r="A85" s="3"/>
      <c r="B85" s="48"/>
      <c r="C85" s="47"/>
      <c r="D85" s="168"/>
      <c r="E85" s="168"/>
      <c r="F85" s="168"/>
      <c r="G85" s="168"/>
      <c r="H85" s="51"/>
      <c r="I85" s="51"/>
      <c r="J85" s="51"/>
      <c r="K85" s="51"/>
      <c r="L85" s="51"/>
      <c r="M85" s="51"/>
      <c r="N85" s="51"/>
      <c r="O85" s="51"/>
      <c r="P85" s="51"/>
      <c r="Q85" s="51"/>
      <c r="R85" s="51"/>
      <c r="S85" s="51"/>
      <c r="T85" s="408"/>
      <c r="U85" s="51"/>
      <c r="V85" s="1095"/>
      <c r="W85" s="1095"/>
      <c r="X85" s="1095"/>
      <c r="Y85" s="1095"/>
      <c r="Z85" s="1095"/>
      <c r="AD85" s="35"/>
      <c r="AE85" s="1089"/>
      <c r="AF85" s="1089"/>
      <c r="AG85" s="1089"/>
      <c r="AH85" s="1089"/>
      <c r="AI85" s="1089"/>
      <c r="AJ85" s="1089"/>
      <c r="AK85" s="1089"/>
    </row>
    <row r="86" spans="1:37" ht="9.75" customHeight="1">
      <c r="A86" s="3"/>
      <c r="B86" s="48"/>
      <c r="C86" s="47"/>
      <c r="D86" s="16"/>
      <c r="E86" s="70"/>
      <c r="F86" s="70"/>
      <c r="G86" s="70"/>
      <c r="H86" s="51"/>
      <c r="I86" s="51"/>
      <c r="J86" s="51"/>
      <c r="K86" s="51"/>
      <c r="L86" s="51"/>
      <c r="M86" s="51"/>
      <c r="N86" s="51"/>
      <c r="O86" s="51"/>
      <c r="P86" s="51"/>
      <c r="Q86" s="51"/>
      <c r="R86" s="51"/>
      <c r="S86" s="51"/>
      <c r="T86" s="408"/>
      <c r="U86" s="51"/>
      <c r="V86" s="1095"/>
      <c r="W86" s="1095"/>
      <c r="X86" s="1095"/>
      <c r="Y86" s="1095"/>
      <c r="Z86" s="1095"/>
    </row>
    <row r="87" spans="1:37" ht="9.9499999999999993" customHeight="1">
      <c r="A87" s="3"/>
      <c r="B87" s="48"/>
      <c r="C87" s="282"/>
      <c r="D87" s="284"/>
      <c r="E87" s="168"/>
      <c r="F87" s="168"/>
      <c r="G87" s="168"/>
      <c r="H87" s="51"/>
      <c r="I87" s="51"/>
      <c r="J87" s="51"/>
      <c r="K87" s="51"/>
      <c r="L87" s="51"/>
      <c r="M87" s="51"/>
      <c r="N87" s="51"/>
      <c r="O87" s="51"/>
      <c r="P87" s="51"/>
      <c r="Q87" s="51"/>
      <c r="R87" s="51"/>
      <c r="S87" s="51"/>
      <c r="T87" s="408"/>
      <c r="U87" s="51"/>
      <c r="V87" s="1095"/>
      <c r="W87" s="1095"/>
      <c r="X87" s="1095"/>
      <c r="Y87" s="1095"/>
      <c r="Z87" s="1095"/>
    </row>
    <row r="88" spans="1:37" ht="9.9499999999999993" customHeight="1">
      <c r="A88" s="67"/>
      <c r="B88" s="48"/>
      <c r="C88" s="47"/>
      <c r="D88" s="70"/>
      <c r="E88" s="70"/>
      <c r="F88" s="70"/>
      <c r="G88" s="70"/>
      <c r="H88" s="51"/>
      <c r="I88" s="51"/>
      <c r="J88" s="51"/>
      <c r="K88" s="51"/>
      <c r="L88" s="51"/>
      <c r="M88" s="51"/>
      <c r="N88" s="51"/>
      <c r="O88" s="51"/>
      <c r="P88" s="51"/>
      <c r="Q88" s="51"/>
      <c r="R88" s="51"/>
      <c r="S88" s="51"/>
      <c r="T88" s="408"/>
      <c r="U88" s="51"/>
      <c r="V88" s="1095"/>
      <c r="W88" s="1095"/>
      <c r="X88" s="1095"/>
      <c r="Y88" s="1095"/>
      <c r="Z88" s="1095"/>
    </row>
    <row r="89" spans="1:37" ht="9.9499999999999993" customHeight="1">
      <c r="A89" s="3"/>
      <c r="B89" s="48"/>
      <c r="C89" s="39"/>
      <c r="D89" s="70"/>
      <c r="E89" s="70"/>
      <c r="F89" s="70"/>
      <c r="G89" s="70"/>
      <c r="H89" s="51"/>
      <c r="I89" s="51"/>
      <c r="J89" s="51"/>
      <c r="K89" s="51"/>
      <c r="L89" s="51"/>
      <c r="M89" s="51"/>
      <c r="N89" s="51"/>
      <c r="O89" s="51"/>
      <c r="P89" s="51"/>
      <c r="Q89" s="51"/>
      <c r="R89" s="51"/>
      <c r="S89" s="51"/>
      <c r="T89" s="408"/>
      <c r="U89" s="51"/>
      <c r="V89" s="1095"/>
      <c r="W89" s="1095"/>
      <c r="X89" s="1095"/>
      <c r="Y89" s="1095"/>
      <c r="Z89" s="1095"/>
    </row>
    <row r="90" spans="1:37" ht="20.100000000000001" customHeight="1">
      <c r="A90" s="38"/>
      <c r="B90" s="48"/>
      <c r="C90" s="34"/>
      <c r="D90" s="70"/>
      <c r="E90" s="70"/>
      <c r="F90" s="70"/>
      <c r="G90" s="70"/>
      <c r="H90" s="51"/>
      <c r="I90" s="51"/>
      <c r="J90" s="51"/>
      <c r="K90" s="51"/>
      <c r="L90" s="51"/>
      <c r="M90" s="51"/>
      <c r="N90" s="51"/>
      <c r="O90" s="51"/>
      <c r="P90" s="51"/>
      <c r="Q90" s="51"/>
      <c r="R90" s="51"/>
      <c r="S90" s="51"/>
      <c r="T90" s="408"/>
      <c r="U90" s="51"/>
      <c r="V90" s="1095"/>
      <c r="W90" s="1095"/>
      <c r="X90" s="1095"/>
      <c r="Y90" s="1095"/>
      <c r="Z90" s="1095"/>
    </row>
    <row r="91" spans="1:37" s="35" customFormat="1" ht="5.0999999999999996" customHeight="1">
      <c r="A91" s="141"/>
      <c r="B91" s="67"/>
      <c r="C91" s="47"/>
      <c r="D91" s="70"/>
      <c r="E91" s="70"/>
      <c r="F91" s="70"/>
      <c r="G91" s="70"/>
      <c r="H91" s="51"/>
      <c r="I91" s="51"/>
      <c r="J91" s="51"/>
      <c r="K91" s="51"/>
      <c r="L91" s="51"/>
      <c r="M91" s="51"/>
      <c r="N91" s="51"/>
      <c r="O91" s="51"/>
      <c r="P91" s="51"/>
      <c r="Q91" s="51"/>
      <c r="R91" s="51"/>
      <c r="S91" s="51"/>
      <c r="T91" s="408"/>
      <c r="U91" s="51"/>
      <c r="V91" s="1095"/>
      <c r="W91" s="1095"/>
      <c r="X91" s="1095"/>
      <c r="Y91" s="1095"/>
      <c r="Z91" s="1095"/>
      <c r="AA91" s="33"/>
      <c r="AB91" s="1088"/>
      <c r="AC91" s="1088"/>
      <c r="AD91" s="33"/>
      <c r="AE91" s="1088"/>
      <c r="AF91" s="1088"/>
      <c r="AG91" s="1088"/>
      <c r="AH91" s="1088"/>
      <c r="AI91" s="1088"/>
      <c r="AJ91" s="1088"/>
      <c r="AK91" s="1088"/>
    </row>
    <row r="92" spans="1:37" ht="9.9499999999999993" customHeight="1">
      <c r="A92" s="3"/>
      <c r="B92" s="48"/>
      <c r="C92" s="47"/>
      <c r="D92" s="70"/>
      <c r="E92" s="70"/>
      <c r="F92" s="70"/>
      <c r="G92" s="70"/>
      <c r="H92" s="51"/>
      <c r="I92" s="51"/>
      <c r="J92" s="51"/>
      <c r="K92" s="51"/>
      <c r="L92" s="51"/>
      <c r="M92" s="51"/>
      <c r="N92" s="51"/>
      <c r="O92" s="51"/>
      <c r="P92" s="51"/>
      <c r="Q92" s="51"/>
      <c r="R92" s="51"/>
      <c r="S92" s="51"/>
      <c r="T92" s="408"/>
      <c r="U92" s="51"/>
      <c r="V92" s="1095"/>
      <c r="W92" s="1095"/>
      <c r="X92" s="1095"/>
      <c r="Y92" s="1095"/>
      <c r="Z92" s="1095"/>
      <c r="AA92" s="68"/>
      <c r="AB92" s="1101"/>
      <c r="AC92" s="1101"/>
    </row>
    <row r="93" spans="1:37" ht="9.9499999999999993" customHeight="1">
      <c r="A93" s="3"/>
      <c r="B93" s="39"/>
      <c r="C93" s="47"/>
      <c r="D93" s="70"/>
      <c r="E93" s="70"/>
      <c r="F93" s="70"/>
      <c r="G93" s="70"/>
      <c r="H93" s="51"/>
      <c r="I93" s="51"/>
      <c r="J93" s="51"/>
      <c r="K93" s="51"/>
      <c r="L93" s="51"/>
      <c r="M93" s="51"/>
      <c r="N93" s="51"/>
      <c r="O93" s="51"/>
      <c r="P93" s="51"/>
      <c r="Q93" s="51"/>
      <c r="R93" s="51"/>
      <c r="S93" s="51"/>
      <c r="T93" s="408"/>
      <c r="U93" s="51"/>
      <c r="V93" s="1095"/>
      <c r="W93" s="1095"/>
      <c r="X93" s="1095"/>
      <c r="Y93" s="1095"/>
      <c r="Z93" s="1095"/>
      <c r="AA93" s="68"/>
      <c r="AB93" s="1101"/>
      <c r="AC93" s="1101"/>
    </row>
    <row r="94" spans="1:37" ht="9.9499999999999993" customHeight="1">
      <c r="A94" s="3"/>
      <c r="B94" s="283"/>
      <c r="C94" s="47"/>
      <c r="D94" s="70"/>
      <c r="E94" s="70"/>
      <c r="F94" s="70"/>
      <c r="G94" s="70"/>
      <c r="H94" s="51"/>
      <c r="I94" s="51"/>
      <c r="J94" s="51"/>
      <c r="K94" s="51"/>
      <c r="L94" s="51"/>
      <c r="M94" s="51"/>
      <c r="N94" s="51"/>
      <c r="O94" s="51"/>
      <c r="P94" s="51"/>
      <c r="Q94" s="51"/>
      <c r="R94" s="51"/>
      <c r="S94" s="51"/>
      <c r="T94" s="408"/>
      <c r="U94" s="51"/>
      <c r="V94" s="1095"/>
      <c r="W94" s="1095"/>
      <c r="X94" s="1095"/>
      <c r="Y94" s="1095"/>
      <c r="Z94" s="1095"/>
    </row>
    <row r="95" spans="1:37" ht="9.9499999999999993" customHeight="1">
      <c r="A95" s="3"/>
      <c r="B95" s="48"/>
      <c r="C95" s="47"/>
      <c r="D95" s="153"/>
      <c r="E95" s="70"/>
      <c r="F95" s="70"/>
      <c r="G95" s="70"/>
      <c r="H95" s="281"/>
      <c r="I95" s="281"/>
      <c r="J95" s="281"/>
      <c r="K95" s="281"/>
      <c r="L95" s="281"/>
      <c r="M95" s="281"/>
      <c r="N95" s="281"/>
      <c r="O95" s="281"/>
      <c r="P95" s="281"/>
      <c r="Q95" s="281"/>
      <c r="R95" s="281"/>
      <c r="S95" s="281"/>
      <c r="T95" s="281"/>
      <c r="U95" s="281"/>
      <c r="V95" s="1117"/>
      <c r="W95" s="1117"/>
      <c r="X95" s="1117"/>
      <c r="Y95" s="1117"/>
      <c r="Z95" s="1117"/>
    </row>
    <row r="96" spans="1:37" ht="9.9499999999999993" customHeight="1">
      <c r="A96" s="3"/>
      <c r="B96" s="48"/>
      <c r="C96" s="47"/>
      <c r="D96" s="70"/>
      <c r="E96" s="70"/>
      <c r="F96" s="70"/>
      <c r="G96" s="70"/>
      <c r="H96" s="281"/>
      <c r="I96" s="281"/>
      <c r="J96" s="281"/>
      <c r="K96" s="281"/>
      <c r="L96" s="281"/>
      <c r="M96" s="281"/>
      <c r="N96" s="281"/>
      <c r="O96" s="281"/>
      <c r="P96" s="281"/>
      <c r="Q96" s="281"/>
      <c r="R96" s="281"/>
      <c r="S96" s="281"/>
      <c r="T96" s="281"/>
      <c r="U96" s="281"/>
      <c r="V96" s="1117"/>
      <c r="W96" s="1117"/>
      <c r="X96" s="1117"/>
      <c r="Y96" s="1117"/>
      <c r="Z96" s="1117"/>
    </row>
    <row r="97" spans="1:26" ht="9.9499999999999993" customHeight="1">
      <c r="A97" s="3"/>
      <c r="B97" s="48"/>
      <c r="C97" s="47"/>
      <c r="D97" s="279"/>
      <c r="E97" s="279"/>
      <c r="F97" s="279"/>
      <c r="G97" s="279"/>
      <c r="H97" s="281"/>
      <c r="I97" s="281"/>
      <c r="J97" s="281"/>
      <c r="K97" s="281"/>
      <c r="L97" s="281"/>
      <c r="M97" s="281"/>
      <c r="N97" s="281"/>
      <c r="O97" s="281"/>
      <c r="P97" s="281"/>
      <c r="Q97" s="281"/>
      <c r="R97" s="281"/>
      <c r="S97" s="281"/>
      <c r="T97" s="281"/>
      <c r="U97" s="281"/>
      <c r="V97" s="1117"/>
      <c r="W97" s="1117"/>
      <c r="X97" s="1117"/>
      <c r="Y97" s="1117"/>
      <c r="Z97" s="1117"/>
    </row>
    <row r="98" spans="1:26" ht="9.9499999999999993" customHeight="1">
      <c r="A98" s="3"/>
      <c r="B98" s="48"/>
      <c r="C98" s="47"/>
      <c r="D98" s="70"/>
      <c r="E98" s="70"/>
      <c r="F98" s="70"/>
      <c r="G98" s="70"/>
      <c r="H98" s="281"/>
      <c r="I98" s="281"/>
      <c r="J98" s="281"/>
      <c r="K98" s="281"/>
      <c r="L98" s="281"/>
      <c r="M98" s="281"/>
      <c r="N98" s="281"/>
      <c r="O98" s="281"/>
      <c r="P98" s="281"/>
      <c r="Q98" s="281"/>
      <c r="R98" s="281"/>
      <c r="S98" s="281"/>
      <c r="T98" s="281"/>
      <c r="U98" s="281"/>
      <c r="V98" s="1117"/>
      <c r="W98" s="1117"/>
      <c r="X98" s="1117"/>
      <c r="Y98" s="1117"/>
      <c r="Z98" s="1117"/>
    </row>
    <row r="99" spans="1:26" ht="9.9499999999999993" customHeight="1">
      <c r="A99" s="3"/>
      <c r="B99" s="48"/>
      <c r="C99" s="47"/>
      <c r="D99" s="51"/>
      <c r="E99" s="51"/>
      <c r="F99" s="51"/>
      <c r="G99" s="51"/>
      <c r="H99" s="281"/>
      <c r="I99" s="281"/>
      <c r="J99" s="281"/>
      <c r="K99" s="281"/>
      <c r="L99" s="281"/>
      <c r="M99" s="281"/>
      <c r="N99" s="281"/>
      <c r="O99" s="281"/>
      <c r="P99" s="281"/>
      <c r="Q99" s="281"/>
      <c r="R99" s="281"/>
      <c r="S99" s="281"/>
      <c r="T99" s="281"/>
      <c r="U99" s="281"/>
      <c r="V99" s="1117"/>
      <c r="W99" s="1117"/>
      <c r="X99" s="1117"/>
      <c r="Y99" s="1117"/>
      <c r="Z99" s="1117"/>
    </row>
    <row r="100" spans="1:26" ht="9.9499999999999993" customHeight="1">
      <c r="A100" s="3"/>
      <c r="B100" s="48"/>
      <c r="C100" s="47"/>
      <c r="D100" s="51"/>
      <c r="E100" s="51"/>
      <c r="F100" s="51"/>
      <c r="G100" s="51"/>
      <c r="H100" s="281"/>
      <c r="I100" s="281"/>
      <c r="J100" s="281"/>
      <c r="K100" s="281"/>
      <c r="L100" s="281"/>
      <c r="M100" s="281"/>
      <c r="N100" s="281"/>
      <c r="O100" s="281"/>
      <c r="P100" s="281"/>
      <c r="Q100" s="281"/>
      <c r="R100" s="281"/>
      <c r="S100" s="281"/>
      <c r="T100" s="281"/>
      <c r="U100" s="281"/>
      <c r="V100" s="1117"/>
      <c r="W100" s="1117"/>
      <c r="X100" s="1117"/>
      <c r="Y100" s="1117"/>
      <c r="Z100" s="1117"/>
    </row>
    <row r="101" spans="1:26" ht="9.9499999999999993" customHeight="1">
      <c r="A101" s="3"/>
      <c r="B101" s="48"/>
      <c r="C101" s="47"/>
      <c r="D101" s="51"/>
      <c r="E101" s="51"/>
      <c r="F101" s="51"/>
      <c r="G101" s="51"/>
      <c r="H101" s="281"/>
      <c r="I101" s="281"/>
      <c r="J101" s="281"/>
      <c r="K101" s="281"/>
      <c r="L101" s="281"/>
      <c r="M101" s="281"/>
      <c r="N101" s="281"/>
      <c r="O101" s="281"/>
      <c r="P101" s="281"/>
      <c r="Q101" s="281"/>
      <c r="R101" s="281"/>
      <c r="S101" s="281"/>
      <c r="T101" s="281"/>
      <c r="U101" s="281"/>
      <c r="V101" s="1117"/>
      <c r="W101" s="1117"/>
      <c r="X101" s="1117"/>
      <c r="Y101" s="1117"/>
      <c r="Z101" s="1117"/>
    </row>
    <row r="102" spans="1:26" ht="9.9499999999999993" customHeight="1">
      <c r="A102" s="3"/>
      <c r="B102" s="48"/>
      <c r="C102" s="47"/>
      <c r="D102" s="51"/>
      <c r="E102" s="51"/>
      <c r="F102" s="51"/>
      <c r="G102" s="51"/>
      <c r="H102" s="281"/>
      <c r="I102" s="281"/>
      <c r="J102" s="281"/>
      <c r="K102" s="281"/>
      <c r="L102" s="281"/>
      <c r="M102" s="281"/>
      <c r="N102" s="281"/>
      <c r="O102" s="281"/>
      <c r="P102" s="281"/>
      <c r="Q102" s="281"/>
      <c r="R102" s="281"/>
      <c r="S102" s="281"/>
      <c r="T102" s="281"/>
      <c r="U102" s="281"/>
      <c r="V102" s="1117"/>
      <c r="W102" s="1117"/>
      <c r="X102" s="1117"/>
      <c r="Y102" s="1117"/>
      <c r="Z102" s="1117"/>
    </row>
    <row r="103" spans="1:26" ht="9.9499999999999993" customHeight="1">
      <c r="A103" s="3"/>
      <c r="B103" s="48"/>
      <c r="C103" s="47"/>
      <c r="D103" s="51"/>
      <c r="E103" s="51"/>
      <c r="F103" s="51"/>
      <c r="G103" s="51"/>
      <c r="H103" s="281"/>
      <c r="I103" s="281"/>
      <c r="J103" s="281"/>
      <c r="K103" s="281"/>
      <c r="L103" s="281"/>
      <c r="M103" s="281"/>
      <c r="N103" s="281"/>
      <c r="O103" s="281"/>
      <c r="P103" s="281"/>
      <c r="Q103" s="281"/>
      <c r="R103" s="281"/>
      <c r="S103" s="281"/>
      <c r="T103" s="281"/>
      <c r="U103" s="281"/>
      <c r="V103" s="1117"/>
      <c r="W103" s="1117"/>
      <c r="X103" s="1117"/>
      <c r="Y103" s="1117"/>
      <c r="Z103" s="1117"/>
    </row>
    <row r="104" spans="1:26" ht="9.9499999999999993" customHeight="1">
      <c r="A104" s="3"/>
      <c r="B104" s="48"/>
      <c r="C104" s="47"/>
      <c r="D104" s="51"/>
      <c r="E104" s="51"/>
      <c r="F104" s="51"/>
      <c r="G104" s="51"/>
      <c r="H104" s="281"/>
      <c r="I104" s="281"/>
      <c r="J104" s="281"/>
      <c r="K104" s="281"/>
      <c r="L104" s="281"/>
      <c r="M104" s="281"/>
      <c r="N104" s="281"/>
      <c r="O104" s="281"/>
      <c r="P104" s="281"/>
      <c r="Q104" s="281"/>
      <c r="R104" s="281"/>
      <c r="S104" s="281"/>
      <c r="T104" s="281"/>
      <c r="U104" s="281"/>
      <c r="V104" s="1117"/>
      <c r="W104" s="1117"/>
      <c r="X104" s="1117"/>
      <c r="Y104" s="1117"/>
      <c r="Z104" s="1117"/>
    </row>
    <row r="105" spans="1:26" ht="9.9499999999999993" customHeight="1">
      <c r="A105" s="3"/>
      <c r="B105" s="48"/>
      <c r="C105" s="47"/>
      <c r="D105" s="51"/>
      <c r="E105" s="51"/>
      <c r="F105" s="51"/>
      <c r="G105" s="51"/>
      <c r="H105" s="281"/>
      <c r="I105" s="281"/>
      <c r="J105" s="281"/>
      <c r="K105" s="281"/>
      <c r="L105" s="281"/>
      <c r="M105" s="281"/>
      <c r="N105" s="281"/>
      <c r="O105" s="281"/>
      <c r="P105" s="281"/>
      <c r="Q105" s="281"/>
      <c r="R105" s="281"/>
      <c r="S105" s="281"/>
      <c r="T105" s="281"/>
      <c r="U105" s="281"/>
      <c r="V105" s="1117"/>
      <c r="W105" s="1117"/>
      <c r="X105" s="1117"/>
      <c r="Y105" s="1117"/>
      <c r="Z105" s="1117"/>
    </row>
    <row r="106" spans="1:26" ht="9.9499999999999993" customHeight="1">
      <c r="A106" s="3"/>
      <c r="B106" s="48"/>
      <c r="C106" s="47"/>
      <c r="D106" s="51"/>
      <c r="E106" s="51"/>
      <c r="F106" s="51"/>
      <c r="G106" s="51"/>
      <c r="H106" s="281"/>
      <c r="I106" s="281"/>
      <c r="J106" s="281"/>
      <c r="K106" s="281"/>
      <c r="L106" s="281"/>
      <c r="M106" s="281"/>
      <c r="N106" s="281"/>
      <c r="O106" s="281"/>
      <c r="P106" s="281"/>
      <c r="Q106" s="281"/>
      <c r="R106" s="281"/>
      <c r="S106" s="281"/>
      <c r="T106" s="281"/>
      <c r="U106" s="281"/>
      <c r="V106" s="1117"/>
      <c r="W106" s="1117"/>
      <c r="X106" s="1117"/>
      <c r="Y106" s="1117"/>
      <c r="Z106" s="1117"/>
    </row>
    <row r="107" spans="1:26" ht="9.9499999999999993" customHeight="1">
      <c r="A107" s="3"/>
      <c r="B107" s="48"/>
      <c r="C107" s="47"/>
      <c r="D107" s="51"/>
      <c r="E107" s="51"/>
      <c r="F107" s="51"/>
      <c r="G107" s="51"/>
      <c r="H107" s="281"/>
      <c r="I107" s="281"/>
      <c r="J107" s="281"/>
      <c r="K107" s="281"/>
      <c r="L107" s="281"/>
      <c r="M107" s="281"/>
      <c r="N107" s="281"/>
      <c r="O107" s="281"/>
      <c r="P107" s="281"/>
      <c r="Q107" s="281"/>
      <c r="R107" s="281"/>
      <c r="S107" s="281"/>
      <c r="T107" s="281"/>
      <c r="U107" s="281"/>
      <c r="V107" s="1117"/>
      <c r="W107" s="1117"/>
      <c r="X107" s="1117"/>
      <c r="Y107" s="1117"/>
      <c r="Z107" s="1117"/>
    </row>
    <row r="108" spans="1:26" ht="9.9499999999999993" customHeight="1">
      <c r="A108" s="3"/>
      <c r="B108" s="48"/>
      <c r="C108" s="47"/>
      <c r="D108" s="51"/>
      <c r="E108" s="51"/>
      <c r="F108" s="51"/>
      <c r="G108" s="51"/>
      <c r="H108" s="281"/>
      <c r="I108" s="281"/>
      <c r="J108" s="281"/>
      <c r="K108" s="281"/>
      <c r="L108" s="281"/>
      <c r="M108" s="281"/>
      <c r="N108" s="281"/>
      <c r="O108" s="281"/>
      <c r="P108" s="281"/>
      <c r="Q108" s="281"/>
      <c r="R108" s="281"/>
      <c r="S108" s="281"/>
      <c r="T108" s="281"/>
      <c r="U108" s="281"/>
      <c r="V108" s="1117"/>
      <c r="W108" s="1117"/>
      <c r="X108" s="1117"/>
      <c r="Y108" s="1117"/>
      <c r="Z108" s="1117"/>
    </row>
    <row r="109" spans="1:26" ht="9.9499999999999993" customHeight="1">
      <c r="A109" s="3"/>
      <c r="B109" s="48"/>
      <c r="C109" s="47"/>
      <c r="D109" s="51"/>
      <c r="E109" s="51"/>
      <c r="F109" s="51"/>
      <c r="G109" s="51"/>
      <c r="H109" s="281"/>
      <c r="I109" s="281"/>
      <c r="J109" s="281"/>
      <c r="K109" s="281"/>
      <c r="L109" s="281"/>
      <c r="M109" s="281"/>
      <c r="N109" s="281"/>
      <c r="O109" s="281"/>
      <c r="P109" s="281"/>
      <c r="Q109" s="281"/>
      <c r="R109" s="281"/>
      <c r="S109" s="281"/>
      <c r="T109" s="281"/>
      <c r="U109" s="281"/>
      <c r="V109" s="1117"/>
      <c r="W109" s="1117"/>
      <c r="X109" s="1117"/>
      <c r="Y109" s="1117"/>
      <c r="Z109" s="1117"/>
    </row>
    <row r="110" spans="1:26" ht="9.9499999999999993" customHeight="1">
      <c r="A110" s="3"/>
      <c r="B110" s="48"/>
      <c r="C110" s="47"/>
      <c r="D110" s="51"/>
      <c r="E110" s="51"/>
      <c r="F110" s="51"/>
      <c r="G110" s="51"/>
      <c r="H110" s="281"/>
      <c r="I110" s="281"/>
      <c r="J110" s="281"/>
      <c r="K110" s="281"/>
      <c r="L110" s="281"/>
      <c r="M110" s="281"/>
      <c r="N110" s="281"/>
      <c r="O110" s="281"/>
      <c r="P110" s="281"/>
      <c r="Q110" s="281"/>
      <c r="R110" s="281"/>
      <c r="S110" s="281"/>
      <c r="T110" s="281"/>
      <c r="U110" s="281"/>
      <c r="V110" s="1117"/>
      <c r="W110" s="1117"/>
      <c r="X110" s="1117"/>
      <c r="Y110" s="1117"/>
      <c r="Z110" s="1117"/>
    </row>
    <row r="111" spans="1:26" ht="9.9499999999999993" customHeight="1">
      <c r="A111" s="3"/>
      <c r="B111" s="48"/>
      <c r="C111" s="47"/>
      <c r="D111" s="51"/>
      <c r="E111" s="51"/>
      <c r="F111" s="51"/>
      <c r="G111" s="51"/>
      <c r="H111" s="75"/>
      <c r="I111" s="75"/>
      <c r="J111" s="75"/>
      <c r="K111" s="75"/>
      <c r="L111" s="75"/>
      <c r="M111" s="75"/>
      <c r="N111" s="75"/>
      <c r="O111" s="75"/>
      <c r="P111" s="75"/>
      <c r="Q111" s="75"/>
      <c r="R111" s="75"/>
      <c r="S111" s="75"/>
      <c r="T111" s="292"/>
      <c r="U111" s="75"/>
      <c r="V111" s="1105"/>
      <c r="W111" s="1105"/>
      <c r="X111" s="1105"/>
      <c r="Y111" s="1105"/>
      <c r="Z111" s="1105"/>
    </row>
    <row r="112" spans="1:26" ht="9.9499999999999993" customHeight="1">
      <c r="A112" s="3"/>
      <c r="B112" s="48"/>
      <c r="C112" s="47"/>
    </row>
    <row r="113" spans="1:50" ht="9.9499999999999993" customHeight="1">
      <c r="A113" s="3"/>
      <c r="B113" s="48"/>
      <c r="C113" s="47"/>
    </row>
    <row r="114" spans="1:50" ht="9.9499999999999993" customHeight="1">
      <c r="A114" s="3"/>
      <c r="B114" s="48"/>
      <c r="C114" s="47"/>
    </row>
    <row r="115" spans="1:50" ht="9.9499999999999993" customHeight="1">
      <c r="A115" s="3"/>
      <c r="B115" s="48"/>
      <c r="C115" s="47"/>
      <c r="AD115" s="68"/>
      <c r="AE115" s="1101"/>
      <c r="AF115" s="1101"/>
      <c r="AG115" s="1101"/>
      <c r="AH115" s="1101"/>
      <c r="AI115" s="1101"/>
      <c r="AJ115" s="1101"/>
      <c r="AK115" s="1101"/>
    </row>
    <row r="116" spans="1:50" ht="9.9499999999999993" customHeight="1">
      <c r="A116" s="3"/>
      <c r="B116" s="48"/>
      <c r="C116" s="47"/>
      <c r="AD116" s="68"/>
      <c r="AE116" s="1101"/>
      <c r="AF116" s="1101"/>
      <c r="AG116" s="1101"/>
      <c r="AH116" s="1101"/>
      <c r="AI116" s="1101"/>
      <c r="AJ116" s="1101"/>
      <c r="AK116" s="1101"/>
    </row>
    <row r="117" spans="1:50" ht="9.9499999999999993" customHeight="1">
      <c r="A117" s="3"/>
      <c r="B117" s="48"/>
      <c r="C117" s="47"/>
    </row>
    <row r="118" spans="1:50" ht="9.9499999999999993" customHeight="1">
      <c r="A118" s="3"/>
      <c r="B118" s="48"/>
      <c r="C118" s="47"/>
    </row>
    <row r="119" spans="1:50" ht="9.9499999999999993" customHeight="1">
      <c r="A119" s="3"/>
      <c r="B119" s="48"/>
      <c r="C119" s="47"/>
    </row>
    <row r="120" spans="1:50" ht="9.9499999999999993" customHeight="1">
      <c r="A120" s="3"/>
      <c r="B120" s="48"/>
      <c r="C120" s="47"/>
    </row>
    <row r="121" spans="1:50" ht="9.9499999999999993" customHeight="1">
      <c r="A121" s="3"/>
      <c r="B121" s="48"/>
      <c r="C121" s="47"/>
      <c r="AL121" s="68"/>
      <c r="AM121" s="68"/>
      <c r="AN121" s="68"/>
      <c r="AO121" s="68"/>
      <c r="AP121" s="68"/>
      <c r="AQ121" s="68"/>
      <c r="AR121" s="68"/>
      <c r="AS121" s="68"/>
      <c r="AT121" s="68"/>
      <c r="AU121" s="68"/>
      <c r="AV121" s="68"/>
      <c r="AW121" s="68"/>
      <c r="AX121" s="68"/>
    </row>
    <row r="122" spans="1:50" ht="9.9499999999999993" customHeight="1">
      <c r="A122" s="3"/>
      <c r="B122" s="48"/>
      <c r="C122" s="47"/>
      <c r="AL122" s="68"/>
      <c r="AM122" s="68"/>
      <c r="AN122" s="68"/>
      <c r="AO122" s="68"/>
      <c r="AP122" s="68"/>
      <c r="AQ122" s="68"/>
      <c r="AR122" s="68"/>
      <c r="AS122" s="68"/>
      <c r="AT122" s="68"/>
      <c r="AU122" s="68"/>
      <c r="AV122" s="68"/>
      <c r="AW122" s="68"/>
      <c r="AX122" s="68"/>
    </row>
    <row r="123" spans="1:50" ht="9.9499999999999993" customHeight="1">
      <c r="A123" s="3"/>
      <c r="B123" s="48"/>
      <c r="C123" s="47"/>
    </row>
    <row r="124" spans="1:50" ht="9.9499999999999993" customHeight="1">
      <c r="A124" s="3"/>
      <c r="B124" s="48"/>
      <c r="C124" s="47"/>
    </row>
    <row r="125" spans="1:50" ht="9.9499999999999993" customHeight="1">
      <c r="A125" s="3"/>
      <c r="B125" s="48"/>
      <c r="C125" s="47"/>
    </row>
    <row r="126" spans="1:50" ht="9.9499999999999993" customHeight="1">
      <c r="A126" s="3"/>
      <c r="B126" s="48"/>
      <c r="C126" s="47"/>
    </row>
    <row r="127" spans="1:50" ht="9.9499999999999993" customHeight="1">
      <c r="A127" s="3"/>
      <c r="B127" s="48"/>
      <c r="C127" s="47"/>
    </row>
    <row r="128" spans="1:50" ht="9.9499999999999993" customHeight="1">
      <c r="A128" s="3"/>
      <c r="B128" s="48"/>
      <c r="C128" s="47"/>
    </row>
    <row r="129" spans="1:3" ht="9.9499999999999993" customHeight="1">
      <c r="A129" s="3"/>
      <c r="B129" s="48"/>
      <c r="C129" s="47"/>
    </row>
    <row r="130" spans="1:3" ht="9.9499999999999993" customHeight="1">
      <c r="A130" s="3"/>
      <c r="B130" s="48"/>
      <c r="C130" s="47"/>
    </row>
    <row r="131" spans="1:3" ht="9.9499999999999993" customHeight="1">
      <c r="A131" s="3"/>
      <c r="B131" s="48"/>
      <c r="C131" s="47"/>
    </row>
    <row r="132" spans="1:3" ht="9.9499999999999993" customHeight="1">
      <c r="A132" s="3"/>
      <c r="B132" s="48"/>
      <c r="C132" s="47"/>
    </row>
    <row r="133" spans="1:3" ht="9.9499999999999993" customHeight="1">
      <c r="A133" s="3"/>
      <c r="B133" s="48"/>
      <c r="C133" s="47"/>
    </row>
    <row r="134" spans="1:3" ht="9.9499999999999993" customHeight="1">
      <c r="A134" s="3"/>
      <c r="B134" s="48"/>
      <c r="C134" s="47"/>
    </row>
    <row r="135" spans="1:3" ht="9.9499999999999993" customHeight="1">
      <c r="A135" s="3"/>
      <c r="B135" s="48"/>
      <c r="C135" s="47"/>
    </row>
    <row r="136" spans="1:3" ht="9.9499999999999993" customHeight="1">
      <c r="A136" s="3"/>
      <c r="B136" s="48"/>
      <c r="C136" s="47"/>
    </row>
    <row r="137" spans="1:3" ht="9.9499999999999993" customHeight="1">
      <c r="A137" s="3"/>
      <c r="B137" s="48"/>
      <c r="C137" s="47"/>
    </row>
    <row r="138" spans="1:3" ht="9.9499999999999993" customHeight="1">
      <c r="A138" s="3"/>
      <c r="B138" s="48"/>
      <c r="C138" s="47"/>
    </row>
    <row r="139" spans="1:3" ht="9.9499999999999993" customHeight="1">
      <c r="A139" s="3"/>
      <c r="B139" s="48"/>
      <c r="C139" s="47"/>
    </row>
    <row r="140" spans="1:3" ht="9.9499999999999993" customHeight="1">
      <c r="A140" s="3"/>
      <c r="B140" s="48"/>
      <c r="C140" s="47"/>
    </row>
    <row r="141" spans="1:3" ht="9.9499999999999993" customHeight="1">
      <c r="A141" s="3"/>
      <c r="B141" s="48"/>
      <c r="C141" s="47"/>
    </row>
    <row r="142" spans="1:3" ht="9.9499999999999993" customHeight="1">
      <c r="A142" s="3"/>
      <c r="B142" s="48"/>
      <c r="C142" s="47"/>
    </row>
    <row r="143" spans="1:3" ht="9.9499999999999993" customHeight="1">
      <c r="A143" s="3"/>
      <c r="B143" s="48"/>
      <c r="C143" s="47"/>
    </row>
    <row r="144" spans="1:3" ht="9.9499999999999993" customHeight="1">
      <c r="A144" s="3"/>
      <c r="B144" s="48"/>
      <c r="C144" s="47"/>
    </row>
    <row r="145" spans="1:3" ht="9.9499999999999993" customHeight="1">
      <c r="A145" s="3"/>
      <c r="B145" s="48"/>
      <c r="C145" s="47"/>
    </row>
    <row r="146" spans="1:3" ht="9.9499999999999993" customHeight="1">
      <c r="A146" s="3"/>
      <c r="B146" s="48"/>
      <c r="C146" s="47"/>
    </row>
    <row r="147" spans="1:3" ht="9.9499999999999993" customHeight="1">
      <c r="A147" s="3"/>
      <c r="B147" s="48"/>
      <c r="C147" s="47"/>
    </row>
    <row r="148" spans="1:3" ht="9.9499999999999993" customHeight="1">
      <c r="A148" s="3"/>
      <c r="B148" s="48"/>
      <c r="C148" s="47"/>
    </row>
    <row r="149" spans="1:3" ht="9.9499999999999993" customHeight="1">
      <c r="A149" s="3"/>
      <c r="B149" s="48"/>
      <c r="C149" s="47"/>
    </row>
    <row r="150" spans="1:3" ht="9.9499999999999993" customHeight="1">
      <c r="A150" s="3"/>
      <c r="B150" s="48"/>
      <c r="C150" s="47"/>
    </row>
    <row r="151" spans="1:3" ht="9.9499999999999993" customHeight="1">
      <c r="A151" s="3"/>
      <c r="B151" s="48"/>
      <c r="C151" s="47"/>
    </row>
    <row r="152" spans="1:3" ht="9.9499999999999993" customHeight="1">
      <c r="A152" s="3"/>
      <c r="B152" s="48"/>
      <c r="C152" s="47"/>
    </row>
    <row r="153" spans="1:3" ht="9.9499999999999993" customHeight="1">
      <c r="A153" s="3"/>
      <c r="B153" s="48"/>
      <c r="C153" s="47"/>
    </row>
    <row r="154" spans="1:3" ht="9.9499999999999993" customHeight="1">
      <c r="A154" s="3"/>
      <c r="B154" s="48"/>
      <c r="C154" s="47"/>
    </row>
    <row r="155" spans="1:3" ht="9.9499999999999993" customHeight="1">
      <c r="A155" s="3"/>
      <c r="B155" s="48"/>
      <c r="C155" s="47"/>
    </row>
    <row r="156" spans="1:3" ht="9.9499999999999993" customHeight="1">
      <c r="A156" s="3"/>
      <c r="B156" s="48"/>
      <c r="C156" s="47"/>
    </row>
    <row r="157" spans="1:3" ht="9.9499999999999993" customHeight="1">
      <c r="A157" s="3"/>
      <c r="B157" s="48"/>
      <c r="C157" s="47"/>
    </row>
    <row r="158" spans="1:3" ht="9.9499999999999993" customHeight="1">
      <c r="A158" s="3"/>
      <c r="B158" s="48"/>
      <c r="C158" s="47"/>
    </row>
    <row r="159" spans="1:3" ht="9.9499999999999993" customHeight="1">
      <c r="A159" s="3"/>
      <c r="B159" s="48"/>
      <c r="C159" s="47"/>
    </row>
    <row r="160" spans="1:3" ht="9.75" customHeight="1">
      <c r="A160" s="3"/>
      <c r="B160" s="48"/>
    </row>
    <row r="161" spans="2:2" ht="9.75" customHeight="1">
      <c r="B161" s="48"/>
    </row>
    <row r="162" spans="2:2" ht="9.75" customHeight="1">
      <c r="B162" s="48"/>
    </row>
    <row r="163" spans="2:2">
      <c r="B163" s="48"/>
    </row>
  </sheetData>
  <phoneticPr fontId="24" type="noConversion"/>
  <hyperlinks>
    <hyperlink ref="A6" location="'Table of Contents'!A1" display="Table of  Contents"/>
    <hyperlink ref="A6:B6" location="'Table of Contents'!A1" display="Table of  Contents"/>
    <hyperlink ref="B9" location="'Financial Highlights'!A1" display="Financial Highlights"/>
    <hyperlink ref="B10" location="IS!A1" display="Income Statements [Group/Bank]"/>
    <hyperlink ref="B11" location="BS!A1" display="Balance Sheets [Group/Bank]"/>
    <hyperlink ref="B12" location="'NIM_Bank + Card'!A1" display="NIM [Bank+Card]"/>
    <hyperlink ref="B13" location="'NIM NIS_Bank'!A1" display="NIM &amp; NIS [Bank]"/>
    <hyperlink ref="B16" location="Loans_Bank!A1" display="Loans [Bank]"/>
    <hyperlink ref="B18" location="'Asset Quality_Group'!A1" display="Asset Quality [Group]"/>
    <hyperlink ref="B19" location="'Asset Quality_Bank'!A1" display="Asset Quality [Bank]"/>
    <hyperlink ref="B20" location="'Provision_Bank '!A1" display="Provision [Bank]"/>
    <hyperlink ref="B21" location="Delinquency_Bank!A1" display="Delinquency [Bank]"/>
    <hyperlink ref="B14" location="'Non-Interest Income'!A1" display="Non-Interest Income [Group/Bank]"/>
    <hyperlink ref="B15" location="'SG&amp;A Expense'!A1" display="SG&amp;A Expense [Group/Bank]"/>
    <hyperlink ref="B17" location="'Funding_Bank '!A1" display="Funding [Bank]"/>
    <hyperlink ref="B22" location="'Capital Adequacy_Group'!A1" display="Capital Adequacy [Group]"/>
    <hyperlink ref="B23" location="'Capital Adequacy_Bank'!A1" display="Capital Adequacy [Bank]"/>
    <hyperlink ref="B24" location="'Woori Card'!A1" display="Woori Card"/>
    <hyperlink ref="B27" location="'Orgarnization Structure'!A1" display="Orgarnization Structure"/>
    <hyperlink ref="B28" location="'Credit Rating'!A1" display="Credit Rating"/>
    <hyperlink ref="B61" location="'Credit Rating'!A1" display="Credit Rating"/>
    <hyperlink ref="B60" location="'Orgarnization Structure'!A1" display="Orgarnization Structure"/>
    <hyperlink ref="B57" location="'Woori Card'!A1" display="Woori Card"/>
    <hyperlink ref="B56" location="'Capital Adequacy_Bank'!A1" display="Capital Adequacy [Bank]"/>
    <hyperlink ref="B55" location="'Capital Adequacy_Group'!A1" display="Capital Adequacy [Group]"/>
    <hyperlink ref="B50" location="'Funding_Bank '!A1" display="Funding [Bank]"/>
    <hyperlink ref="B48" location="'SG&amp;A Expense'!A1" display="SG&amp;A Expense [Group/Bank]"/>
    <hyperlink ref="B47" location="'Non-Interest Income'!A1" display="Non-Interest Income [Group/Bank]"/>
    <hyperlink ref="B54" location="Delinquency_Bank!A1" display="Delinquency [Bank]"/>
    <hyperlink ref="B53" location="'Provision_Bank '!A1" display="Provision [Bank]"/>
    <hyperlink ref="B52" location="'Asset Quality_Bank'!A1" display="Asset Quality [Bank]"/>
    <hyperlink ref="B51" location="'Asset Quality_Group'!A1" display="Asset Quality [Group]"/>
    <hyperlink ref="B49" location="Loans_Bank!A1" display="Loans [Bank]"/>
    <hyperlink ref="B46" location="'NIM NIS_Bank'!A1" display="NIM &amp; NIS [Bank]"/>
    <hyperlink ref="B45" location="'NIM NIS_Bank + Card'!A1" display="NIM &amp; NIS [Bank+Card]"/>
    <hyperlink ref="B44" location="BS!A1" display="Balance Sheets [Group/Bank]"/>
    <hyperlink ref="B43" location="IS!A1" display="Income Statements [Group/Bank]"/>
    <hyperlink ref="B42" location="'Financial Highlights'!A1" display="Financial Highlights"/>
    <hyperlink ref="A39:B39" location="'Table of Contents'!A1" display="Table of  Contents"/>
    <hyperlink ref="A39" location="'Table of Contents'!A1" display="Table of  Contents"/>
    <hyperlink ref="B25" location="'Woori Financial Capital'!A1" display="Woori Financial Capital"/>
    <hyperlink ref="B26" location="'Woori Investment Bank '!A1" display="Woori Investment Bank"/>
    <hyperlink ref="B58" location="'Woori Financial Capital'!A1" display="Woori Financial Capital"/>
    <hyperlink ref="B59" location="'Woori Investment Bank '!A1" display="Woori Investment Bank"/>
  </hyperlinks>
  <pageMargins left="0.23622047244094491" right="0.31496062992125984" top="0.74803149606299213" bottom="0.31496062992125984" header="0.31496062992125984" footer="0.31496062992125984"/>
  <pageSetup paperSize="9" scale="78" fitToHeight="0" orientation="landscape" r:id="rId1"/>
  <rowBreaks count="2" manualBreakCount="2">
    <brk id="35" max="35" man="1"/>
    <brk id="89" max="1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21</vt:i4>
      </vt:variant>
      <vt:variant>
        <vt:lpstr>이름이 지정된 범위</vt:lpstr>
      </vt:variant>
      <vt:variant>
        <vt:i4>20</vt:i4>
      </vt:variant>
    </vt:vector>
  </HeadingPairs>
  <TitlesOfParts>
    <vt:vector size="41" baseType="lpstr">
      <vt:lpstr>Table of Contents</vt:lpstr>
      <vt:lpstr>Financial Highlights</vt:lpstr>
      <vt:lpstr>IS</vt:lpstr>
      <vt:lpstr>BS</vt:lpstr>
      <vt:lpstr>NIM_Bank + Card</vt:lpstr>
      <vt:lpstr>NIM NIS_Bank</vt:lpstr>
      <vt:lpstr>Non-Interest Income</vt:lpstr>
      <vt:lpstr>SG&amp;A Expense</vt:lpstr>
      <vt:lpstr>Loans_Bank</vt:lpstr>
      <vt:lpstr>Funding_Bank </vt:lpstr>
      <vt:lpstr>Asset Quality_Group</vt:lpstr>
      <vt:lpstr>Asset Quality_Bank</vt:lpstr>
      <vt:lpstr>Provision_Bank </vt:lpstr>
      <vt:lpstr>Delinquency_Bank</vt:lpstr>
      <vt:lpstr>Capital Adequacy_Group</vt:lpstr>
      <vt:lpstr>Capital Adequacy_Bank</vt:lpstr>
      <vt:lpstr>Woori Card</vt:lpstr>
      <vt:lpstr>Woori Financial Capital</vt:lpstr>
      <vt:lpstr>Woori Investment Bank </vt:lpstr>
      <vt:lpstr>Organization Structure</vt:lpstr>
      <vt:lpstr>Credit Rating</vt:lpstr>
      <vt:lpstr>'Asset Quality_Bank'!Print_Area</vt:lpstr>
      <vt:lpstr>'Asset Quality_Group'!Print_Area</vt:lpstr>
      <vt:lpstr>BS!Print_Area</vt:lpstr>
      <vt:lpstr>'Capital Adequacy_Bank'!Print_Area</vt:lpstr>
      <vt:lpstr>'Capital Adequacy_Group'!Print_Area</vt:lpstr>
      <vt:lpstr>'Credit Rating'!Print_Area</vt:lpstr>
      <vt:lpstr>Delinquency_Bank!Print_Area</vt:lpstr>
      <vt:lpstr>'Financial Highlights'!Print_Area</vt:lpstr>
      <vt:lpstr>'Funding_Bank '!Print_Area</vt:lpstr>
      <vt:lpstr>IS!Print_Area</vt:lpstr>
      <vt:lpstr>Loans_Bank!Print_Area</vt:lpstr>
      <vt:lpstr>'NIM_Bank + Card'!Print_Area</vt:lpstr>
      <vt:lpstr>'Non-Interest Income'!Print_Area</vt:lpstr>
      <vt:lpstr>'Organization Structure'!Print_Area</vt:lpstr>
      <vt:lpstr>'Provision_Bank '!Print_Area</vt:lpstr>
      <vt:lpstr>'SG&amp;A Expense'!Print_Area</vt:lpstr>
      <vt:lpstr>'Table of Contents'!Print_Area</vt:lpstr>
      <vt:lpstr>'Woori Card'!Print_Area</vt:lpstr>
      <vt:lpstr>'Woori Financial Capital'!Print_Area</vt:lpstr>
      <vt:lpstr>'Woori Investment Bank '!Print_Area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shin4001</dc:creator>
  <cp:lastModifiedBy>MasterVD</cp:lastModifiedBy>
  <cp:lastPrinted>2023-07-25T09:29:48Z</cp:lastPrinted>
  <dcterms:created xsi:type="dcterms:W3CDTF">2013-06-28T01:59:45Z</dcterms:created>
  <dcterms:modified xsi:type="dcterms:W3CDTF">2023-09-01T07:18:48Z</dcterms:modified>
</cp:coreProperties>
</file>