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(2014.07~12)우편산업진흥원_우체국모바일구축\AA.산출물\00.Baseline\00-03.일정관리\00-03-01-02.WBS(첨부)-Burndown\"/>
    </mc:Choice>
  </mc:AlternateContent>
  <bookViews>
    <workbookView xWindow="-120" yWindow="278" windowWidth="18615" windowHeight="11760" activeTab="1"/>
  </bookViews>
  <sheets>
    <sheet name="Burndown Chart" sheetId="7" r:id="rId1"/>
    <sheet name="Report" sheetId="6" r:id="rId2"/>
    <sheet name="Plan_design" sheetId="2" r:id="rId3"/>
    <sheet name="Publish" sheetId="4" r:id="rId4"/>
    <sheet name="Develope" sheetId="5" r:id="rId5"/>
  </sheets>
  <definedNames>
    <definedName name="_xlnm._FilterDatabase" localSheetId="4" hidden="1">Develope!$A$1:$G$1</definedName>
    <definedName name="_xlnm._FilterDatabase" localSheetId="2" hidden="1">Plan_design!$A$1:$H$175</definedName>
    <definedName name="_xlnm._FilterDatabase" localSheetId="3" hidden="1">Publish!$A$1:$H$57</definedName>
  </definedNames>
  <calcPr calcId="152511"/>
</workbook>
</file>

<file path=xl/calcChain.xml><?xml version="1.0" encoding="utf-8"?>
<calcChain xmlns="http://schemas.openxmlformats.org/spreadsheetml/2006/main">
  <c r="A54" i="5" l="1"/>
  <c r="A55" i="5" s="1"/>
  <c r="A56" i="5" s="1"/>
  <c r="A49" i="5"/>
  <c r="A50" i="5" s="1"/>
  <c r="A51" i="5" s="1"/>
  <c r="A52" i="5" s="1"/>
  <c r="A53" i="5" s="1"/>
  <c r="A294" i="2" l="1"/>
  <c r="A295" i="2" s="1"/>
  <c r="A296" i="2" s="1"/>
  <c r="C4" i="6" l="1"/>
  <c r="F4" i="7"/>
  <c r="I4" i="7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F9" i="6"/>
  <c r="E156" i="7"/>
  <c r="H156" i="7" s="1"/>
  <c r="D156" i="7"/>
  <c r="E155" i="7"/>
  <c r="H155" i="7" s="1"/>
  <c r="D155" i="7"/>
  <c r="E154" i="7"/>
  <c r="H154" i="7" s="1"/>
  <c r="D154" i="7"/>
  <c r="E153" i="7"/>
  <c r="H153" i="7" s="1"/>
  <c r="D153" i="7"/>
  <c r="E152" i="7"/>
  <c r="H152" i="7" s="1"/>
  <c r="D152" i="7"/>
  <c r="E151" i="7"/>
  <c r="H151" i="7" s="1"/>
  <c r="D151" i="7"/>
  <c r="E150" i="7"/>
  <c r="H150" i="7" s="1"/>
  <c r="D150" i="7"/>
  <c r="E149" i="7"/>
  <c r="H149" i="7" s="1"/>
  <c r="D149" i="7"/>
  <c r="E148" i="7"/>
  <c r="H148" i="7" s="1"/>
  <c r="D148" i="7"/>
  <c r="E147" i="7"/>
  <c r="H147" i="7" s="1"/>
  <c r="D147" i="7"/>
  <c r="E146" i="7"/>
  <c r="H146" i="7" s="1"/>
  <c r="D146" i="7"/>
  <c r="E145" i="7"/>
  <c r="H145" i="7" s="1"/>
  <c r="D145" i="7"/>
  <c r="E144" i="7"/>
  <c r="H144" i="7" s="1"/>
  <c r="D144" i="7"/>
  <c r="E143" i="7"/>
  <c r="H143" i="7" s="1"/>
  <c r="D143" i="7"/>
  <c r="E142" i="7"/>
  <c r="H142" i="7" s="1"/>
  <c r="D142" i="7"/>
  <c r="E141" i="7"/>
  <c r="H141" i="7" s="1"/>
  <c r="D141" i="7"/>
  <c r="E140" i="7"/>
  <c r="H140" i="7" s="1"/>
  <c r="D140" i="7"/>
  <c r="E139" i="7"/>
  <c r="H139" i="7" s="1"/>
  <c r="D139" i="7"/>
  <c r="E138" i="7"/>
  <c r="H138" i="7" s="1"/>
  <c r="D138" i="7"/>
  <c r="E137" i="7"/>
  <c r="H137" i="7" s="1"/>
  <c r="D137" i="7"/>
  <c r="E136" i="7"/>
  <c r="H136" i="7" s="1"/>
  <c r="D136" i="7"/>
  <c r="E135" i="7"/>
  <c r="H135" i="7" s="1"/>
  <c r="D135" i="7"/>
  <c r="E134" i="7"/>
  <c r="H134" i="7" s="1"/>
  <c r="D134" i="7"/>
  <c r="E133" i="7"/>
  <c r="H133" i="7" s="1"/>
  <c r="D133" i="7"/>
  <c r="E132" i="7"/>
  <c r="H132" i="7" s="1"/>
  <c r="D132" i="7"/>
  <c r="E131" i="7"/>
  <c r="H131" i="7" s="1"/>
  <c r="D131" i="7"/>
  <c r="E130" i="7"/>
  <c r="H130" i="7" s="1"/>
  <c r="D130" i="7"/>
  <c r="E129" i="7"/>
  <c r="H129" i="7" s="1"/>
  <c r="D129" i="7"/>
  <c r="E128" i="7"/>
  <c r="H128" i="7" s="1"/>
  <c r="D128" i="7"/>
  <c r="E127" i="7"/>
  <c r="H127" i="7" s="1"/>
  <c r="D127" i="7"/>
  <c r="E126" i="7"/>
  <c r="H126" i="7" s="1"/>
  <c r="D126" i="7"/>
  <c r="E125" i="7"/>
  <c r="H125" i="7" s="1"/>
  <c r="D125" i="7"/>
  <c r="E124" i="7"/>
  <c r="H124" i="7" s="1"/>
  <c r="D124" i="7"/>
  <c r="E123" i="7"/>
  <c r="H123" i="7" s="1"/>
  <c r="D123" i="7"/>
  <c r="E122" i="7"/>
  <c r="H122" i="7" s="1"/>
  <c r="D122" i="7"/>
  <c r="E121" i="7"/>
  <c r="H121" i="7" s="1"/>
  <c r="D121" i="7"/>
  <c r="E120" i="7"/>
  <c r="H120" i="7" s="1"/>
  <c r="D120" i="7"/>
  <c r="E119" i="7"/>
  <c r="H119" i="7" s="1"/>
  <c r="D119" i="7"/>
  <c r="E118" i="7"/>
  <c r="H118" i="7" s="1"/>
  <c r="D118" i="7"/>
  <c r="E117" i="7"/>
  <c r="H117" i="7" s="1"/>
  <c r="D117" i="7"/>
  <c r="E116" i="7"/>
  <c r="H116" i="7" s="1"/>
  <c r="D116" i="7"/>
  <c r="E115" i="7"/>
  <c r="H115" i="7" s="1"/>
  <c r="D115" i="7"/>
  <c r="E114" i="7"/>
  <c r="H114" i="7" s="1"/>
  <c r="D114" i="7"/>
  <c r="E113" i="7"/>
  <c r="H113" i="7" s="1"/>
  <c r="D113" i="7"/>
  <c r="E112" i="7"/>
  <c r="H112" i="7" s="1"/>
  <c r="D112" i="7"/>
  <c r="E111" i="7"/>
  <c r="H111" i="7" s="1"/>
  <c r="D111" i="7"/>
  <c r="E110" i="7"/>
  <c r="H110" i="7" s="1"/>
  <c r="D110" i="7"/>
  <c r="E109" i="7"/>
  <c r="H109" i="7" s="1"/>
  <c r="D109" i="7"/>
  <c r="E108" i="7"/>
  <c r="H108" i="7" s="1"/>
  <c r="D108" i="7"/>
  <c r="E107" i="7"/>
  <c r="H107" i="7" s="1"/>
  <c r="D107" i="7"/>
  <c r="E106" i="7"/>
  <c r="H106" i="7" s="1"/>
  <c r="D106" i="7"/>
  <c r="E105" i="7"/>
  <c r="H105" i="7" s="1"/>
  <c r="D105" i="7"/>
  <c r="E104" i="7"/>
  <c r="H104" i="7" s="1"/>
  <c r="D104" i="7"/>
  <c r="E103" i="7"/>
  <c r="H103" i="7" s="1"/>
  <c r="D103" i="7"/>
  <c r="E102" i="7"/>
  <c r="H102" i="7" s="1"/>
  <c r="D102" i="7"/>
  <c r="E101" i="7"/>
  <c r="H101" i="7" s="1"/>
  <c r="D101" i="7"/>
  <c r="E100" i="7"/>
  <c r="H100" i="7" s="1"/>
  <c r="D100" i="7"/>
  <c r="E99" i="7"/>
  <c r="H99" i="7" s="1"/>
  <c r="D99" i="7"/>
  <c r="E98" i="7"/>
  <c r="H98" i="7" s="1"/>
  <c r="D98" i="7"/>
  <c r="E97" i="7"/>
  <c r="H97" i="7" s="1"/>
  <c r="D97" i="7"/>
  <c r="E96" i="7"/>
  <c r="H96" i="7" s="1"/>
  <c r="D96" i="7"/>
  <c r="E95" i="7"/>
  <c r="H95" i="7" s="1"/>
  <c r="D95" i="7"/>
  <c r="E94" i="7"/>
  <c r="H94" i="7" s="1"/>
  <c r="D94" i="7"/>
  <c r="E93" i="7"/>
  <c r="H93" i="7" s="1"/>
  <c r="D93" i="7"/>
  <c r="E92" i="7"/>
  <c r="H92" i="7" s="1"/>
  <c r="D92" i="7"/>
  <c r="E91" i="7"/>
  <c r="H91" i="7" s="1"/>
  <c r="D91" i="7"/>
  <c r="E90" i="7"/>
  <c r="H90" i="7" s="1"/>
  <c r="D90" i="7"/>
  <c r="E89" i="7"/>
  <c r="H89" i="7" s="1"/>
  <c r="D89" i="7"/>
  <c r="E88" i="7"/>
  <c r="H88" i="7" s="1"/>
  <c r="D88" i="7"/>
  <c r="E87" i="7"/>
  <c r="H87" i="7" s="1"/>
  <c r="D87" i="7"/>
  <c r="E86" i="7"/>
  <c r="H86" i="7" s="1"/>
  <c r="D86" i="7"/>
  <c r="E85" i="7"/>
  <c r="H85" i="7" s="1"/>
  <c r="D85" i="7"/>
  <c r="E84" i="7"/>
  <c r="H84" i="7" s="1"/>
  <c r="D84" i="7"/>
  <c r="E83" i="7"/>
  <c r="H83" i="7" s="1"/>
  <c r="D83" i="7"/>
  <c r="E82" i="7"/>
  <c r="H82" i="7" s="1"/>
  <c r="D82" i="7"/>
  <c r="E81" i="7"/>
  <c r="H81" i="7" s="1"/>
  <c r="D81" i="7"/>
  <c r="E80" i="7"/>
  <c r="H80" i="7" s="1"/>
  <c r="D80" i="7"/>
  <c r="E79" i="7"/>
  <c r="H79" i="7" s="1"/>
  <c r="D79" i="7"/>
  <c r="E78" i="7"/>
  <c r="H78" i="7" s="1"/>
  <c r="D78" i="7"/>
  <c r="E77" i="7"/>
  <c r="H77" i="7" s="1"/>
  <c r="D77" i="7"/>
  <c r="E76" i="7"/>
  <c r="H76" i="7" s="1"/>
  <c r="D76" i="7"/>
  <c r="E75" i="7"/>
  <c r="H75" i="7" s="1"/>
  <c r="D75" i="7"/>
  <c r="E74" i="7"/>
  <c r="H74" i="7" s="1"/>
  <c r="D74" i="7"/>
  <c r="E73" i="7"/>
  <c r="H73" i="7" s="1"/>
  <c r="D73" i="7"/>
  <c r="E72" i="7"/>
  <c r="H72" i="7" s="1"/>
  <c r="D72" i="7"/>
  <c r="E71" i="7"/>
  <c r="H71" i="7" s="1"/>
  <c r="D71" i="7"/>
  <c r="E70" i="7"/>
  <c r="H70" i="7" s="1"/>
  <c r="D70" i="7"/>
  <c r="E69" i="7"/>
  <c r="H69" i="7" s="1"/>
  <c r="D69" i="7"/>
  <c r="E68" i="7"/>
  <c r="H68" i="7" s="1"/>
  <c r="D68" i="7"/>
  <c r="E67" i="7"/>
  <c r="H67" i="7" s="1"/>
  <c r="D67" i="7"/>
  <c r="E66" i="7"/>
  <c r="H66" i="7" s="1"/>
  <c r="D66" i="7"/>
  <c r="E65" i="7"/>
  <c r="H65" i="7" s="1"/>
  <c r="D65" i="7"/>
  <c r="E64" i="7"/>
  <c r="H64" i="7" s="1"/>
  <c r="D64" i="7"/>
  <c r="E63" i="7"/>
  <c r="H63" i="7" s="1"/>
  <c r="D63" i="7"/>
  <c r="E62" i="7"/>
  <c r="H62" i="7" s="1"/>
  <c r="D62" i="7"/>
  <c r="E61" i="7"/>
  <c r="H61" i="7" s="1"/>
  <c r="D61" i="7"/>
  <c r="E60" i="7"/>
  <c r="H60" i="7" s="1"/>
  <c r="D60" i="7"/>
  <c r="E59" i="7"/>
  <c r="H59" i="7" s="1"/>
  <c r="D59" i="7"/>
  <c r="E58" i="7"/>
  <c r="H58" i="7" s="1"/>
  <c r="D58" i="7"/>
  <c r="E57" i="7"/>
  <c r="H57" i="7" s="1"/>
  <c r="D57" i="7"/>
  <c r="E56" i="7"/>
  <c r="H56" i="7" s="1"/>
  <c r="D56" i="7"/>
  <c r="E55" i="7"/>
  <c r="H55" i="7" s="1"/>
  <c r="D55" i="7"/>
  <c r="E54" i="7"/>
  <c r="H54" i="7" s="1"/>
  <c r="D54" i="7"/>
  <c r="E53" i="7"/>
  <c r="H53" i="7" s="1"/>
  <c r="D53" i="7"/>
  <c r="E52" i="7"/>
  <c r="H52" i="7" s="1"/>
  <c r="D52" i="7"/>
  <c r="E51" i="7"/>
  <c r="H51" i="7" s="1"/>
  <c r="D51" i="7"/>
  <c r="E50" i="7"/>
  <c r="H50" i="7" s="1"/>
  <c r="D50" i="7"/>
  <c r="E49" i="7"/>
  <c r="H49" i="7" s="1"/>
  <c r="D49" i="7"/>
  <c r="E48" i="7"/>
  <c r="H48" i="7" s="1"/>
  <c r="D48" i="7"/>
  <c r="E47" i="7"/>
  <c r="H47" i="7" s="1"/>
  <c r="D47" i="7"/>
  <c r="E46" i="7"/>
  <c r="H46" i="7" s="1"/>
  <c r="D46" i="7"/>
  <c r="E45" i="7"/>
  <c r="H45" i="7" s="1"/>
  <c r="D45" i="7"/>
  <c r="E44" i="7"/>
  <c r="H44" i="7" s="1"/>
  <c r="D44" i="7"/>
  <c r="E43" i="7"/>
  <c r="H43" i="7" s="1"/>
  <c r="D43" i="7"/>
  <c r="E42" i="7"/>
  <c r="H42" i="7" s="1"/>
  <c r="D42" i="7"/>
  <c r="E41" i="7"/>
  <c r="H41" i="7" s="1"/>
  <c r="D41" i="7"/>
  <c r="E40" i="7"/>
  <c r="H40" i="7" s="1"/>
  <c r="D40" i="7"/>
  <c r="E39" i="7"/>
  <c r="H39" i="7" s="1"/>
  <c r="D39" i="7"/>
  <c r="E38" i="7"/>
  <c r="H38" i="7" s="1"/>
  <c r="D38" i="7"/>
  <c r="E37" i="7"/>
  <c r="H37" i="7" s="1"/>
  <c r="D37" i="7"/>
  <c r="E36" i="7"/>
  <c r="H36" i="7" s="1"/>
  <c r="D36" i="7"/>
  <c r="E35" i="7"/>
  <c r="H35" i="7" s="1"/>
  <c r="D35" i="7"/>
  <c r="E34" i="7"/>
  <c r="H34" i="7" s="1"/>
  <c r="D34" i="7"/>
  <c r="E33" i="7"/>
  <c r="H33" i="7" s="1"/>
  <c r="D33" i="7"/>
  <c r="E32" i="7"/>
  <c r="H32" i="7" s="1"/>
  <c r="D32" i="7"/>
  <c r="E31" i="7"/>
  <c r="H31" i="7" s="1"/>
  <c r="D31" i="7"/>
  <c r="E30" i="7"/>
  <c r="H30" i="7" s="1"/>
  <c r="D30" i="7"/>
  <c r="E29" i="7"/>
  <c r="H29" i="7" s="1"/>
  <c r="D29" i="7"/>
  <c r="E28" i="7"/>
  <c r="H28" i="7" s="1"/>
  <c r="D28" i="7"/>
  <c r="E27" i="7"/>
  <c r="H27" i="7" s="1"/>
  <c r="D27" i="7"/>
  <c r="E26" i="7"/>
  <c r="H26" i="7" s="1"/>
  <c r="D26" i="7"/>
  <c r="E25" i="7"/>
  <c r="H25" i="7" s="1"/>
  <c r="D25" i="7"/>
  <c r="E24" i="7"/>
  <c r="H24" i="7" s="1"/>
  <c r="D24" i="7"/>
  <c r="E23" i="7"/>
  <c r="H23" i="7" s="1"/>
  <c r="D23" i="7"/>
  <c r="E22" i="7"/>
  <c r="H22" i="7" s="1"/>
  <c r="D22" i="7"/>
  <c r="E21" i="7"/>
  <c r="H21" i="7" s="1"/>
  <c r="D21" i="7"/>
  <c r="E20" i="7"/>
  <c r="H20" i="7" s="1"/>
  <c r="D20" i="7"/>
  <c r="E19" i="7"/>
  <c r="H19" i="7" s="1"/>
  <c r="D19" i="7"/>
  <c r="E18" i="7"/>
  <c r="H18" i="7" s="1"/>
  <c r="D18" i="7"/>
  <c r="E17" i="7"/>
  <c r="H17" i="7" s="1"/>
  <c r="D17" i="7"/>
  <c r="E16" i="7"/>
  <c r="H16" i="7" s="1"/>
  <c r="D16" i="7"/>
  <c r="E15" i="7"/>
  <c r="H15" i="7" s="1"/>
  <c r="D15" i="7"/>
  <c r="E14" i="7"/>
  <c r="H14" i="7" s="1"/>
  <c r="D14" i="7"/>
  <c r="E13" i="7"/>
  <c r="H13" i="7" s="1"/>
  <c r="D13" i="7"/>
  <c r="E12" i="7"/>
  <c r="H12" i="7" s="1"/>
  <c r="D12" i="7"/>
  <c r="E11" i="7"/>
  <c r="H11" i="7" s="1"/>
  <c r="D11" i="7"/>
  <c r="E10" i="7"/>
  <c r="H10" i="7" s="1"/>
  <c r="D10" i="7"/>
  <c r="E9" i="7"/>
  <c r="H9" i="7" s="1"/>
  <c r="D9" i="7"/>
  <c r="E8" i="7"/>
  <c r="H8" i="7" s="1"/>
  <c r="D8" i="7"/>
  <c r="E7" i="7"/>
  <c r="H7" i="7" s="1"/>
  <c r="D7" i="7"/>
  <c r="E6" i="7"/>
  <c r="D6" i="7"/>
  <c r="E5" i="7"/>
  <c r="D5" i="7"/>
  <c r="E4" i="7"/>
  <c r="H4" i="7" s="1"/>
  <c r="D4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5" i="6"/>
  <c r="D5" i="6"/>
  <c r="F5" i="6" s="1"/>
  <c r="D4" i="6"/>
  <c r="G9" i="6"/>
  <c r="H9" i="6" s="1"/>
  <c r="D3" i="6"/>
  <c r="C3" i="6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47" i="4"/>
  <c r="A48" i="4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E3" i="6" l="1"/>
  <c r="E5" i="6"/>
  <c r="F67" i="7"/>
  <c r="I67" i="7" s="1"/>
  <c r="D6" i="6"/>
  <c r="F76" i="7"/>
  <c r="I76" i="7" s="1"/>
  <c r="F23" i="7"/>
  <c r="I23" i="7" s="1"/>
  <c r="F142" i="7"/>
  <c r="I142" i="7" s="1"/>
  <c r="F70" i="7"/>
  <c r="I70" i="7" s="1"/>
  <c r="F25" i="7"/>
  <c r="I25" i="7" s="1"/>
  <c r="F45" i="7"/>
  <c r="I45" i="7" s="1"/>
  <c r="F150" i="7"/>
  <c r="I150" i="7" s="1"/>
  <c r="F82" i="7"/>
  <c r="I82" i="7" s="1"/>
  <c r="F72" i="7"/>
  <c r="I72" i="7" s="1"/>
  <c r="F143" i="7"/>
  <c r="I143" i="7" s="1"/>
  <c r="F156" i="7"/>
  <c r="I156" i="7" s="1"/>
  <c r="F71" i="7"/>
  <c r="I71" i="7" s="1"/>
  <c r="F14" i="7"/>
  <c r="I14" i="7" s="1"/>
  <c r="F115" i="7"/>
  <c r="I115" i="7" s="1"/>
  <c r="F86" i="7"/>
  <c r="I86" i="7" s="1"/>
  <c r="F120" i="7"/>
  <c r="I120" i="7" s="1"/>
  <c r="F63" i="7"/>
  <c r="I63" i="7" s="1"/>
  <c r="F125" i="7"/>
  <c r="I125" i="7" s="1"/>
  <c r="F53" i="7"/>
  <c r="I53" i="7" s="1"/>
  <c r="F114" i="7"/>
  <c r="I114" i="7" s="1"/>
  <c r="F134" i="7"/>
  <c r="I134" i="7" s="1"/>
  <c r="F154" i="7"/>
  <c r="I154" i="7" s="1"/>
  <c r="F116" i="7"/>
  <c r="I116" i="7" s="1"/>
  <c r="F97" i="7"/>
  <c r="I97" i="7" s="1"/>
  <c r="F94" i="7"/>
  <c r="I94" i="7" s="1"/>
  <c r="F133" i="7"/>
  <c r="I133" i="7" s="1"/>
  <c r="F21" i="7"/>
  <c r="I21" i="7" s="1"/>
  <c r="F109" i="7"/>
  <c r="I109" i="7" s="1"/>
  <c r="F27" i="7"/>
  <c r="I27" i="7" s="1"/>
  <c r="F75" i="7"/>
  <c r="I75" i="7" s="1"/>
  <c r="F112" i="7"/>
  <c r="I112" i="7" s="1"/>
  <c r="F99" i="7"/>
  <c r="I99" i="7" s="1"/>
  <c r="F30" i="7"/>
  <c r="I30" i="7" s="1"/>
  <c r="F83" i="7"/>
  <c r="I83" i="7" s="1"/>
  <c r="F141" i="7"/>
  <c r="I141" i="7" s="1"/>
  <c r="F136" i="7"/>
  <c r="I136" i="7" s="1"/>
  <c r="F90" i="7"/>
  <c r="I90" i="7" s="1"/>
  <c r="F61" i="7"/>
  <c r="I61" i="7" s="1"/>
  <c r="F96" i="7"/>
  <c r="I96" i="7" s="1"/>
  <c r="F139" i="7"/>
  <c r="I139" i="7" s="1"/>
  <c r="F147" i="7"/>
  <c r="I147" i="7" s="1"/>
  <c r="F39" i="7"/>
  <c r="I39" i="7" s="1"/>
  <c r="F87" i="7"/>
  <c r="I87" i="7" s="1"/>
  <c r="F18" i="7"/>
  <c r="I18" i="7" s="1"/>
  <c r="F15" i="7"/>
  <c r="I15" i="7" s="1"/>
  <c r="F20" i="7"/>
  <c r="I20" i="7" s="1"/>
  <c r="F7" i="7"/>
  <c r="I7" i="7" s="1"/>
  <c r="F6" i="7"/>
  <c r="I6" i="7" s="1"/>
  <c r="F10" i="7"/>
  <c r="I10" i="7" s="1"/>
  <c r="F49" i="7"/>
  <c r="I49" i="7" s="1"/>
  <c r="F79" i="7"/>
  <c r="I79" i="7" s="1"/>
  <c r="F101" i="7"/>
  <c r="I101" i="7" s="1"/>
  <c r="F37" i="7"/>
  <c r="I37" i="7" s="1"/>
  <c r="F91" i="7"/>
  <c r="I91" i="7" s="1"/>
  <c r="F44" i="7"/>
  <c r="I44" i="7" s="1"/>
  <c r="F100" i="7"/>
  <c r="I100" i="7" s="1"/>
  <c r="F58" i="7"/>
  <c r="I58" i="7" s="1"/>
  <c r="F51" i="7"/>
  <c r="I51" i="7" s="1"/>
  <c r="F36" i="7"/>
  <c r="I36" i="7" s="1"/>
  <c r="F77" i="7"/>
  <c r="I77" i="7" s="1"/>
  <c r="F103" i="7"/>
  <c r="I103" i="7" s="1"/>
  <c r="F140" i="7"/>
  <c r="I140" i="7" s="1"/>
  <c r="F149" i="7"/>
  <c r="I149" i="7" s="1"/>
  <c r="F118" i="7"/>
  <c r="I118" i="7" s="1"/>
  <c r="F107" i="7"/>
  <c r="I107" i="7" s="1"/>
  <c r="F62" i="7"/>
  <c r="I62" i="7" s="1"/>
  <c r="F131" i="7"/>
  <c r="I131" i="7" s="1"/>
  <c r="F54" i="7"/>
  <c r="I54" i="7" s="1"/>
  <c r="F155" i="7"/>
  <c r="I155" i="7" s="1"/>
  <c r="F124" i="7"/>
  <c r="I124" i="7" s="1"/>
  <c r="F145" i="7"/>
  <c r="I145" i="7" s="1"/>
  <c r="F104" i="7"/>
  <c r="I104" i="7" s="1"/>
  <c r="F135" i="7"/>
  <c r="I135" i="7" s="1"/>
  <c r="F88" i="7"/>
  <c r="I88" i="7" s="1"/>
  <c r="F102" i="7"/>
  <c r="I102" i="7" s="1"/>
  <c r="F40" i="7"/>
  <c r="I40" i="7" s="1"/>
  <c r="F64" i="7"/>
  <c r="I64" i="7" s="1"/>
  <c r="F68" i="7"/>
  <c r="I68" i="7" s="1"/>
  <c r="F22" i="7"/>
  <c r="I22" i="7" s="1"/>
  <c r="F43" i="7"/>
  <c r="I43" i="7" s="1"/>
  <c r="F56" i="7"/>
  <c r="I56" i="7" s="1"/>
  <c r="F92" i="7"/>
  <c r="I92" i="7" s="1"/>
  <c r="F113" i="7"/>
  <c r="I113" i="7" s="1"/>
  <c r="F5" i="7"/>
  <c r="I5" i="7" s="1"/>
  <c r="F138" i="7"/>
  <c r="I138" i="7" s="1"/>
  <c r="F9" i="7"/>
  <c r="I9" i="7" s="1"/>
  <c r="F12" i="7"/>
  <c r="I12" i="7" s="1"/>
  <c r="F132" i="7"/>
  <c r="I132" i="7" s="1"/>
  <c r="F47" i="7"/>
  <c r="I47" i="7" s="1"/>
  <c r="F55" i="7"/>
  <c r="I55" i="7" s="1"/>
  <c r="F126" i="7"/>
  <c r="I126" i="7" s="1"/>
  <c r="F151" i="7"/>
  <c r="I151" i="7" s="1"/>
  <c r="F152" i="7"/>
  <c r="I152" i="7" s="1"/>
  <c r="F119" i="7"/>
  <c r="I119" i="7" s="1"/>
  <c r="F85" i="7"/>
  <c r="I85" i="7" s="1"/>
  <c r="F13" i="7"/>
  <c r="I13" i="7" s="1"/>
  <c r="F50" i="7"/>
  <c r="I50" i="7" s="1"/>
  <c r="F59" i="7"/>
  <c r="I59" i="7" s="1"/>
  <c r="F33" i="7"/>
  <c r="I33" i="7" s="1"/>
  <c r="F130" i="7"/>
  <c r="I130" i="7" s="1"/>
  <c r="F24" i="7"/>
  <c r="I24" i="7" s="1"/>
  <c r="F153" i="7"/>
  <c r="I153" i="7" s="1"/>
  <c r="F108" i="7"/>
  <c r="I108" i="7" s="1"/>
  <c r="F98" i="7"/>
  <c r="I98" i="7" s="1"/>
  <c r="F32" i="7"/>
  <c r="I32" i="7" s="1"/>
  <c r="F80" i="7"/>
  <c r="I80" i="7" s="1"/>
  <c r="F84" i="7"/>
  <c r="I84" i="7" s="1"/>
  <c r="F42" i="7"/>
  <c r="I42" i="7" s="1"/>
  <c r="F19" i="7"/>
  <c r="I19" i="7" s="1"/>
  <c r="F129" i="7"/>
  <c r="I129" i="7" s="1"/>
  <c r="F46" i="7"/>
  <c r="I46" i="7" s="1"/>
  <c r="F66" i="7"/>
  <c r="I66" i="7" s="1"/>
  <c r="F34" i="7"/>
  <c r="I34" i="7" s="1"/>
  <c r="F81" i="7"/>
  <c r="I81" i="7" s="1"/>
  <c r="F78" i="7"/>
  <c r="I78" i="7" s="1"/>
  <c r="F52" i="7"/>
  <c r="I52" i="7" s="1"/>
  <c r="F121" i="7"/>
  <c r="I121" i="7" s="1"/>
  <c r="F111" i="7"/>
  <c r="I111" i="7" s="1"/>
  <c r="F89" i="7"/>
  <c r="I89" i="7" s="1"/>
  <c r="F105" i="7"/>
  <c r="I105" i="7" s="1"/>
  <c r="F38" i="7"/>
  <c r="I38" i="7" s="1"/>
  <c r="F17" i="7"/>
  <c r="I17" i="7" s="1"/>
  <c r="F8" i="7"/>
  <c r="I8" i="7" s="1"/>
  <c r="F16" i="7"/>
  <c r="I16" i="7" s="1"/>
  <c r="F11" i="7"/>
  <c r="I11" i="7" s="1"/>
  <c r="F146" i="7"/>
  <c r="I146" i="7" s="1"/>
  <c r="F31" i="7"/>
  <c r="I31" i="7" s="1"/>
  <c r="F144" i="7"/>
  <c r="I144" i="7" s="1"/>
  <c r="F29" i="7"/>
  <c r="I29" i="7" s="1"/>
  <c r="F41" i="7"/>
  <c r="I41" i="7" s="1"/>
  <c r="F137" i="7"/>
  <c r="I137" i="7" s="1"/>
  <c r="F117" i="7"/>
  <c r="I117" i="7" s="1"/>
  <c r="F60" i="7"/>
  <c r="I60" i="7" s="1"/>
  <c r="F28" i="7"/>
  <c r="I28" i="7" s="1"/>
  <c r="F26" i="7"/>
  <c r="I26" i="7" s="1"/>
  <c r="F127" i="7"/>
  <c r="I127" i="7" s="1"/>
  <c r="F106" i="7"/>
  <c r="I106" i="7" s="1"/>
  <c r="F48" i="7"/>
  <c r="I48" i="7" s="1"/>
  <c r="F110" i="7"/>
  <c r="I110" i="7" s="1"/>
  <c r="F95" i="7"/>
  <c r="I95" i="7" s="1"/>
  <c r="F148" i="7"/>
  <c r="I148" i="7" s="1"/>
  <c r="F123" i="7"/>
  <c r="I123" i="7" s="1"/>
  <c r="F73" i="7"/>
  <c r="I73" i="7" s="1"/>
  <c r="F128" i="7"/>
  <c r="I128" i="7" s="1"/>
  <c r="F69" i="7"/>
  <c r="I69" i="7" s="1"/>
  <c r="F93" i="7"/>
  <c r="I93" i="7" s="1"/>
  <c r="F122" i="7"/>
  <c r="I122" i="7" s="1"/>
  <c r="F74" i="7"/>
  <c r="I74" i="7" s="1"/>
  <c r="F57" i="7"/>
  <c r="I57" i="7" s="1"/>
  <c r="F35" i="7"/>
  <c r="I35" i="7" s="1"/>
  <c r="F65" i="7"/>
  <c r="I65" i="7" s="1"/>
  <c r="F3" i="6"/>
  <c r="G4" i="7"/>
  <c r="G63" i="7" s="1"/>
  <c r="J63" i="7" s="1"/>
  <c r="F4" i="6"/>
  <c r="H6" i="7"/>
  <c r="E4" i="6"/>
  <c r="H5" i="7"/>
  <c r="C6" i="6"/>
  <c r="E6" i="6" l="1"/>
  <c r="G95" i="7"/>
  <c r="J95" i="7" s="1"/>
  <c r="G150" i="7"/>
  <c r="J150" i="7" s="1"/>
  <c r="G70" i="7"/>
  <c r="J70" i="7" s="1"/>
  <c r="G129" i="7"/>
  <c r="J129" i="7" s="1"/>
  <c r="G99" i="7"/>
  <c r="J99" i="7" s="1"/>
  <c r="G111" i="7"/>
  <c r="J111" i="7" s="1"/>
  <c r="G28" i="7"/>
  <c r="J28" i="7" s="1"/>
  <c r="G123" i="7"/>
  <c r="J123" i="7" s="1"/>
  <c r="G77" i="7"/>
  <c r="J77" i="7" s="1"/>
  <c r="G46" i="7"/>
  <c r="J46" i="7" s="1"/>
  <c r="G82" i="7"/>
  <c r="J82" i="7" s="1"/>
  <c r="G106" i="7"/>
  <c r="J106" i="7" s="1"/>
  <c r="G34" i="7"/>
  <c r="J34" i="7" s="1"/>
  <c r="G89" i="7"/>
  <c r="J89" i="7" s="1"/>
  <c r="G73" i="7"/>
  <c r="J73" i="7" s="1"/>
  <c r="G56" i="7"/>
  <c r="J56" i="7" s="1"/>
  <c r="G75" i="7"/>
  <c r="J75" i="7" s="1"/>
  <c r="G127" i="7"/>
  <c r="J127" i="7" s="1"/>
  <c r="G5" i="7"/>
  <c r="J5" i="7" s="1"/>
  <c r="J4" i="7"/>
  <c r="G149" i="7"/>
  <c r="J149" i="7" s="1"/>
  <c r="G48" i="7"/>
  <c r="J48" i="7" s="1"/>
  <c r="G124" i="7"/>
  <c r="J124" i="7" s="1"/>
  <c r="G93" i="7"/>
  <c r="J93" i="7" s="1"/>
  <c r="G79" i="7"/>
  <c r="J79" i="7" s="1"/>
  <c r="G33" i="7"/>
  <c r="J33" i="7" s="1"/>
  <c r="G137" i="7"/>
  <c r="J137" i="7" s="1"/>
  <c r="G20" i="7"/>
  <c r="J20" i="7" s="1"/>
  <c r="G98" i="7"/>
  <c r="J98" i="7" s="1"/>
  <c r="G96" i="7"/>
  <c r="J96" i="7" s="1"/>
  <c r="G24" i="7"/>
  <c r="J24" i="7" s="1"/>
  <c r="G145" i="7"/>
  <c r="J145" i="7" s="1"/>
  <c r="G16" i="7"/>
  <c r="J16" i="7" s="1"/>
  <c r="F6" i="6"/>
  <c r="G61" i="7"/>
  <c r="J61" i="7" s="1"/>
  <c r="G115" i="7"/>
  <c r="J115" i="7" s="1"/>
  <c r="G13" i="7"/>
  <c r="J13" i="7" s="1"/>
  <c r="G91" i="7"/>
  <c r="J91" i="7" s="1"/>
  <c r="G49" i="7"/>
  <c r="J49" i="7" s="1"/>
  <c r="G62" i="7"/>
  <c r="J62" i="7" s="1"/>
  <c r="G50" i="7"/>
  <c r="J50" i="7" s="1"/>
  <c r="G117" i="7"/>
  <c r="J117" i="7" s="1"/>
  <c r="G43" i="7"/>
  <c r="J43" i="7" s="1"/>
  <c r="G67" i="7"/>
  <c r="J67" i="7" s="1"/>
  <c r="G19" i="7"/>
  <c r="J19" i="7" s="1"/>
  <c r="G25" i="7"/>
  <c r="J25" i="7" s="1"/>
  <c r="G126" i="7"/>
  <c r="J126" i="7" s="1"/>
  <c r="G146" i="7"/>
  <c r="J146" i="7" s="1"/>
  <c r="G31" i="7"/>
  <c r="J31" i="7" s="1"/>
  <c r="G84" i="7"/>
  <c r="J84" i="7" s="1"/>
  <c r="G122" i="7"/>
  <c r="J122" i="7" s="1"/>
  <c r="G23" i="7"/>
  <c r="J23" i="7" s="1"/>
  <c r="G108" i="7"/>
  <c r="J108" i="7" s="1"/>
  <c r="G29" i="7"/>
  <c r="J29" i="7" s="1"/>
  <c r="G41" i="7"/>
  <c r="J41" i="7" s="1"/>
  <c r="G15" i="7"/>
  <c r="J15" i="7" s="1"/>
  <c r="G85" i="7"/>
  <c r="J85" i="7" s="1"/>
  <c r="G60" i="7"/>
  <c r="J60" i="7" s="1"/>
  <c r="G100" i="7"/>
  <c r="J100" i="7" s="1"/>
  <c r="G154" i="7"/>
  <c r="J154" i="7" s="1"/>
  <c r="G138" i="7"/>
  <c r="J138" i="7" s="1"/>
  <c r="G135" i="7"/>
  <c r="J135" i="7" s="1"/>
  <c r="G156" i="7"/>
  <c r="J156" i="7" s="1"/>
  <c r="G66" i="7"/>
  <c r="J66" i="7" s="1"/>
  <c r="G113" i="7"/>
  <c r="J113" i="7" s="1"/>
  <c r="G105" i="7"/>
  <c r="J105" i="7" s="1"/>
  <c r="G118" i="7"/>
  <c r="J118" i="7" s="1"/>
  <c r="G68" i="7"/>
  <c r="J68" i="7" s="1"/>
  <c r="G38" i="7"/>
  <c r="J38" i="7" s="1"/>
  <c r="G17" i="7"/>
  <c r="J17" i="7" s="1"/>
  <c r="G40" i="7"/>
  <c r="J40" i="7" s="1"/>
  <c r="G36" i="7"/>
  <c r="J36" i="7" s="1"/>
  <c r="G80" i="7"/>
  <c r="J80" i="7" s="1"/>
  <c r="G81" i="7"/>
  <c r="J81" i="7" s="1"/>
  <c r="G57" i="7"/>
  <c r="J57" i="7" s="1"/>
  <c r="G54" i="7"/>
  <c r="J54" i="7" s="1"/>
  <c r="G152" i="7"/>
  <c r="J152" i="7" s="1"/>
  <c r="G44" i="7"/>
  <c r="J44" i="7" s="1"/>
  <c r="G74" i="7"/>
  <c r="J74" i="7" s="1"/>
  <c r="G92" i="7"/>
  <c r="J92" i="7" s="1"/>
  <c r="G14" i="7"/>
  <c r="J14" i="7" s="1"/>
  <c r="G86" i="7"/>
  <c r="J86" i="7" s="1"/>
  <c r="G21" i="7"/>
  <c r="J21" i="7" s="1"/>
  <c r="G6" i="7"/>
  <c r="J6" i="7" s="1"/>
  <c r="G136" i="7"/>
  <c r="J136" i="7" s="1"/>
  <c r="G104" i="7"/>
  <c r="J104" i="7" s="1"/>
  <c r="G45" i="7"/>
  <c r="J45" i="7" s="1"/>
  <c r="G143" i="7"/>
  <c r="J143" i="7" s="1"/>
  <c r="G132" i="7"/>
  <c r="J132" i="7" s="1"/>
  <c r="G110" i="7"/>
  <c r="J110" i="7" s="1"/>
  <c r="G39" i="7"/>
  <c r="J39" i="7" s="1"/>
  <c r="G47" i="7"/>
  <c r="J47" i="7" s="1"/>
  <c r="G114" i="7"/>
  <c r="J114" i="7" s="1"/>
  <c r="G134" i="7"/>
  <c r="J134" i="7" s="1"/>
  <c r="G144" i="7"/>
  <c r="J144" i="7" s="1"/>
  <c r="G141" i="7"/>
  <c r="J141" i="7" s="1"/>
  <c r="G27" i="7"/>
  <c r="J27" i="7" s="1"/>
  <c r="G139" i="7"/>
  <c r="J139" i="7" s="1"/>
  <c r="G32" i="7"/>
  <c r="J32" i="7" s="1"/>
  <c r="G78" i="7"/>
  <c r="J78" i="7" s="1"/>
  <c r="G90" i="7"/>
  <c r="J90" i="7" s="1"/>
  <c r="G97" i="7"/>
  <c r="J97" i="7" s="1"/>
  <c r="G153" i="7"/>
  <c r="J153" i="7" s="1"/>
  <c r="G107" i="7"/>
  <c r="J107" i="7" s="1"/>
  <c r="G128" i="7"/>
  <c r="J128" i="7" s="1"/>
  <c r="G83" i="7"/>
  <c r="J83" i="7" s="1"/>
  <c r="G26" i="7"/>
  <c r="J26" i="7" s="1"/>
  <c r="G130" i="7"/>
  <c r="J130" i="7" s="1"/>
  <c r="G65" i="7"/>
  <c r="J65" i="7" s="1"/>
  <c r="G120" i="7"/>
  <c r="J120" i="7" s="1"/>
  <c r="G69" i="7"/>
  <c r="J69" i="7" s="1"/>
  <c r="G10" i="7"/>
  <c r="J10" i="7" s="1"/>
  <c r="G109" i="7"/>
  <c r="J109" i="7" s="1"/>
  <c r="G121" i="7"/>
  <c r="J121" i="7" s="1"/>
  <c r="G59" i="7"/>
  <c r="J59" i="7" s="1"/>
  <c r="G53" i="7"/>
  <c r="J53" i="7" s="1"/>
  <c r="G125" i="7"/>
  <c r="J125" i="7" s="1"/>
  <c r="G88" i="7"/>
  <c r="J88" i="7" s="1"/>
  <c r="G55" i="7"/>
  <c r="J55" i="7" s="1"/>
  <c r="G12" i="7"/>
  <c r="J12" i="7" s="1"/>
  <c r="G142" i="7"/>
  <c r="J142" i="7" s="1"/>
  <c r="G72" i="7"/>
  <c r="J72" i="7" s="1"/>
  <c r="G131" i="7"/>
  <c r="J131" i="7" s="1"/>
  <c r="G35" i="7"/>
  <c r="J35" i="7" s="1"/>
  <c r="G94" i="7"/>
  <c r="J94" i="7" s="1"/>
  <c r="G58" i="7"/>
  <c r="J58" i="7" s="1"/>
  <c r="G133" i="7"/>
  <c r="J133" i="7" s="1"/>
  <c r="G102" i="7"/>
  <c r="J102" i="7" s="1"/>
  <c r="G147" i="7"/>
  <c r="J147" i="7" s="1"/>
  <c r="G112" i="7"/>
  <c r="J112" i="7" s="1"/>
  <c r="G37" i="7"/>
  <c r="J37" i="7" s="1"/>
  <c r="G11" i="7"/>
  <c r="J11" i="7" s="1"/>
  <c r="G9" i="7"/>
  <c r="J9" i="7" s="1"/>
  <c r="G101" i="7"/>
  <c r="J101" i="7" s="1"/>
  <c r="G87" i="7"/>
  <c r="J87" i="7" s="1"/>
  <c r="G30" i="7"/>
  <c r="J30" i="7" s="1"/>
  <c r="G151" i="7"/>
  <c r="J151" i="7" s="1"/>
  <c r="G51" i="7"/>
  <c r="J51" i="7" s="1"/>
  <c r="G71" i="7"/>
  <c r="J71" i="7" s="1"/>
  <c r="G155" i="7"/>
  <c r="J155" i="7" s="1"/>
  <c r="G22" i="7"/>
  <c r="J22" i="7" s="1"/>
  <c r="G18" i="7"/>
  <c r="J18" i="7" s="1"/>
  <c r="G140" i="7"/>
  <c r="J140" i="7" s="1"/>
  <c r="G148" i="7"/>
  <c r="J148" i="7" s="1"/>
  <c r="G76" i="7"/>
  <c r="J76" i="7" s="1"/>
  <c r="G8" i="7"/>
  <c r="J8" i="7" s="1"/>
  <c r="G103" i="7"/>
  <c r="J103" i="7" s="1"/>
  <c r="G116" i="7"/>
  <c r="J116" i="7" s="1"/>
  <c r="G42" i="7"/>
  <c r="J42" i="7" s="1"/>
  <c r="G7" i="7"/>
  <c r="J7" i="7" s="1"/>
  <c r="G52" i="7"/>
  <c r="J52" i="7" s="1"/>
  <c r="G119" i="7"/>
  <c r="J119" i="7" s="1"/>
  <c r="G64" i="7"/>
  <c r="J64" i="7" s="1"/>
</calcChain>
</file>

<file path=xl/comments1.xml><?xml version="1.0" encoding="utf-8"?>
<comments xmlns="http://schemas.openxmlformats.org/spreadsheetml/2006/main">
  <authors>
    <author>Registered User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<sst xmlns="http://schemas.openxmlformats.org/spreadsheetml/2006/main" count="1473" uniqueCount="395">
  <si>
    <t>Day</t>
  </si>
  <si>
    <t>Planned</t>
  </si>
  <si>
    <t>Actual</t>
  </si>
  <si>
    <t>Burned down</t>
  </si>
  <si>
    <t>Balance</t>
  </si>
  <si>
    <t>Done Today</t>
  </si>
  <si>
    <t>UI 명</t>
    <phoneticPr fontId="6" type="noConversion"/>
  </si>
  <si>
    <t>PAR</t>
    <phoneticPr fontId="4" type="noConversion"/>
  </si>
  <si>
    <t>AAR</t>
    <phoneticPr fontId="4" type="noConversion"/>
  </si>
  <si>
    <t>#</t>
    <phoneticPr fontId="4" type="noConversion"/>
  </si>
  <si>
    <t>시스템명</t>
    <phoneticPr fontId="6" type="noConversion"/>
  </si>
  <si>
    <t>시작일</t>
    <phoneticPr fontId="6" type="noConversion"/>
  </si>
  <si>
    <t>진행율</t>
    <phoneticPr fontId="6" type="noConversion"/>
  </si>
  <si>
    <t>완료일</t>
    <phoneticPr fontId="6" type="noConversion"/>
  </si>
  <si>
    <t>기준일</t>
    <phoneticPr fontId="6" type="noConversion"/>
  </si>
  <si>
    <t>주요 기능정의</t>
    <phoneticPr fontId="6" type="noConversion"/>
  </si>
  <si>
    <t>No</t>
    <phoneticPr fontId="6" type="noConversion"/>
  </si>
  <si>
    <t>구현구분</t>
    <phoneticPr fontId="6" type="noConversion"/>
  </si>
  <si>
    <t>완료
예정일</t>
    <phoneticPr fontId="6" type="noConversion"/>
  </si>
  <si>
    <t>실제
완료일</t>
    <phoneticPr fontId="6" type="noConversion"/>
  </si>
  <si>
    <r>
      <rPr>
        <b/>
        <sz val="10"/>
        <color indexed="8"/>
        <rFont val="맑은 고딕"/>
        <family val="3"/>
        <charset val="129"/>
      </rPr>
      <t>합계</t>
    </r>
    <phoneticPr fontId="6" type="noConversion"/>
  </si>
  <si>
    <t>구현F/P</t>
    <phoneticPr fontId="6" type="noConversion"/>
  </si>
  <si>
    <t>잔여F/P</t>
    <phoneticPr fontId="6" type="noConversion"/>
  </si>
  <si>
    <t>FP구현 완료율</t>
    <phoneticPr fontId="6" type="noConversion"/>
  </si>
  <si>
    <t>F/P</t>
    <phoneticPr fontId="6" type="noConversion"/>
  </si>
  <si>
    <t>구분</t>
    <phoneticPr fontId="6" type="noConversion"/>
  </si>
  <si>
    <t>구분</t>
    <phoneticPr fontId="6" type="noConversion"/>
  </si>
  <si>
    <t>실제
완료일</t>
  </si>
  <si>
    <t>프로젝트 일자 진행율</t>
    <phoneticPr fontId="6" type="noConversion"/>
  </si>
  <si>
    <t>개발 총기간</t>
    <phoneticPr fontId="6" type="noConversion"/>
  </si>
  <si>
    <t>실제일자 진행</t>
    <phoneticPr fontId="6" type="noConversion"/>
  </si>
  <si>
    <t>Plan_design</t>
    <phoneticPr fontId="6" type="noConversion"/>
  </si>
  <si>
    <t>Publish</t>
    <phoneticPr fontId="6" type="noConversion"/>
  </si>
  <si>
    <t>ID</t>
    <phoneticPr fontId="6" type="noConversion"/>
  </si>
  <si>
    <t>ID</t>
    <phoneticPr fontId="6" type="noConversion"/>
  </si>
  <si>
    <t>통합로그인 적용</t>
  </si>
  <si>
    <t>신규회원가입/약관처리</t>
  </si>
  <si>
    <t>인터넷우체국 이용약관</t>
  </si>
  <si>
    <t>개인정보 수집 및 안내</t>
  </si>
  <si>
    <t>개인정보 취급 및 위탁</t>
  </si>
  <si>
    <t>개인정보3자 제공</t>
  </si>
  <si>
    <t>신규회원가입/본인인증</t>
  </si>
  <si>
    <t>아이핀인증</t>
  </si>
  <si>
    <t>핸드폰인증</t>
  </si>
  <si>
    <t>인증오류처리</t>
  </si>
  <si>
    <t>신규회원가입 정보입력</t>
  </si>
  <si>
    <t>이름입력</t>
  </si>
  <si>
    <t>희망사용ID</t>
  </si>
  <si>
    <t>입력ID검증</t>
  </si>
  <si>
    <t>희망비밀번호입력</t>
  </si>
  <si>
    <t>희망비밀번호재입력검증</t>
  </si>
  <si>
    <t>우편번호 검색(외부모듈)</t>
  </si>
  <si>
    <t>휴대폰번호입력(국번선택)</t>
  </si>
  <si>
    <t>이메일주소 입력</t>
  </si>
  <si>
    <t>메일수신여부선택</t>
  </si>
  <si>
    <t>본인확인용 질문선택,입력</t>
  </si>
  <si>
    <t>본인확인용 질문대답</t>
  </si>
  <si>
    <t>자동가입방지문자입력</t>
  </si>
  <si>
    <t>회원가입완료</t>
  </si>
  <si>
    <t>서비스운영정책메뉴</t>
  </si>
  <si>
    <t>좌측메뉴구성</t>
  </si>
  <si>
    <t>주문결제(회원)
(주문하는분정보입력)</t>
  </si>
  <si>
    <t>이메일입력</t>
  </si>
  <si>
    <t>전화번호입력(국번선택)</t>
  </si>
  <si>
    <t>주문결제(회원)
(받는분 정보입력)</t>
  </si>
  <si>
    <t>주문자와 동일주소선택</t>
  </si>
  <si>
    <t>경조문구 선택</t>
  </si>
  <si>
    <t>경조문구 입력</t>
  </si>
  <si>
    <t>주문결제(비회원)</t>
  </si>
  <si>
    <t>비회원 정보입력
(주문하는분)</t>
  </si>
  <si>
    <t>주문비밀번호 입력</t>
  </si>
  <si>
    <t>비회원 정보입력
(상품받는분)</t>
  </si>
  <si>
    <t>상품이미지</t>
  </si>
  <si>
    <t>상품명</t>
  </si>
  <si>
    <t>상품상세정보</t>
  </si>
  <si>
    <t>구매가격</t>
  </si>
  <si>
    <t>구매수량</t>
  </si>
  <si>
    <t>배송정보</t>
  </si>
  <si>
    <t>적립포인트</t>
  </si>
  <si>
    <t>포인트 및 OK캐쉬백</t>
  </si>
  <si>
    <t>누적포인트 확인</t>
  </si>
  <si>
    <t>사용포인트 입력</t>
  </si>
  <si>
    <t>누적 OK캐쉬백 확인</t>
  </si>
  <si>
    <t>사용OK캐쉬백포인트 입력</t>
  </si>
  <si>
    <t>누적 모두사용 확인여부</t>
  </si>
  <si>
    <t xml:space="preserve"> OK캐쉬백 조회</t>
  </si>
  <si>
    <t>조회</t>
  </si>
  <si>
    <t>결제수단 선택</t>
  </si>
  <si>
    <t>신용카드결제</t>
  </si>
  <si>
    <t>카드사선택</t>
  </si>
  <si>
    <t>신용카드 모듈연동</t>
  </si>
  <si>
    <t>무통장입금결제</t>
  </si>
  <si>
    <t>입금은행 선택</t>
  </si>
  <si>
    <t>입금자 입력</t>
  </si>
  <si>
    <t>현금영수증발급여부
(주민등록번호)</t>
  </si>
  <si>
    <t>현금영수증발급여부
(사업자번호)</t>
  </si>
  <si>
    <t>현금영수증발급여부
(휴대폰번호)</t>
  </si>
  <si>
    <t>개인정보 제3자 동의</t>
  </si>
  <si>
    <t>결제금액</t>
  </si>
  <si>
    <t>총 주문금액</t>
  </si>
  <si>
    <t>할인금액</t>
  </si>
  <si>
    <t>배송비</t>
  </si>
  <si>
    <t>총결제금액</t>
  </si>
  <si>
    <t>주문완료</t>
  </si>
  <si>
    <t>주문번호 확인</t>
  </si>
  <si>
    <t>결제일 확인</t>
  </si>
  <si>
    <t>주문상품 이름확인</t>
  </si>
  <si>
    <t>주문상품 상세제목 확인</t>
  </si>
  <si>
    <t>수량 확인</t>
  </si>
  <si>
    <t>가격 확인</t>
  </si>
  <si>
    <t>할인금액 확인</t>
  </si>
  <si>
    <t>상품이미지 확인</t>
  </si>
  <si>
    <t>총 주문금액 확인</t>
  </si>
  <si>
    <t>배송비 확인</t>
  </si>
  <si>
    <t>사용 포인트확인</t>
  </si>
  <si>
    <t>사용 OK확인</t>
  </si>
  <si>
    <t>총 결제금액</t>
  </si>
  <si>
    <t>입금계좌(무통장/즉시입금)</t>
  </si>
  <si>
    <t>주문고객 이름 확인</t>
  </si>
  <si>
    <t>전화번호 확인</t>
  </si>
  <si>
    <t>휴대폰번호 확인</t>
  </si>
  <si>
    <t>받는자 이름확인</t>
  </si>
  <si>
    <t>배송지 확인</t>
  </si>
  <si>
    <t>연락처 확인</t>
  </si>
  <si>
    <t>상품명 확인</t>
  </si>
  <si>
    <t xml:space="preserve"> MY주문배송내역 목록</t>
  </si>
  <si>
    <t>기간별 조회</t>
  </si>
  <si>
    <t>일자별조회</t>
  </si>
  <si>
    <t xml:space="preserve"> MY주문배송내역 건수 확인</t>
  </si>
  <si>
    <t>인증확인</t>
  </si>
  <si>
    <t>MY주문배송상세</t>
  </si>
  <si>
    <t>주문상태</t>
  </si>
  <si>
    <t>MY주문배송상세/목록</t>
  </si>
  <si>
    <t>MY주문배송상세/결제정보</t>
  </si>
  <si>
    <t>MY주문배송상세/배송지정보</t>
  </si>
  <si>
    <t>주문변경
/주문고객정보변경</t>
  </si>
  <si>
    <t>주문변경
/배송지변경</t>
  </si>
  <si>
    <t>주문금액 확인</t>
  </si>
  <si>
    <t>주문취소</t>
  </si>
  <si>
    <t>취소항목 선택</t>
  </si>
  <si>
    <t>주문일자 확인</t>
  </si>
  <si>
    <t>반품/교환</t>
  </si>
  <si>
    <t>반품안내페이지</t>
  </si>
  <si>
    <t>최근주문지 목록</t>
  </si>
  <si>
    <t>이름확인</t>
  </si>
  <si>
    <t>주소확인</t>
  </si>
  <si>
    <t>전화번호확인</t>
  </si>
  <si>
    <t>휴대폰번호확인</t>
  </si>
  <si>
    <t>주소록</t>
  </si>
  <si>
    <t>로그인</t>
  </si>
  <si>
    <t>ID입력</t>
  </si>
  <si>
    <t>비밀번호 입력</t>
  </si>
  <si>
    <t>자동로그인</t>
  </si>
  <si>
    <t>아이디저장</t>
  </si>
  <si>
    <t>자동입력방지</t>
  </si>
  <si>
    <t>키패드보안모듈</t>
  </si>
  <si>
    <t>로그인/비회원 구매조회</t>
  </si>
  <si>
    <t>마이페이지</t>
  </si>
  <si>
    <t>회원등급확인</t>
  </si>
  <si>
    <t>포인트 확인</t>
  </si>
  <si>
    <t>마이페이지/개인정보수정</t>
  </si>
  <si>
    <t xml:space="preserve">개인정보 수정안내 </t>
  </si>
  <si>
    <t>아이디입력</t>
  </si>
  <si>
    <t>비밀번호입력</t>
  </si>
  <si>
    <t>개인정보수정 정보입력</t>
  </si>
  <si>
    <t>중복가입방지문자입력</t>
  </si>
  <si>
    <t>마이페이지
(비밀번호 변경)</t>
  </si>
  <si>
    <t xml:space="preserve">비밀번호 변경안내 </t>
  </si>
  <si>
    <t>현재비밀번호 입력</t>
  </si>
  <si>
    <t>마이페이지
(포인트 및 OK캐쉬백)</t>
  </si>
  <si>
    <t>마이페이지(관심상품)</t>
  </si>
  <si>
    <t>관심상품목록 확인</t>
  </si>
  <si>
    <t>장바구니 담기 (체크)</t>
  </si>
  <si>
    <t>선택삭제(체크)</t>
  </si>
  <si>
    <t>선택해제(체크)</t>
  </si>
  <si>
    <t>마이페이지(관심상품 목록)</t>
  </si>
  <si>
    <t>이미지 확인</t>
  </si>
  <si>
    <t>상품상세제목</t>
  </si>
  <si>
    <t>남은수량</t>
  </si>
  <si>
    <t>가격</t>
  </si>
  <si>
    <t>할인적용된가격</t>
  </si>
  <si>
    <t>세일가 확인</t>
  </si>
  <si>
    <t>마이페이지/단골매장
(MD추천_상품목록)</t>
  </si>
  <si>
    <t>마이페이지/단골매장
(저가격순_상품목록)</t>
  </si>
  <si>
    <t>마이페이지/단골매장
(상품명순_상품목록)</t>
  </si>
  <si>
    <t>마이페이지/단골매장
(공급처순_상품목록)</t>
  </si>
  <si>
    <t>신규회원가입/약관처리</t>
    <phoneticPr fontId="6" type="noConversion"/>
  </si>
  <si>
    <t>꽃배달</t>
    <phoneticPr fontId="6" type="noConversion"/>
  </si>
  <si>
    <t>로그인</t>
    <phoneticPr fontId="6" type="noConversion"/>
  </si>
  <si>
    <t>회원가입</t>
    <phoneticPr fontId="6" type="noConversion"/>
  </si>
  <si>
    <t>즐겨찾기</t>
    <phoneticPr fontId="6" type="noConversion"/>
  </si>
  <si>
    <t>서비스안내</t>
    <phoneticPr fontId="6" type="noConversion"/>
  </si>
  <si>
    <t>설정하기</t>
    <phoneticPr fontId="6" type="noConversion"/>
  </si>
  <si>
    <t>의류/패션/화장품</t>
    <phoneticPr fontId="6" type="noConversion"/>
  </si>
  <si>
    <t>고객센터</t>
    <phoneticPr fontId="6" type="noConversion"/>
  </si>
  <si>
    <t>우리나라대표먹거리</t>
    <phoneticPr fontId="6" type="noConversion"/>
  </si>
  <si>
    <t>쌀/현미/잡곡</t>
    <phoneticPr fontId="6" type="noConversion"/>
  </si>
  <si>
    <t>과일/과일세트</t>
    <phoneticPr fontId="6" type="noConversion"/>
  </si>
  <si>
    <t>임산물</t>
    <phoneticPr fontId="6" type="noConversion"/>
  </si>
  <si>
    <t>채소</t>
    <phoneticPr fontId="6" type="noConversion"/>
  </si>
  <si>
    <t>축산/가공품</t>
    <phoneticPr fontId="6" type="noConversion"/>
  </si>
  <si>
    <t>수산물/해산물</t>
    <phoneticPr fontId="6" type="noConversion"/>
  </si>
  <si>
    <t>김/건어물/해초류</t>
    <phoneticPr fontId="6" type="noConversion"/>
  </si>
  <si>
    <t>가공식품</t>
    <phoneticPr fontId="6" type="noConversion"/>
  </si>
  <si>
    <t>냉장/냉동/반찬류/간편식</t>
    <phoneticPr fontId="6" type="noConversion"/>
  </si>
  <si>
    <t>건강식품</t>
    <phoneticPr fontId="6" type="noConversion"/>
  </si>
  <si>
    <t>생활쇼핑</t>
    <phoneticPr fontId="6" type="noConversion"/>
  </si>
  <si>
    <t>가구/생활/유아/가전</t>
    <phoneticPr fontId="6" type="noConversion"/>
  </si>
  <si>
    <t>공예품</t>
    <phoneticPr fontId="6" type="noConversion"/>
  </si>
  <si>
    <t>꽃배달</t>
    <phoneticPr fontId="6" type="noConversion"/>
  </si>
  <si>
    <t>대표먹거리</t>
    <phoneticPr fontId="6" type="noConversion"/>
  </si>
  <si>
    <t>MD추천</t>
    <phoneticPr fontId="6" type="noConversion"/>
  </si>
  <si>
    <t>명품상품展</t>
    <phoneticPr fontId="6" type="noConversion"/>
  </si>
  <si>
    <t>친환경제철꾸러미</t>
    <phoneticPr fontId="6" type="noConversion"/>
  </si>
  <si>
    <t>식품명인</t>
    <phoneticPr fontId="6" type="noConversion"/>
  </si>
  <si>
    <t>친환경브랜드</t>
    <phoneticPr fontId="6" type="noConversion"/>
  </si>
  <si>
    <t>기획전</t>
    <phoneticPr fontId="6" type="noConversion"/>
  </si>
  <si>
    <t>미끼상품</t>
    <phoneticPr fontId="6" type="noConversion"/>
  </si>
  <si>
    <t>아이디/비번 입력화면</t>
    <phoneticPr fontId="6" type="noConversion"/>
  </si>
  <si>
    <t>검색</t>
    <phoneticPr fontId="6" type="noConversion"/>
  </si>
  <si>
    <t>검색_상품리스트출력</t>
    <phoneticPr fontId="6" type="noConversion"/>
  </si>
  <si>
    <t>검색_내용무</t>
    <phoneticPr fontId="6" type="noConversion"/>
  </si>
  <si>
    <t>상품검색</t>
    <phoneticPr fontId="6" type="noConversion"/>
  </si>
  <si>
    <t xml:space="preserve"> </t>
    <phoneticPr fontId="6" type="noConversion"/>
  </si>
  <si>
    <t>중복가입방지문자입력</t>
    <phoneticPr fontId="6" type="noConversion"/>
  </si>
  <si>
    <t>좌측메뉴_하단메뉴</t>
    <phoneticPr fontId="6" type="noConversion"/>
  </si>
  <si>
    <t>좌측메뉴_하단메뉴</t>
    <phoneticPr fontId="6" type="noConversion"/>
  </si>
  <si>
    <t>공지사항</t>
    <phoneticPr fontId="6" type="noConversion"/>
  </si>
  <si>
    <t>최근본상품</t>
    <phoneticPr fontId="6" type="noConversion"/>
  </si>
  <si>
    <t>최근본상품</t>
    <phoneticPr fontId="6" type="noConversion"/>
  </si>
  <si>
    <t>NativePage</t>
  </si>
  <si>
    <t>Mobile's Main</t>
    <phoneticPr fontId="6" type="noConversion"/>
  </si>
  <si>
    <t>Image</t>
  </si>
  <si>
    <t>Mobile's Main</t>
    <phoneticPr fontId="6" type="noConversion"/>
  </si>
  <si>
    <t xml:space="preserve">상품상세페이지 </t>
    <phoneticPr fontId="6" type="noConversion"/>
  </si>
  <si>
    <t>장바구니페이지</t>
    <phoneticPr fontId="6" type="noConversion"/>
  </si>
  <si>
    <t xml:space="preserve">결제하기 </t>
    <phoneticPr fontId="6" type="noConversion"/>
  </si>
  <si>
    <t xml:space="preserve"> </t>
    <phoneticPr fontId="6" type="noConversion"/>
  </si>
  <si>
    <t>주문결제페이지</t>
    <phoneticPr fontId="6" type="noConversion"/>
  </si>
  <si>
    <t>꽃바구니 상세페이지</t>
    <phoneticPr fontId="6" type="noConversion"/>
  </si>
  <si>
    <t>상품 상세페이지</t>
    <phoneticPr fontId="6" type="noConversion"/>
  </si>
  <si>
    <t>메인화면</t>
    <phoneticPr fontId="6" type="noConversion"/>
  </si>
  <si>
    <t>메인</t>
    <phoneticPr fontId="6" type="noConversion"/>
  </si>
  <si>
    <t>기프트콘페이지</t>
    <phoneticPr fontId="6" type="noConversion"/>
  </si>
  <si>
    <t>기프트콘페이지</t>
    <phoneticPr fontId="6" type="noConversion"/>
  </si>
  <si>
    <t>메일수신여부선택 ---&gt; SMS 수신 여부</t>
    <phoneticPr fontId="6" type="noConversion"/>
  </si>
  <si>
    <t>적립/사용</t>
    <phoneticPr fontId="6" type="noConversion"/>
  </si>
  <si>
    <t>적립/사용</t>
    <phoneticPr fontId="6" type="noConversion"/>
  </si>
  <si>
    <t>휴대번호인증/카드번호인증</t>
    <phoneticPr fontId="6" type="noConversion"/>
  </si>
  <si>
    <t>수정완료</t>
    <phoneticPr fontId="6" type="noConversion"/>
  </si>
  <si>
    <t>남은수량</t>
    <phoneticPr fontId="6" type="noConversion"/>
  </si>
  <si>
    <t>가격(세일가격)</t>
    <phoneticPr fontId="6" type="noConversion"/>
  </si>
  <si>
    <t>내쿠폰정보</t>
    <phoneticPr fontId="6" type="noConversion"/>
  </si>
  <si>
    <t>수정완료</t>
    <phoneticPr fontId="6" type="noConversion"/>
  </si>
  <si>
    <t>가격(세일가격)</t>
    <phoneticPr fontId="6" type="noConversion"/>
  </si>
  <si>
    <t>세일% / 적립포인트</t>
    <phoneticPr fontId="6" type="noConversion"/>
  </si>
  <si>
    <t>마이메뉴</t>
    <phoneticPr fontId="6" type="noConversion"/>
  </si>
  <si>
    <t>내쿠폰정보</t>
    <phoneticPr fontId="6" type="noConversion"/>
  </si>
  <si>
    <t>상품평등록목록</t>
    <phoneticPr fontId="6" type="noConversion"/>
  </si>
  <si>
    <t>상품평등록입력</t>
    <phoneticPr fontId="6" type="noConversion"/>
  </si>
  <si>
    <t>친환경매장'으로 명칭변경</t>
    <phoneticPr fontId="6" type="noConversion"/>
  </si>
  <si>
    <t>모바일특가'로 명칭변경</t>
    <phoneticPr fontId="6" type="noConversion"/>
  </si>
  <si>
    <t>하단고정메뉴</t>
    <phoneticPr fontId="6" type="noConversion"/>
  </si>
  <si>
    <t>이전/다음/홈/최근본상품/장바구니</t>
    <phoneticPr fontId="6" type="noConversion"/>
  </si>
  <si>
    <t>하단홉션바</t>
    <phoneticPr fontId="6" type="noConversion"/>
  </si>
  <si>
    <t>배송/상품문의</t>
    <phoneticPr fontId="6" type="noConversion"/>
  </si>
  <si>
    <t>상품평등록목록</t>
    <phoneticPr fontId="6" type="noConversion"/>
  </si>
  <si>
    <t>상품평</t>
    <phoneticPr fontId="6" type="noConversion"/>
  </si>
  <si>
    <t>지역브랜드상세</t>
    <phoneticPr fontId="6" type="noConversion"/>
  </si>
  <si>
    <t>인증오류처리</t>
    <phoneticPr fontId="6" type="noConversion"/>
  </si>
  <si>
    <t>개발모듈</t>
    <phoneticPr fontId="6" type="noConversion"/>
  </si>
  <si>
    <t>개발모듈</t>
    <phoneticPr fontId="6" type="noConversion"/>
  </si>
  <si>
    <t>퀵메뉴</t>
    <phoneticPr fontId="6" type="noConversion"/>
  </si>
  <si>
    <t>개발모듈</t>
    <phoneticPr fontId="6" type="noConversion"/>
  </si>
  <si>
    <t>메일수신여부선택(SNS)</t>
    <phoneticPr fontId="6" type="noConversion"/>
  </si>
  <si>
    <t>작업중</t>
    <phoneticPr fontId="6" type="noConversion"/>
  </si>
  <si>
    <t>디자인완료</t>
    <phoneticPr fontId="6" type="noConversion"/>
  </si>
  <si>
    <t>대표먹거리</t>
    <phoneticPr fontId="6" type="noConversion"/>
  </si>
  <si>
    <t>이름변경-&gt;모바일특가</t>
    <phoneticPr fontId="6" type="noConversion"/>
  </si>
  <si>
    <t xml:space="preserve"> </t>
    <phoneticPr fontId="6" type="noConversion"/>
  </si>
  <si>
    <t>고객의한마디</t>
    <phoneticPr fontId="6" type="noConversion"/>
  </si>
  <si>
    <t>다량구매주문상담</t>
    <phoneticPr fontId="6" type="noConversion"/>
  </si>
  <si>
    <t>비지니스제휴문의</t>
    <phoneticPr fontId="6" type="noConversion"/>
  </si>
  <si>
    <t xml:space="preserve">메인                                                </t>
  </si>
  <si>
    <t xml:space="preserve">서브 레이아웃                                       </t>
  </si>
  <si>
    <t xml:space="preserve">최근본 상품                                         </t>
  </si>
  <si>
    <t xml:space="preserve">공지사항                                            </t>
  </si>
  <si>
    <t xml:space="preserve">설정하기                                            </t>
  </si>
  <si>
    <t xml:space="preserve">고객센터                                            </t>
  </si>
  <si>
    <t xml:space="preserve">서비스안내                                          </t>
  </si>
  <si>
    <t xml:space="preserve">상품상세 리스트 - 식품명인                          </t>
  </si>
  <si>
    <t xml:space="preserve">상품상세 리스트 - MD추천                            </t>
  </si>
  <si>
    <t xml:space="preserve">상품상세 리스트 - 기획전                            </t>
  </si>
  <si>
    <t xml:space="preserve">상품상세 리스트 - 꽃바구니                          </t>
  </si>
  <si>
    <t xml:space="preserve">상품상세 리스트 - 지역                              </t>
  </si>
  <si>
    <t xml:space="preserve">상품상세 리스트 - 친환경                            </t>
  </si>
  <si>
    <t xml:space="preserve">상품상세 리스트 - 명품상품展                        </t>
  </si>
  <si>
    <t xml:space="preserve">상품상세                                            </t>
  </si>
  <si>
    <t>상품상세(꽃바구니)</t>
  </si>
  <si>
    <t xml:space="preserve">식품명인_상세                                       </t>
  </si>
  <si>
    <t xml:space="preserve">우체국 결제-비회원 구매-약관동의                    </t>
  </si>
  <si>
    <t xml:space="preserve">우체국 결제-비회원 구매-조회                        </t>
  </si>
  <si>
    <t xml:space="preserve">우체국 결제-결제완료                                </t>
  </si>
  <si>
    <t xml:space="preserve">회원가입-약관동의                                   </t>
  </si>
  <si>
    <t xml:space="preserve">회원가입-본인인증                                   </t>
  </si>
  <si>
    <t xml:space="preserve">회원가입-정보입력                                   </t>
  </si>
  <si>
    <t xml:space="preserve">회원가입-가입완료                                   </t>
  </si>
  <si>
    <t xml:space="preserve">로그인                                              </t>
  </si>
  <si>
    <t xml:space="preserve">공통 - 우편번호 검색                                </t>
  </si>
  <si>
    <t xml:space="preserve">공통 - 주소록                                       </t>
  </si>
  <si>
    <t xml:space="preserve">공통 - 최근주문지                                   </t>
  </si>
  <si>
    <t xml:space="preserve">공통 - ok캐쉬백 포인트 적립/사용                    </t>
  </si>
  <si>
    <t xml:space="preserve">MY 주문배송내역                                     </t>
  </si>
  <si>
    <t xml:space="preserve">배송상태 &gt; 주문접수                                 </t>
  </si>
  <si>
    <t xml:space="preserve">주문고객정보 변경[주문고객정보변경]                 </t>
  </si>
  <si>
    <t xml:space="preserve">주문고객정보 변경[배송지 변경]                      </t>
  </si>
  <si>
    <t xml:space="preserve">배송상태 &gt; 발송준비                                 </t>
  </si>
  <si>
    <t xml:space="preserve">주문취소                                            </t>
  </si>
  <si>
    <t xml:space="preserve">배송상태 &gt; 상품발송                                 </t>
  </si>
  <si>
    <t xml:space="preserve">반품/교환                                           </t>
  </si>
  <si>
    <t xml:space="preserve">배송상태 &gt; 배송완료                                 </t>
  </si>
  <si>
    <t xml:space="preserve">마이메뉴 - 단골매장                                 </t>
  </si>
  <si>
    <t xml:space="preserve">마이메뉴 - 개인정보수정01                           </t>
  </si>
  <si>
    <t xml:space="preserve">마이메뉴 - 개인정보수정02                           </t>
  </si>
  <si>
    <t xml:space="preserve">마이메뉴 - 관심상품                                 </t>
  </si>
  <si>
    <t xml:space="preserve">마이메뉴 - 내쿠폰ok                                 </t>
  </si>
  <si>
    <t xml:space="preserve">마이메뉴 - 내쿠폰혜택정보                           </t>
  </si>
  <si>
    <t xml:space="preserve">마이메뉴 - 비밀번호 변경                            </t>
  </si>
  <si>
    <t xml:space="preserve">마이메뉴 - 상품평등록                               </t>
  </si>
  <si>
    <t xml:space="preserve">마이메뉴 - 상품평등록-등록                          </t>
  </si>
  <si>
    <t xml:space="preserve">마이메뉴 - 마이쇼핑                                 </t>
  </si>
  <si>
    <t xml:space="preserve">등급별 회원 해택                                    </t>
  </si>
  <si>
    <t xml:space="preserve">개인회원혜택보기                                    </t>
  </si>
  <si>
    <t xml:space="preserve">법인회원혜택보기                                    </t>
  </si>
  <si>
    <t xml:space="preserve">검색1                                               </t>
  </si>
  <si>
    <t xml:space="preserve">검색2                                               </t>
  </si>
  <si>
    <t>우체국 결제-장바구니/기프트콘/무통장/신용카드/비회원</t>
    <phoneticPr fontId="6" type="noConversion"/>
  </si>
  <si>
    <t>html/main3.html</t>
  </si>
  <si>
    <t>html/sub.html</t>
  </si>
  <si>
    <t>html/recent.html</t>
  </si>
  <si>
    <t>html/notice.html</t>
  </si>
  <si>
    <t>html/setting.html</t>
  </si>
  <si>
    <t>html/cscenter.html</t>
  </si>
  <si>
    <t>html/service.html</t>
  </si>
  <si>
    <t xml:space="preserve">html/foodmaster.html            </t>
  </si>
  <si>
    <t>html/md.html</t>
  </si>
  <si>
    <t xml:space="preserve">html/exhibition.html            </t>
  </si>
  <si>
    <t>html/flower.html</t>
  </si>
  <si>
    <t>html/specialty.html</t>
  </si>
  <si>
    <t>html/green.html</t>
  </si>
  <si>
    <t xml:space="preserve">html/masterpiece.html           </t>
  </si>
  <si>
    <t>html/view.html</t>
  </si>
  <si>
    <t>html/view02.html</t>
  </si>
  <si>
    <t xml:space="preserve">html/payment_card.html          </t>
  </si>
  <si>
    <t xml:space="preserve">html/payment_nomember_0.html    </t>
  </si>
  <si>
    <t xml:space="preserve">html/payment_nomember_1.html    </t>
  </si>
  <si>
    <t xml:space="preserve">html/payment_complete.html      </t>
  </si>
  <si>
    <t>html/join_0.html</t>
  </si>
  <si>
    <t>html/join_1.html</t>
  </si>
  <si>
    <t>html/join_2.html</t>
  </si>
  <si>
    <t>html/join_3.html</t>
  </si>
  <si>
    <t>html/login.html</t>
  </si>
  <si>
    <t>html/address.html</t>
  </si>
  <si>
    <t>html/address02.html</t>
  </si>
  <si>
    <t>html/address03.html</t>
  </si>
  <si>
    <t>html/address04.html</t>
  </si>
  <si>
    <t>html/cart01.html</t>
  </si>
  <si>
    <t>html/cart03.html</t>
  </si>
  <si>
    <t>html/cart04.html</t>
  </si>
  <si>
    <t>html/cart05.html</t>
  </si>
  <si>
    <t>html/cart11.html</t>
  </si>
  <si>
    <t>html/cart06.html</t>
  </si>
  <si>
    <t>html/cart07.html</t>
  </si>
  <si>
    <t>html/cart08.html</t>
  </si>
  <si>
    <t>html/cart09.html</t>
  </si>
  <si>
    <t>html/cart10.html</t>
  </si>
  <si>
    <t>html/mymenu_1.html</t>
  </si>
  <si>
    <t>html/mymenu_2.html</t>
  </si>
  <si>
    <t>html/mymenu_3.html</t>
  </si>
  <si>
    <t>html/mymenu_4.html</t>
  </si>
  <si>
    <t>html/mymenu_5.html</t>
  </si>
  <si>
    <t>html/mymenu_6.html</t>
  </si>
  <si>
    <t>html/mymenu_7.html</t>
  </si>
  <si>
    <t>html/mymenu_8.html</t>
  </si>
  <si>
    <t>html/mymenu_9.html</t>
  </si>
  <si>
    <t>html/mymenu_10.html</t>
  </si>
  <si>
    <t>html/rating01.html</t>
  </si>
  <si>
    <t>html/rating02.html</t>
  </si>
  <si>
    <t>html/rating03.html</t>
  </si>
  <si>
    <t>html/search.html</t>
  </si>
  <si>
    <t>html/search02.html</t>
  </si>
  <si>
    <t>10월 21일</t>
  </si>
  <si>
    <t>공통영역</t>
  </si>
  <si>
    <t>10월 22일</t>
  </si>
  <si>
    <t>Develop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</si>
</sst>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176" formatCode="mm&quot;월&quot;\ dd&quot;일&quot;"/>
    <numFmt numFmtId="177" formatCode="mm&quot;/&quot;dd"/>
    <numFmt numFmtId="178" formatCode="ddd"/>
    <numFmt numFmtId="179" formatCode="_ * #,##0_ ;_ * \-#,##0_ ;_ * &quot;-&quot;_ ;_ @_ "/>
    <numFmt numFmtId="180" formatCode="_ * #,##0.00_ ;_ * \-#,##0.00_ ;_ * &quot;-&quot;??_ ;_ @_ "/>
    <numFmt numFmtId="181" formatCode="_-* #,##0.00_-;&quot;₩&quot;&quot;₩&quot;&quot;₩&quot;&quot;₩&quot;&quot;₩&quot;\-* #,##0.00_-;_-* &quot;-&quot;??_-;_-@_-"/>
    <numFmt numFmtId="182" formatCode="&quot;₩&quot;#,##0;[Red]&quot;₩&quot;&quot;₩&quot;&quot;₩&quot;&quot;₩&quot;&quot;₩&quot;&quot;₩&quot;&quot;₩&quot;&quot;₩&quot;&quot;₩&quot;\-&quot;₩&quot;#,##0"/>
    <numFmt numFmtId="183" formatCode="_-&quot;₩&quot;* #,##0_-;&quot;₩&quot;&quot;₩&quot;&quot;₩&quot;&quot;₩&quot;&quot;₩&quot;&quot;₩&quot;&quot;₩&quot;&quot;₩&quot;&quot;₩&quot;\-&quot;₩&quot;* #,##0_-;_-&quot;₩&quot;* &quot;-&quot;_-;_-@_-"/>
    <numFmt numFmtId="184" formatCode="&quot;₩&quot;#,##0.00;[Red]&quot;₩&quot;&quot;₩&quot;&quot;₩&quot;&quot;₩&quot;&quot;₩&quot;&quot;₩&quot;&quot;₩&quot;&quot;₩&quot;&quot;₩&quot;&quot;₩&quot;&quot;₩&quot;\-&quot;₩&quot;#,##0.00"/>
    <numFmt numFmtId="185" formatCode="_-* #,##0.00_-;&quot;₩&quot;&quot;₩&quot;&quot;₩&quot;\-* #,##0.00_-;_-* &quot;-&quot;??_-;_-@_-"/>
    <numFmt numFmtId="186" formatCode="&quot;₩&quot;&quot;₩&quot;&quot;₩&quot;\$#,##0.00_);&quot;₩&quot;&quot;₩&quot;\(&quot;₩&quot;&quot;₩&quot;&quot;₩&quot;\$#,##0.00&quot;₩&quot;&quot;₩&quot;&quot;₩&quot;\)"/>
    <numFmt numFmtId="187" formatCode="[$-412]mm&quot;/&quot;dd\/ddd"/>
  </numFmts>
  <fonts count="38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8"/>
      <name val="맑은 고딕"/>
      <family val="3"/>
      <charset val="129"/>
    </font>
    <font>
      <sz val="9"/>
      <name val="Candara"/>
      <family val="2"/>
    </font>
    <font>
      <b/>
      <sz val="10"/>
      <color indexed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0"/>
      <name val="Candara"/>
      <family val="2"/>
    </font>
    <font>
      <b/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86">
    <xf numFmtId="0" fontId="0" fillId="0" borderId="0"/>
    <xf numFmtId="0" fontId="8" fillId="0" borderId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16" fillId="0" borderId="0"/>
    <xf numFmtId="0" fontId="14" fillId="0" borderId="0"/>
    <xf numFmtId="0" fontId="9" fillId="0" borderId="0"/>
    <xf numFmtId="184" fontId="7" fillId="0" borderId="0"/>
    <xf numFmtId="182" fontId="7" fillId="0" borderId="0"/>
    <xf numFmtId="183" fontId="7" fillId="0" borderId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7" fillId="0" borderId="0" applyNumberFormat="0" applyFill="0" applyBorder="0" applyAlignment="0" applyProtection="0"/>
    <xf numFmtId="10" fontId="10" fillId="2" borderId="3" applyNumberFormat="0" applyBorder="0" applyAlignment="0" applyProtection="0"/>
    <xf numFmtId="10" fontId="10" fillId="2" borderId="3" applyNumberFormat="0" applyBorder="0" applyAlignment="0" applyProtection="0"/>
    <xf numFmtId="10" fontId="10" fillId="2" borderId="3" applyNumberFormat="0" applyBorder="0" applyAlignment="0" applyProtection="0"/>
    <xf numFmtId="10" fontId="10" fillId="2" borderId="3" applyNumberFormat="0" applyBorder="0" applyAlignment="0" applyProtection="0"/>
    <xf numFmtId="0" fontId="13" fillId="0" borderId="4"/>
    <xf numFmtId="181" fontId="7" fillId="0" borderId="0"/>
    <xf numFmtId="10" fontId="14" fillId="0" borderId="0" applyFont="0" applyFill="0" applyBorder="0" applyAlignment="0" applyProtection="0"/>
    <xf numFmtId="0" fontId="13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4" fillId="0" borderId="0"/>
    <xf numFmtId="0" fontId="25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7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/>
    <xf numFmtId="0" fontId="2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0" borderId="0" xfId="0" applyFont="1" applyFill="1" applyBorder="1"/>
    <xf numFmtId="0" fontId="29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187" fontId="28" fillId="0" borderId="0" xfId="0" applyNumberFormat="1" applyFont="1" applyFill="1" applyBorder="1" applyAlignment="1">
      <alignment horizontal="center"/>
    </xf>
    <xf numFmtId="187" fontId="28" fillId="0" borderId="0" xfId="0" applyNumberFormat="1" applyFont="1" applyFill="1" applyBorder="1"/>
    <xf numFmtId="0" fontId="30" fillId="3" borderId="36" xfId="0" applyFont="1" applyFill="1" applyBorder="1" applyAlignment="1">
      <alignment horizontal="center" vertical="center"/>
    </xf>
    <xf numFmtId="177" fontId="19" fillId="4" borderId="36" xfId="0" applyNumberFormat="1" applyFont="1" applyFill="1" applyBorder="1" applyAlignment="1">
      <alignment horizontal="center" vertical="center"/>
    </xf>
    <xf numFmtId="178" fontId="19" fillId="4" borderId="36" xfId="0" applyNumberFormat="1" applyFont="1" applyFill="1" applyBorder="1" applyAlignment="1">
      <alignment horizontal="center" vertical="center"/>
    </xf>
    <xf numFmtId="0" fontId="19" fillId="4" borderId="36" xfId="0" applyFont="1" applyFill="1" applyBorder="1" applyAlignment="1">
      <alignment horizontal="center" vertical="center"/>
    </xf>
    <xf numFmtId="9" fontId="19" fillId="4" borderId="36" xfId="42" applyFont="1" applyFill="1" applyBorder="1" applyAlignment="1">
      <alignment horizontal="center" vertical="center"/>
    </xf>
    <xf numFmtId="178" fontId="19" fillId="0" borderId="36" xfId="0" applyNumberFormat="1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9" fontId="19" fillId="0" borderId="36" xfId="42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right"/>
    </xf>
    <xf numFmtId="0" fontId="31" fillId="5" borderId="0" xfId="0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87" fontId="32" fillId="5" borderId="0" xfId="0" applyNumberFormat="1" applyFont="1" applyFill="1" applyBorder="1" applyAlignment="1">
      <alignment horizontal="center" vertical="center" wrapText="1"/>
    </xf>
    <xf numFmtId="0" fontId="33" fillId="6" borderId="5" xfId="0" applyFont="1" applyFill="1" applyBorder="1" applyAlignment="1">
      <alignment horizontal="center" vertical="center"/>
    </xf>
    <xf numFmtId="0" fontId="33" fillId="6" borderId="6" xfId="0" applyFont="1" applyFill="1" applyBorder="1" applyAlignment="1">
      <alignment horizontal="center" vertical="center"/>
    </xf>
    <xf numFmtId="176" fontId="29" fillId="0" borderId="7" xfId="0" applyNumberFormat="1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9" fontId="29" fillId="0" borderId="8" xfId="42" applyFont="1" applyBorder="1" applyAlignment="1">
      <alignment horizontal="center" vertical="center"/>
    </xf>
    <xf numFmtId="0" fontId="34" fillId="0" borderId="9" xfId="0" applyFont="1" applyBorder="1" applyAlignment="1">
      <alignment horizontal="left" vertical="center"/>
    </xf>
    <xf numFmtId="0" fontId="34" fillId="0" borderId="10" xfId="0" applyFont="1" applyBorder="1" applyAlignment="1">
      <alignment horizontal="center" vertical="center"/>
    </xf>
    <xf numFmtId="0" fontId="35" fillId="7" borderId="9" xfId="0" applyFont="1" applyFill="1" applyBorder="1" applyAlignment="1">
      <alignment horizontal="center" vertical="center"/>
    </xf>
    <xf numFmtId="0" fontId="35" fillId="7" borderId="10" xfId="0" applyFont="1" applyFill="1" applyBorder="1" applyAlignment="1">
      <alignment horizontal="center" vertical="center"/>
    </xf>
    <xf numFmtId="0" fontId="28" fillId="0" borderId="10" xfId="82" applyNumberFormat="1" applyFont="1" applyFill="1" applyBorder="1" applyAlignment="1">
      <alignment horizontal="left" vertical="center"/>
    </xf>
    <xf numFmtId="0" fontId="31" fillId="5" borderId="5" xfId="0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center" vertical="center"/>
    </xf>
    <xf numFmtId="187" fontId="32" fillId="5" borderId="6" xfId="0" applyNumberFormat="1" applyFont="1" applyFill="1" applyBorder="1" applyAlignment="1">
      <alignment horizontal="center" vertical="center" wrapText="1"/>
    </xf>
    <xf numFmtId="0" fontId="31" fillId="5" borderId="11" xfId="0" applyFont="1" applyFill="1" applyBorder="1" applyAlignment="1">
      <alignment horizontal="center" vertical="center"/>
    </xf>
    <xf numFmtId="0" fontId="28" fillId="8" borderId="10" xfId="82" applyNumberFormat="1" applyFont="1" applyFill="1" applyBorder="1" applyAlignment="1">
      <alignment horizontal="left" vertical="center"/>
    </xf>
    <xf numFmtId="0" fontId="28" fillId="0" borderId="10" xfId="82" applyNumberFormat="1" applyFont="1" applyFill="1" applyBorder="1" applyAlignment="1">
      <alignment horizontal="left" vertical="center" wrapText="1"/>
    </xf>
    <xf numFmtId="0" fontId="28" fillId="8" borderId="10" xfId="0" applyFont="1" applyFill="1" applyBorder="1" applyAlignment="1">
      <alignment horizontal="center"/>
    </xf>
    <xf numFmtId="0" fontId="28" fillId="8" borderId="0" xfId="0" applyFont="1" applyFill="1" applyBorder="1"/>
    <xf numFmtId="187" fontId="28" fillId="0" borderId="10" xfId="0" applyNumberFormat="1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 wrapText="1"/>
    </xf>
    <xf numFmtId="0" fontId="28" fillId="0" borderId="12" xfId="82" applyNumberFormat="1" applyFont="1" applyFill="1" applyBorder="1" applyAlignment="1">
      <alignment horizontal="left" vertical="center"/>
    </xf>
    <xf numFmtId="0" fontId="28" fillId="0" borderId="12" xfId="82" applyNumberFormat="1" applyFont="1" applyFill="1" applyBorder="1" applyAlignment="1">
      <alignment horizontal="left" vertical="center" wrapText="1"/>
    </xf>
    <xf numFmtId="187" fontId="28" fillId="8" borderId="12" xfId="0" applyNumberFormat="1" applyFont="1" applyFill="1" applyBorder="1" applyAlignment="1">
      <alignment horizontal="center" vertical="center"/>
    </xf>
    <xf numFmtId="187" fontId="28" fillId="8" borderId="10" xfId="0" applyNumberFormat="1" applyFont="1" applyFill="1" applyBorder="1" applyAlignment="1">
      <alignment horizontal="center" vertical="center"/>
    </xf>
    <xf numFmtId="0" fontId="28" fillId="8" borderId="10" xfId="82" applyNumberFormat="1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8" fillId="8" borderId="12" xfId="82" applyNumberFormat="1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/>
    </xf>
    <xf numFmtId="0" fontId="28" fillId="8" borderId="12" xfId="82" applyNumberFormat="1" applyFont="1" applyFill="1" applyBorder="1" applyAlignment="1">
      <alignment horizontal="left" vertical="center"/>
    </xf>
    <xf numFmtId="0" fontId="28" fillId="8" borderId="12" xfId="0" applyFont="1" applyFill="1" applyBorder="1"/>
    <xf numFmtId="0" fontId="28" fillId="8" borderId="14" xfId="82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4" xfId="82" applyNumberFormat="1" applyFont="1" applyFill="1" applyBorder="1" applyAlignment="1">
      <alignment horizontal="left" vertical="center" wrapText="1"/>
    </xf>
    <xf numFmtId="0" fontId="36" fillId="9" borderId="15" xfId="0" applyFont="1" applyFill="1" applyBorder="1" applyAlignment="1">
      <alignment horizontal="center" vertical="center"/>
    </xf>
    <xf numFmtId="0" fontId="36" fillId="9" borderId="16" xfId="0" applyFont="1" applyFill="1" applyBorder="1" applyAlignment="1">
      <alignment horizontal="center" vertical="center"/>
    </xf>
    <xf numFmtId="0" fontId="28" fillId="8" borderId="14" xfId="82" applyNumberFormat="1" applyFont="1" applyFill="1" applyBorder="1" applyAlignment="1">
      <alignment horizontal="left" vertical="center"/>
    </xf>
    <xf numFmtId="0" fontId="28" fillId="8" borderId="1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center"/>
    </xf>
    <xf numFmtId="0" fontId="28" fillId="0" borderId="17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left"/>
    </xf>
    <xf numFmtId="0" fontId="28" fillId="0" borderId="14" xfId="0" applyFont="1" applyFill="1" applyBorder="1"/>
    <xf numFmtId="187" fontId="28" fillId="0" borderId="14" xfId="0" applyNumberFormat="1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9" xfId="0" applyFont="1" applyFill="1" applyBorder="1" applyAlignment="1">
      <alignment horizontal="left"/>
    </xf>
    <xf numFmtId="0" fontId="28" fillId="0" borderId="19" xfId="0" applyFont="1" applyFill="1" applyBorder="1"/>
    <xf numFmtId="0" fontId="28" fillId="0" borderId="19" xfId="0" applyFont="1" applyFill="1" applyBorder="1" applyAlignment="1">
      <alignment horizontal="center"/>
    </xf>
    <xf numFmtId="187" fontId="28" fillId="0" borderId="19" xfId="0" applyNumberFormat="1" applyFont="1" applyFill="1" applyBorder="1" applyAlignment="1">
      <alignment horizontal="center"/>
    </xf>
    <xf numFmtId="187" fontId="28" fillId="0" borderId="19" xfId="0" applyNumberFormat="1" applyFont="1" applyFill="1" applyBorder="1"/>
    <xf numFmtId="0" fontId="28" fillId="0" borderId="18" xfId="0" applyFont="1" applyFill="1" applyBorder="1"/>
    <xf numFmtId="0" fontId="28" fillId="0" borderId="20" xfId="82" applyNumberFormat="1" applyFont="1" applyFill="1" applyBorder="1" applyAlignment="1">
      <alignment horizontal="left" vertical="center"/>
    </xf>
    <xf numFmtId="187" fontId="28" fillId="0" borderId="21" xfId="0" applyNumberFormat="1" applyFont="1" applyFill="1" applyBorder="1" applyAlignment="1">
      <alignment horizontal="center" vertical="center"/>
    </xf>
    <xf numFmtId="0" fontId="28" fillId="0" borderId="10" xfId="82" quotePrefix="1" applyNumberFormat="1" applyFont="1" applyFill="1" applyBorder="1" applyAlignment="1">
      <alignment horizontal="left" vertical="center"/>
    </xf>
    <xf numFmtId="0" fontId="28" fillId="0" borderId="10" xfId="82" quotePrefix="1" applyNumberFormat="1" applyFont="1" applyFill="1" applyBorder="1" applyAlignment="1">
      <alignment horizontal="left" vertical="center" wrapText="1"/>
    </xf>
    <xf numFmtId="0" fontId="28" fillId="8" borderId="0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center"/>
    </xf>
    <xf numFmtId="0" fontId="28" fillId="11" borderId="0" xfId="0" applyFont="1" applyFill="1" applyBorder="1" applyAlignment="1">
      <alignment horizontal="center"/>
    </xf>
    <xf numFmtId="0" fontId="28" fillId="0" borderId="10" xfId="0" applyFont="1" applyFill="1" applyBorder="1"/>
    <xf numFmtId="0" fontId="28" fillId="8" borderId="10" xfId="0" applyFont="1" applyFill="1" applyBorder="1" applyAlignment="1">
      <alignment horizontal="left"/>
    </xf>
    <xf numFmtId="0" fontId="28" fillId="8" borderId="10" xfId="0" applyFont="1" applyFill="1" applyBorder="1"/>
    <xf numFmtId="187" fontId="28" fillId="8" borderId="10" xfId="0" applyNumberFormat="1" applyFont="1" applyFill="1" applyBorder="1" applyAlignment="1">
      <alignment horizontal="center"/>
    </xf>
    <xf numFmtId="0" fontId="28" fillId="0" borderId="10" xfId="0" applyFont="1" applyFill="1" applyBorder="1" applyAlignment="1">
      <alignment horizontal="left"/>
    </xf>
    <xf numFmtId="187" fontId="28" fillId="0" borderId="10" xfId="0" applyNumberFormat="1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187" fontId="28" fillId="0" borderId="10" xfId="0" applyNumberFormat="1" applyFont="1" applyFill="1" applyBorder="1"/>
    <xf numFmtId="187" fontId="28" fillId="0" borderId="14" xfId="0" applyNumberFormat="1" applyFont="1" applyFill="1" applyBorder="1"/>
    <xf numFmtId="0" fontId="28" fillId="0" borderId="10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28" fillId="8" borderId="1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right"/>
    </xf>
    <xf numFmtId="0" fontId="28" fillId="12" borderId="10" xfId="82" applyNumberFormat="1" applyFont="1" applyFill="1" applyBorder="1" applyAlignment="1">
      <alignment horizontal="left" vertical="center"/>
    </xf>
    <xf numFmtId="0" fontId="28" fillId="12" borderId="10" xfId="0" applyFont="1" applyFill="1" applyBorder="1" applyAlignment="1">
      <alignment vertical="center"/>
    </xf>
    <xf numFmtId="0" fontId="28" fillId="12" borderId="10" xfId="82" applyNumberFormat="1" applyFont="1" applyFill="1" applyBorder="1" applyAlignment="1">
      <alignment horizontal="left" vertical="center" wrapText="1"/>
    </xf>
    <xf numFmtId="187" fontId="28" fillId="12" borderId="10" xfId="0" applyNumberFormat="1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7" fillId="4" borderId="38" xfId="0" applyFont="1" applyFill="1" applyBorder="1" applyAlignment="1">
      <alignment horizontal="center" vertical="center"/>
    </xf>
    <xf numFmtId="0" fontId="27" fillId="4" borderId="39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38" xfId="0" applyFont="1" applyFill="1" applyBorder="1" applyAlignment="1">
      <alignment horizontal="center" vertical="center"/>
    </xf>
    <xf numFmtId="0" fontId="27" fillId="0" borderId="39" xfId="0" applyFont="1" applyFill="1" applyBorder="1" applyAlignment="1">
      <alignment horizontal="center" vertical="center"/>
    </xf>
    <xf numFmtId="0" fontId="30" fillId="3" borderId="36" xfId="0" applyFont="1" applyFill="1" applyBorder="1" applyAlignment="1">
      <alignment horizontal="center" vertical="center" wrapText="1"/>
    </xf>
    <xf numFmtId="0" fontId="30" fillId="3" borderId="36" xfId="0" applyFont="1" applyFill="1" applyBorder="1" applyAlignment="1">
      <alignment horizontal="center" vertical="center"/>
    </xf>
    <xf numFmtId="0" fontId="27" fillId="4" borderId="37" xfId="0" applyFont="1" applyFill="1" applyBorder="1" applyAlignment="1">
      <alignment horizontal="center" vertical="center"/>
    </xf>
    <xf numFmtId="0" fontId="30" fillId="3" borderId="40" xfId="0" applyFont="1" applyFill="1" applyBorder="1" applyAlignment="1">
      <alignment horizontal="center" vertical="center"/>
    </xf>
    <xf numFmtId="0" fontId="30" fillId="3" borderId="41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9" fontId="34" fillId="0" borderId="27" xfId="43" applyFont="1" applyBorder="1" applyAlignment="1">
      <alignment horizontal="center" vertical="center"/>
    </xf>
    <xf numFmtId="9" fontId="34" fillId="0" borderId="28" xfId="43" applyFont="1" applyBorder="1" applyAlignment="1">
      <alignment horizontal="center" vertical="center"/>
    </xf>
    <xf numFmtId="9" fontId="34" fillId="0" borderId="29" xfId="43" applyFont="1" applyBorder="1" applyAlignment="1">
      <alignment horizontal="center" vertical="center"/>
    </xf>
    <xf numFmtId="9" fontId="34" fillId="0" borderId="20" xfId="43" applyFont="1" applyBorder="1" applyAlignment="1">
      <alignment horizontal="center" vertical="center"/>
    </xf>
    <xf numFmtId="9" fontId="34" fillId="0" borderId="30" xfId="43" applyFont="1" applyBorder="1" applyAlignment="1">
      <alignment horizontal="center" vertical="center"/>
    </xf>
    <xf numFmtId="9" fontId="34" fillId="0" borderId="31" xfId="43" applyFont="1" applyBorder="1" applyAlignment="1">
      <alignment horizontal="center" vertical="center"/>
    </xf>
    <xf numFmtId="9" fontId="35" fillId="7" borderId="20" xfId="42" applyFont="1" applyFill="1" applyBorder="1" applyAlignment="1">
      <alignment horizontal="center" vertical="center"/>
    </xf>
    <xf numFmtId="9" fontId="35" fillId="7" borderId="30" xfId="42" applyFont="1" applyFill="1" applyBorder="1" applyAlignment="1">
      <alignment horizontal="center" vertical="center"/>
    </xf>
    <xf numFmtId="9" fontId="35" fillId="7" borderId="31" xfId="42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</cellXfs>
  <cellStyles count="86">
    <cellStyle name="_서비스별담당현황" xfId="1"/>
    <cellStyle name="AeE­ [0]_PERSONAL" xfId="2"/>
    <cellStyle name="AeE­_PERSONAL" xfId="3"/>
    <cellStyle name="ALIGNMENT" xfId="4"/>
    <cellStyle name="C￥AØ_PERSONAL" xfId="5"/>
    <cellStyle name="category" xfId="6"/>
    <cellStyle name="comma zerodec" xfId="7"/>
    <cellStyle name="Currency1" xfId="8"/>
    <cellStyle name="Dollar (zero dec)" xfId="9"/>
    <cellStyle name="Grey" xfId="10"/>
    <cellStyle name="HEADER" xfId="11"/>
    <cellStyle name="Header1" xfId="12"/>
    <cellStyle name="Header2" xfId="13"/>
    <cellStyle name="Header2 2" xfId="14"/>
    <cellStyle name="Header2 2 2" xfId="15"/>
    <cellStyle name="Header2 2 3" xfId="16"/>
    <cellStyle name="Header2 2 4" xfId="17"/>
    <cellStyle name="Header2 3" xfId="18"/>
    <cellStyle name="Header2 3 2" xfId="19"/>
    <cellStyle name="Header2 3 3" xfId="20"/>
    <cellStyle name="Header2 3 4" xfId="21"/>
    <cellStyle name="Header2 4" xfId="22"/>
    <cellStyle name="Header2 4 2" xfId="23"/>
    <cellStyle name="Header2 4 3" xfId="24"/>
    <cellStyle name="Header2 4 4" xfId="25"/>
    <cellStyle name="Header2 5" xfId="26"/>
    <cellStyle name="Header2 5 2" xfId="27"/>
    <cellStyle name="Header2 5 3" xfId="28"/>
    <cellStyle name="Header2 5 4" xfId="29"/>
    <cellStyle name="Header2 6" xfId="30"/>
    <cellStyle name="Header2 7" xfId="31"/>
    <cellStyle name="Header2 8" xfId="32"/>
    <cellStyle name="Hyperlink_NEGS" xfId="33"/>
    <cellStyle name="Input [yellow]" xfId="34"/>
    <cellStyle name="Input [yellow] 2" xfId="35"/>
    <cellStyle name="Input [yellow] 3" xfId="36"/>
    <cellStyle name="Input [yellow] 4" xfId="37"/>
    <cellStyle name="Model" xfId="38"/>
    <cellStyle name="Normal - Style1" xfId="39"/>
    <cellStyle name="Percent [2]" xfId="40"/>
    <cellStyle name="subhead" xfId="41"/>
    <cellStyle name="백분율" xfId="42" builtinId="5"/>
    <cellStyle name="백분율 2" xfId="43"/>
    <cellStyle name="쉼표 [0] 2" xfId="44"/>
    <cellStyle name="스타일 1" xfId="45"/>
    <cellStyle name="제목 1 10" xfId="46"/>
    <cellStyle name="제목 1 2" xfId="47"/>
    <cellStyle name="제목 1 3" xfId="48"/>
    <cellStyle name="제목 1 4" xfId="49"/>
    <cellStyle name="제목 1 5" xfId="50"/>
    <cellStyle name="제목 1 6" xfId="51"/>
    <cellStyle name="제목 1 7" xfId="52"/>
    <cellStyle name="제목 1 8" xfId="53"/>
    <cellStyle name="제목 1 9" xfId="54"/>
    <cellStyle name="콤마 [0]_95" xfId="55"/>
    <cellStyle name="콤마_95" xfId="56"/>
    <cellStyle name="표준" xfId="0" builtinId="0"/>
    <cellStyle name="표준 10" xfId="57"/>
    <cellStyle name="표준 11" xfId="58"/>
    <cellStyle name="표준 12" xfId="59"/>
    <cellStyle name="표준 13" xfId="60"/>
    <cellStyle name="표준 14" xfId="61"/>
    <cellStyle name="표준 15" xfId="85"/>
    <cellStyle name="표준 2" xfId="62"/>
    <cellStyle name="표준 2 2" xfId="63"/>
    <cellStyle name="표준 2 2 2" xfId="64"/>
    <cellStyle name="표준 2 2 2 10" xfId="65"/>
    <cellStyle name="표준 2 2 2 2" xfId="66"/>
    <cellStyle name="표준 2 2 2 3" xfId="67"/>
    <cellStyle name="표준 2 2 2 4" xfId="68"/>
    <cellStyle name="표준 2 2 2 5" xfId="69"/>
    <cellStyle name="표준 2 2 2 6" xfId="70"/>
    <cellStyle name="표준 2 2 2 7" xfId="71"/>
    <cellStyle name="표준 2 2 2 8" xfId="72"/>
    <cellStyle name="표준 2 2 2 9" xfId="73"/>
    <cellStyle name="표준 2 3" xfId="74"/>
    <cellStyle name="표준 2 4" xfId="75"/>
    <cellStyle name="표준 2 4 2" xfId="76"/>
    <cellStyle name="표준 2 5" xfId="77"/>
    <cellStyle name="표준 3" xfId="78"/>
    <cellStyle name="표준 4" xfId="79"/>
    <cellStyle name="표준 5" xfId="80"/>
    <cellStyle name="표준 6" xfId="81"/>
    <cellStyle name="표준 7" xfId="82"/>
    <cellStyle name="표준 8" xfId="83"/>
    <cellStyle name="표준 9" xfId="84"/>
  </cellStyles>
  <dxfs count="1">
    <dxf>
      <font>
        <color rgb="FFFF0000"/>
      </font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940487090276513E-2"/>
          <c:y val="1.7482517482517522E-2"/>
          <c:w val="0.90581395348837335"/>
          <c:h val="0.8653846153846156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Chart'!$H$2</c:f>
              <c:strCache>
                <c:ptCount val="1"/>
                <c:pt idx="0">
                  <c:v>Done Today</c:v>
                </c:pt>
              </c:strCache>
            </c:strRef>
          </c:tx>
          <c:spPr>
            <a:gradFill>
              <a:gsLst>
                <a:gs pos="29000">
                  <a:srgbClr val="006666"/>
                </a:gs>
                <a:gs pos="79000">
                  <a:srgbClr val="009999"/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dLbls>
            <c:dLbl>
              <c:idx val="40"/>
              <c:layout>
                <c:manualLayout>
                  <c:x val="-1.550387596899230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i="1">
                    <a:solidFill>
                      <a:srgbClr val="FF0000"/>
                    </a:solidFill>
                    <a:latin typeface="Candara" pitchFamily="34" charset="0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Chart'!$B$4:$B$156</c:f>
              <c:numCache>
                <c:formatCode>mm"/"dd</c:formatCode>
                <c:ptCount val="153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</c:numCache>
            </c:numRef>
          </c:cat>
          <c:val>
            <c:numRef>
              <c:f>'Burndown Chart'!$H$4:$H$156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83</c:v>
                </c:pt>
                <c:pt idx="55">
                  <c:v>105</c:v>
                </c:pt>
                <c:pt idx="56">
                  <c:v>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187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8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58"/>
        <c:axId val="-222769184"/>
        <c:axId val="-222768640"/>
      </c:barChart>
      <c:lineChart>
        <c:grouping val="standard"/>
        <c:varyColors val="0"/>
        <c:ser>
          <c:idx val="0"/>
          <c:order val="0"/>
          <c:tx>
            <c:strRef>
              <c:f>'Burndown Chart'!$F$3</c:f>
              <c:strCache>
                <c:ptCount val="1"/>
                <c:pt idx="0">
                  <c:v>Planned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'Burndown Chart'!$B$4:$B$156</c:f>
              <c:numCache>
                <c:formatCode>mm"/"dd</c:formatCode>
                <c:ptCount val="153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</c:numCache>
            </c:numRef>
          </c:cat>
          <c:val>
            <c:numRef>
              <c:f>'Burndown Chart'!$F$4:$F$156</c:f>
              <c:numCache>
                <c:formatCode>General</c:formatCode>
                <c:ptCount val="153"/>
                <c:pt idx="0">
                  <c:v>635</c:v>
                </c:pt>
                <c:pt idx="1">
                  <c:v>635</c:v>
                </c:pt>
                <c:pt idx="2">
                  <c:v>635</c:v>
                </c:pt>
                <c:pt idx="3">
                  <c:v>635</c:v>
                </c:pt>
                <c:pt idx="4">
                  <c:v>635</c:v>
                </c:pt>
                <c:pt idx="5">
                  <c:v>635</c:v>
                </c:pt>
                <c:pt idx="6">
                  <c:v>635</c:v>
                </c:pt>
                <c:pt idx="7">
                  <c:v>635</c:v>
                </c:pt>
                <c:pt idx="8">
                  <c:v>635</c:v>
                </c:pt>
                <c:pt idx="9">
                  <c:v>635</c:v>
                </c:pt>
                <c:pt idx="10">
                  <c:v>635</c:v>
                </c:pt>
                <c:pt idx="11">
                  <c:v>635</c:v>
                </c:pt>
                <c:pt idx="12">
                  <c:v>635</c:v>
                </c:pt>
                <c:pt idx="13">
                  <c:v>635</c:v>
                </c:pt>
                <c:pt idx="14">
                  <c:v>635</c:v>
                </c:pt>
                <c:pt idx="15">
                  <c:v>635</c:v>
                </c:pt>
                <c:pt idx="16">
                  <c:v>635</c:v>
                </c:pt>
                <c:pt idx="17">
                  <c:v>635</c:v>
                </c:pt>
                <c:pt idx="18">
                  <c:v>635</c:v>
                </c:pt>
                <c:pt idx="19">
                  <c:v>635</c:v>
                </c:pt>
                <c:pt idx="20">
                  <c:v>635</c:v>
                </c:pt>
                <c:pt idx="21">
                  <c:v>635</c:v>
                </c:pt>
                <c:pt idx="22">
                  <c:v>635</c:v>
                </c:pt>
                <c:pt idx="23">
                  <c:v>635</c:v>
                </c:pt>
                <c:pt idx="24">
                  <c:v>635</c:v>
                </c:pt>
                <c:pt idx="25">
                  <c:v>635</c:v>
                </c:pt>
                <c:pt idx="26">
                  <c:v>635</c:v>
                </c:pt>
                <c:pt idx="27">
                  <c:v>635</c:v>
                </c:pt>
                <c:pt idx="28">
                  <c:v>634</c:v>
                </c:pt>
                <c:pt idx="29">
                  <c:v>634</c:v>
                </c:pt>
                <c:pt idx="30">
                  <c:v>634</c:v>
                </c:pt>
                <c:pt idx="31">
                  <c:v>634</c:v>
                </c:pt>
                <c:pt idx="32">
                  <c:v>634</c:v>
                </c:pt>
                <c:pt idx="33">
                  <c:v>634</c:v>
                </c:pt>
                <c:pt idx="34">
                  <c:v>634</c:v>
                </c:pt>
                <c:pt idx="35">
                  <c:v>634</c:v>
                </c:pt>
                <c:pt idx="36">
                  <c:v>634</c:v>
                </c:pt>
                <c:pt idx="37">
                  <c:v>634</c:v>
                </c:pt>
                <c:pt idx="38">
                  <c:v>634</c:v>
                </c:pt>
                <c:pt idx="39">
                  <c:v>634</c:v>
                </c:pt>
                <c:pt idx="40">
                  <c:v>634</c:v>
                </c:pt>
                <c:pt idx="41">
                  <c:v>634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351</c:v>
                </c:pt>
                <c:pt idx="49">
                  <c:v>346</c:v>
                </c:pt>
                <c:pt idx="50">
                  <c:v>346</c:v>
                </c:pt>
                <c:pt idx="51">
                  <c:v>346</c:v>
                </c:pt>
                <c:pt idx="52">
                  <c:v>346</c:v>
                </c:pt>
                <c:pt idx="53">
                  <c:v>346</c:v>
                </c:pt>
                <c:pt idx="54">
                  <c:v>346</c:v>
                </c:pt>
                <c:pt idx="55">
                  <c:v>336</c:v>
                </c:pt>
                <c:pt idx="56">
                  <c:v>336</c:v>
                </c:pt>
                <c:pt idx="57">
                  <c:v>336</c:v>
                </c:pt>
                <c:pt idx="58">
                  <c:v>336</c:v>
                </c:pt>
                <c:pt idx="59">
                  <c:v>336</c:v>
                </c:pt>
                <c:pt idx="60">
                  <c:v>336</c:v>
                </c:pt>
                <c:pt idx="61">
                  <c:v>336</c:v>
                </c:pt>
                <c:pt idx="62">
                  <c:v>336</c:v>
                </c:pt>
                <c:pt idx="63">
                  <c:v>278</c:v>
                </c:pt>
                <c:pt idx="64">
                  <c:v>278</c:v>
                </c:pt>
                <c:pt idx="65">
                  <c:v>278</c:v>
                </c:pt>
                <c:pt idx="66">
                  <c:v>241</c:v>
                </c:pt>
                <c:pt idx="67">
                  <c:v>241</c:v>
                </c:pt>
                <c:pt idx="68">
                  <c:v>238</c:v>
                </c:pt>
                <c:pt idx="69">
                  <c:v>238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52</c:v>
                </c:pt>
                <c:pt idx="74">
                  <c:v>50</c:v>
                </c:pt>
                <c:pt idx="75">
                  <c:v>50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45</c:v>
                </c:pt>
                <c:pt idx="81">
                  <c:v>39</c:v>
                </c:pt>
                <c:pt idx="82">
                  <c:v>36</c:v>
                </c:pt>
                <c:pt idx="83">
                  <c:v>36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30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22</c:v>
                </c:pt>
                <c:pt idx="97">
                  <c:v>16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Chart'!$G$3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/>
                </a:solidFill>
              </a:ln>
            </c:spPr>
          </c:marker>
          <c:trendline>
            <c:name>Trend line</c:name>
            <c:spPr>
              <a:ln w="22225">
                <a:solidFill>
                  <a:schemeClr val="accent3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'Burndown Chart'!$B$4:$B$156</c:f>
              <c:numCache>
                <c:formatCode>mm"/"dd</c:formatCode>
                <c:ptCount val="153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</c:numCache>
            </c:numRef>
          </c:cat>
          <c:val>
            <c:numRef>
              <c:f>'Burndown Chart'!$G$4:$G$156</c:f>
              <c:numCache>
                <c:formatCode>General</c:formatCode>
                <c:ptCount val="153"/>
                <c:pt idx="0">
                  <c:v>635</c:v>
                </c:pt>
                <c:pt idx="1">
                  <c:v>635</c:v>
                </c:pt>
                <c:pt idx="2">
                  <c:v>635</c:v>
                </c:pt>
                <c:pt idx="3">
                  <c:v>635</c:v>
                </c:pt>
                <c:pt idx="4">
                  <c:v>635</c:v>
                </c:pt>
                <c:pt idx="5">
                  <c:v>635</c:v>
                </c:pt>
                <c:pt idx="6">
                  <c:v>635</c:v>
                </c:pt>
                <c:pt idx="7">
                  <c:v>635</c:v>
                </c:pt>
                <c:pt idx="8">
                  <c:v>635</c:v>
                </c:pt>
                <c:pt idx="9">
                  <c:v>635</c:v>
                </c:pt>
                <c:pt idx="10">
                  <c:v>635</c:v>
                </c:pt>
                <c:pt idx="11">
                  <c:v>635</c:v>
                </c:pt>
                <c:pt idx="12">
                  <c:v>635</c:v>
                </c:pt>
                <c:pt idx="13">
                  <c:v>635</c:v>
                </c:pt>
                <c:pt idx="14">
                  <c:v>635</c:v>
                </c:pt>
                <c:pt idx="15">
                  <c:v>635</c:v>
                </c:pt>
                <c:pt idx="16">
                  <c:v>635</c:v>
                </c:pt>
                <c:pt idx="17">
                  <c:v>635</c:v>
                </c:pt>
                <c:pt idx="18">
                  <c:v>635</c:v>
                </c:pt>
                <c:pt idx="19">
                  <c:v>635</c:v>
                </c:pt>
                <c:pt idx="20">
                  <c:v>635</c:v>
                </c:pt>
                <c:pt idx="21">
                  <c:v>635</c:v>
                </c:pt>
                <c:pt idx="22">
                  <c:v>635</c:v>
                </c:pt>
                <c:pt idx="23">
                  <c:v>635</c:v>
                </c:pt>
                <c:pt idx="24">
                  <c:v>635</c:v>
                </c:pt>
                <c:pt idx="25">
                  <c:v>635</c:v>
                </c:pt>
                <c:pt idx="26">
                  <c:v>635</c:v>
                </c:pt>
                <c:pt idx="27">
                  <c:v>635</c:v>
                </c:pt>
                <c:pt idx="28">
                  <c:v>635</c:v>
                </c:pt>
                <c:pt idx="29">
                  <c:v>635</c:v>
                </c:pt>
                <c:pt idx="30">
                  <c:v>635</c:v>
                </c:pt>
                <c:pt idx="31">
                  <c:v>635</c:v>
                </c:pt>
                <c:pt idx="32">
                  <c:v>634</c:v>
                </c:pt>
                <c:pt idx="33">
                  <c:v>634</c:v>
                </c:pt>
                <c:pt idx="34">
                  <c:v>634</c:v>
                </c:pt>
                <c:pt idx="35">
                  <c:v>634</c:v>
                </c:pt>
                <c:pt idx="36">
                  <c:v>634</c:v>
                </c:pt>
                <c:pt idx="37">
                  <c:v>634</c:v>
                </c:pt>
                <c:pt idx="38">
                  <c:v>634</c:v>
                </c:pt>
                <c:pt idx="39">
                  <c:v>634</c:v>
                </c:pt>
                <c:pt idx="40">
                  <c:v>634</c:v>
                </c:pt>
                <c:pt idx="41">
                  <c:v>634</c:v>
                </c:pt>
                <c:pt idx="42">
                  <c:v>634</c:v>
                </c:pt>
                <c:pt idx="43">
                  <c:v>634</c:v>
                </c:pt>
                <c:pt idx="44">
                  <c:v>634</c:v>
                </c:pt>
                <c:pt idx="45">
                  <c:v>634</c:v>
                </c:pt>
                <c:pt idx="46">
                  <c:v>633</c:v>
                </c:pt>
                <c:pt idx="47">
                  <c:v>633</c:v>
                </c:pt>
                <c:pt idx="48">
                  <c:v>633</c:v>
                </c:pt>
                <c:pt idx="49">
                  <c:v>633</c:v>
                </c:pt>
                <c:pt idx="50">
                  <c:v>633</c:v>
                </c:pt>
                <c:pt idx="51">
                  <c:v>633</c:v>
                </c:pt>
                <c:pt idx="52">
                  <c:v>629</c:v>
                </c:pt>
                <c:pt idx="53">
                  <c:v>629</c:v>
                </c:pt>
                <c:pt idx="54">
                  <c:v>546</c:v>
                </c:pt>
                <c:pt idx="55">
                  <c:v>441</c:v>
                </c:pt>
                <c:pt idx="56">
                  <c:v>342</c:v>
                </c:pt>
                <c:pt idx="57">
                  <c:v>342</c:v>
                </c:pt>
                <c:pt idx="58">
                  <c:v>342</c:v>
                </c:pt>
                <c:pt idx="59">
                  <c:v>342</c:v>
                </c:pt>
                <c:pt idx="60">
                  <c:v>262</c:v>
                </c:pt>
                <c:pt idx="61">
                  <c:v>254</c:v>
                </c:pt>
                <c:pt idx="62">
                  <c:v>254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246</c:v>
                </c:pt>
                <c:pt idx="67">
                  <c:v>246</c:v>
                </c:pt>
                <c:pt idx="68">
                  <c:v>246</c:v>
                </c:pt>
                <c:pt idx="69">
                  <c:v>246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57</c:v>
                </c:pt>
                <c:pt idx="74">
                  <c:v>55</c:v>
                </c:pt>
                <c:pt idx="75">
                  <c:v>55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52</c:v>
                </c:pt>
                <c:pt idx="82">
                  <c:v>44</c:v>
                </c:pt>
                <c:pt idx="83">
                  <c:v>41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2776256"/>
        <c:axId val="-222774624"/>
      </c:lineChart>
      <c:dateAx>
        <c:axId val="-222776256"/>
        <c:scaling>
          <c:orientation val="minMax"/>
          <c:min val="41852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minorGridlines/>
        <c:numFmt formatCode="mm&quot;/&quot;dd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22774624"/>
        <c:crosses val="autoZero"/>
        <c:auto val="1"/>
        <c:lblOffset val="100"/>
        <c:baseTimeUnit val="days"/>
        <c:majorUnit val="7"/>
        <c:majorTimeUnit val="days"/>
        <c:minorUnit val="3"/>
        <c:minorTimeUnit val="days"/>
      </c:dateAx>
      <c:valAx>
        <c:axId val="-22277462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22776256"/>
        <c:crosses val="autoZero"/>
        <c:crossBetween val="between"/>
      </c:valAx>
      <c:dateAx>
        <c:axId val="-222769184"/>
        <c:scaling>
          <c:orientation val="minMax"/>
        </c:scaling>
        <c:delete val="1"/>
        <c:axPos val="b"/>
        <c:numFmt formatCode="mm&quot;/&quot;dd" sourceLinked="1"/>
        <c:majorTickMark val="out"/>
        <c:minorTickMark val="none"/>
        <c:tickLblPos val="none"/>
        <c:crossAx val="-222768640"/>
        <c:crosses val="autoZero"/>
        <c:auto val="1"/>
        <c:lblOffset val="100"/>
        <c:baseTimeUnit val="days"/>
      </c:dateAx>
      <c:valAx>
        <c:axId val="-22276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227691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24419352181408852"/>
          <c:y val="0.95107811096232842"/>
          <c:w val="0.51280639580958587"/>
          <c:h val="3.8462717722741228E-2"/>
        </c:manualLayout>
      </c:layout>
      <c:overlay val="0"/>
      <c:spPr>
        <a:ln>
          <a:noFill/>
        </a:ln>
      </c:spPr>
      <c:txPr>
        <a:bodyPr/>
        <a:lstStyle/>
        <a:p>
          <a:pPr>
            <a:defRPr i="1">
              <a:latin typeface="Times New Roman" pitchFamily="18" charset="0"/>
              <a:cs typeface="Times New Roman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noFill/>
    <a:ln>
      <a:solidFill>
        <a:srgbClr val="666666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onsolas" pitchFamily="49" charset="0"/>
          <a:ea typeface="Calibri"/>
          <a:cs typeface="Consolas" pitchFamily="49" charset="0"/>
        </a:defRPr>
      </a:pPr>
      <a:endParaRPr lang="ko-KR"/>
    </a:p>
  </c:txPr>
  <c:printSettings>
    <c:headerFooter/>
    <c:pageMargins b="0.75000000000000144" l="0.70000000000000062" r="0.70000000000000062" t="0.75000000000000144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</xdr:row>
      <xdr:rowOff>19050</xdr:rowOff>
    </xdr:from>
    <xdr:to>
      <xdr:col>22</xdr:col>
      <xdr:colOff>19050</xdr:colOff>
      <xdr:row>34</xdr:row>
      <xdr:rowOff>152400</xdr:rowOff>
    </xdr:to>
    <xdr:graphicFrame macro="">
      <xdr:nvGraphicFramePr>
        <xdr:cNvPr id="308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K156"/>
  <sheetViews>
    <sheetView showGridLines="0" topLeftCell="A10" zoomScaleNormal="100" workbookViewId="0">
      <selection activeCell="Z10" sqref="Z10"/>
    </sheetView>
  </sheetViews>
  <sheetFormatPr defaultColWidth="9" defaultRowHeight="16.899999999999999" x14ac:dyDescent="0.6"/>
  <cols>
    <col min="1" max="1" width="3.6875" style="1" customWidth="1"/>
    <col min="2" max="2" width="5.5" style="1" bestFit="1" customWidth="1"/>
    <col min="3" max="3" width="5" style="1" bestFit="1" customWidth="1"/>
    <col min="4" max="4" width="7" style="1" bestFit="1" customWidth="1"/>
    <col min="5" max="5" width="5.625" style="1" bestFit="1" customWidth="1"/>
    <col min="6" max="6" width="7" style="1" bestFit="1" customWidth="1"/>
    <col min="7" max="7" width="5.625" style="1" bestFit="1" customWidth="1"/>
    <col min="8" max="8" width="9.5" style="1" bestFit="1" customWidth="1"/>
    <col min="9" max="10" width="4.5" style="2" bestFit="1" customWidth="1"/>
    <col min="11" max="16384" width="9" style="2"/>
  </cols>
  <sheetData>
    <row r="1" spans="1:10" ht="6" customHeight="1" x14ac:dyDescent="0.6"/>
    <row r="2" spans="1:10" ht="15" customHeight="1" x14ac:dyDescent="0.6">
      <c r="A2" s="106" t="s">
        <v>9</v>
      </c>
      <c r="B2" s="107" t="s">
        <v>0</v>
      </c>
      <c r="C2" s="107"/>
      <c r="D2" s="107" t="s">
        <v>3</v>
      </c>
      <c r="E2" s="107"/>
      <c r="F2" s="109" t="s">
        <v>4</v>
      </c>
      <c r="G2" s="110"/>
      <c r="H2" s="106" t="s">
        <v>5</v>
      </c>
      <c r="I2" s="106" t="s">
        <v>7</v>
      </c>
      <c r="J2" s="106" t="s">
        <v>8</v>
      </c>
    </row>
    <row r="3" spans="1:10" x14ac:dyDescent="0.6">
      <c r="A3" s="106"/>
      <c r="B3" s="107"/>
      <c r="C3" s="107"/>
      <c r="D3" s="11" t="s">
        <v>1</v>
      </c>
      <c r="E3" s="11" t="s">
        <v>2</v>
      </c>
      <c r="F3" s="11" t="s">
        <v>1</v>
      </c>
      <c r="G3" s="11" t="s">
        <v>2</v>
      </c>
      <c r="H3" s="106"/>
      <c r="I3" s="106"/>
      <c r="J3" s="106"/>
    </row>
    <row r="4" spans="1:10" s="3" customFormat="1" ht="15.75" x14ac:dyDescent="0.6">
      <c r="A4" s="108"/>
      <c r="B4" s="12">
        <v>41852</v>
      </c>
      <c r="C4" s="13">
        <f>B4</f>
        <v>41852</v>
      </c>
      <c r="D4" s="14">
        <f>SUM(COUNTIF(Plan_design!F:F,'Burndown Chart'!B4),COUNTIF(Publish!F:F,'Burndown Chart'!B4),COUNTIF(Develope!E:E,'Burndown Chart'!B4))</f>
        <v>0</v>
      </c>
      <c r="E4" s="14">
        <f>SUM(COUNTIF(Plan_design!G:G,'Burndown Chart'!B4),COUNTIF(Publish!G:G,'Burndown Chart'!B4),COUNTIF(Develope!F:F,'Burndown Chart'!B4))</f>
        <v>0</v>
      </c>
      <c r="F4" s="14">
        <f>COUNT(Plan_design!F:F,Publish!F:F,Develope!E:E)</f>
        <v>635</v>
      </c>
      <c r="G4" s="14">
        <f>F4-E4</f>
        <v>635</v>
      </c>
      <c r="H4" s="14">
        <f>IF(E4="","N/A",E4)</f>
        <v>0</v>
      </c>
      <c r="I4" s="15">
        <f>IF(ISERROR(1-(F4/$F$4)),"0",1-(F4/$F$4))</f>
        <v>0</v>
      </c>
      <c r="J4" s="15">
        <f>IF(ISERROR(1-(G4/$G$4)),"0",1-(G4/$G$4))</f>
        <v>0</v>
      </c>
    </row>
    <row r="5" spans="1:10" s="3" customFormat="1" ht="15.75" x14ac:dyDescent="0.6">
      <c r="A5" s="101"/>
      <c r="B5" s="12">
        <v>41853</v>
      </c>
      <c r="C5" s="13">
        <f t="shared" ref="C5:C38" si="0">B5</f>
        <v>41853</v>
      </c>
      <c r="D5" s="14">
        <f>SUM(COUNTIF(Plan_design!F:F,'Burndown Chart'!B5),COUNTIF(Publish!F:F,'Burndown Chart'!B5),COUNTIF(Develope!E:E,'Burndown Chart'!B5))</f>
        <v>0</v>
      </c>
      <c r="E5" s="14">
        <f>SUM(COUNTIF(Plan_design!G:G,'Burndown Chart'!B5),COUNTIF(Publish!G:G,'Burndown Chart'!B5),COUNTIF(Develope!F:F,'Burndown Chart'!B5))</f>
        <v>0</v>
      </c>
      <c r="F5" s="14">
        <f>$F$4-SUM($D$5:D5)</f>
        <v>635</v>
      </c>
      <c r="G5" s="14">
        <f>IF(E5="",NA(),$G$4-SUM($E$5:E5))</f>
        <v>635</v>
      </c>
      <c r="H5" s="14">
        <f>IF(E5="","N/A",E5)</f>
        <v>0</v>
      </c>
      <c r="I5" s="15">
        <f>IF(ISERROR(1-(F5/$F$4)),"0",1-(F5/$F$4))</f>
        <v>0</v>
      </c>
      <c r="J5" s="15">
        <f>IF(ISERROR(1-(G5/$G$4)),"0",1-(G5/$G$4))</f>
        <v>0</v>
      </c>
    </row>
    <row r="6" spans="1:10" s="3" customFormat="1" ht="15.75" x14ac:dyDescent="0.6">
      <c r="A6" s="101"/>
      <c r="B6" s="12">
        <v>41854</v>
      </c>
      <c r="C6" s="13">
        <f t="shared" si="0"/>
        <v>41854</v>
      </c>
      <c r="D6" s="14">
        <f>SUM(COUNTIF(Plan_design!F:F,'Burndown Chart'!B6),COUNTIF(Publish!F:F,'Burndown Chart'!B6),COUNTIF(Develope!E:E,'Burndown Chart'!B6))</f>
        <v>0</v>
      </c>
      <c r="E6" s="14">
        <f>SUM(COUNTIF(Plan_design!G:G,'Burndown Chart'!B6),COUNTIF(Publish!G:G,'Burndown Chart'!B6),COUNTIF(Develope!F:F,'Burndown Chart'!B6))</f>
        <v>0</v>
      </c>
      <c r="F6" s="14">
        <f>$F$4-SUM($D$5:D6)</f>
        <v>635</v>
      </c>
      <c r="G6" s="14">
        <f>IF(E6="",NA(),$G$4-SUM($E$5:E6))</f>
        <v>635</v>
      </c>
      <c r="H6" s="14">
        <f t="shared" ref="H6:H69" si="1">IF(E6="","N/A",E6)</f>
        <v>0</v>
      </c>
      <c r="I6" s="15">
        <f t="shared" ref="I6:I69" si="2">IF(ISERROR(1-(F6/$F$4)),"0",1-(F6/$F$4))</f>
        <v>0</v>
      </c>
      <c r="J6" s="15">
        <f t="shared" ref="J6:J69" si="3">IF(ISERROR(1-(G6/$G$4)),"0",1-(G6/$G$4))</f>
        <v>0</v>
      </c>
    </row>
    <row r="7" spans="1:10" s="3" customFormat="1" ht="15.75" x14ac:dyDescent="0.6">
      <c r="A7" s="101"/>
      <c r="B7" s="12">
        <v>41855</v>
      </c>
      <c r="C7" s="13">
        <f t="shared" si="0"/>
        <v>41855</v>
      </c>
      <c r="D7" s="14">
        <f>SUM(COUNTIF(Plan_design!F:F,'Burndown Chart'!B7),COUNTIF(Publish!F:F,'Burndown Chart'!B7),COUNTIF(Develope!E:E,'Burndown Chart'!B7))</f>
        <v>0</v>
      </c>
      <c r="E7" s="14">
        <f>SUM(COUNTIF(Plan_design!G:G,'Burndown Chart'!B7),COUNTIF(Publish!G:G,'Burndown Chart'!B7),COUNTIF(Develope!F:F,'Burndown Chart'!B7))</f>
        <v>0</v>
      </c>
      <c r="F7" s="14">
        <f>$F$4-SUM($D$5:D7)</f>
        <v>635</v>
      </c>
      <c r="G7" s="14">
        <f>IF(E7="",NA(),$G$4-SUM($E$5:E7))</f>
        <v>635</v>
      </c>
      <c r="H7" s="14">
        <f t="shared" si="1"/>
        <v>0</v>
      </c>
      <c r="I7" s="15">
        <f t="shared" si="2"/>
        <v>0</v>
      </c>
      <c r="J7" s="15">
        <f t="shared" si="3"/>
        <v>0</v>
      </c>
    </row>
    <row r="8" spans="1:10" s="3" customFormat="1" ht="15.75" x14ac:dyDescent="0.6">
      <c r="A8" s="101"/>
      <c r="B8" s="12">
        <v>41856</v>
      </c>
      <c r="C8" s="13">
        <f t="shared" si="0"/>
        <v>41856</v>
      </c>
      <c r="D8" s="14">
        <f>SUM(COUNTIF(Plan_design!F:F,'Burndown Chart'!B8),COUNTIF(Publish!F:F,'Burndown Chart'!B8),COUNTIF(Develope!E:E,'Burndown Chart'!B8))</f>
        <v>0</v>
      </c>
      <c r="E8" s="14">
        <f>SUM(COUNTIF(Plan_design!G:G,'Burndown Chart'!B8),COUNTIF(Publish!G:G,'Burndown Chart'!B8),COUNTIF(Develope!F:F,'Burndown Chart'!B8))</f>
        <v>0</v>
      </c>
      <c r="F8" s="14">
        <f>$F$4-SUM($D$5:D8)</f>
        <v>635</v>
      </c>
      <c r="G8" s="14">
        <f>IF(E8="",NA(),$G$4-SUM($E$5:E8))</f>
        <v>635</v>
      </c>
      <c r="H8" s="14">
        <f t="shared" si="1"/>
        <v>0</v>
      </c>
      <c r="I8" s="15">
        <f t="shared" si="2"/>
        <v>0</v>
      </c>
      <c r="J8" s="15">
        <f t="shared" si="3"/>
        <v>0</v>
      </c>
    </row>
    <row r="9" spans="1:10" s="3" customFormat="1" ht="15.75" x14ac:dyDescent="0.6">
      <c r="A9" s="101"/>
      <c r="B9" s="12">
        <v>41857</v>
      </c>
      <c r="C9" s="13">
        <f t="shared" si="0"/>
        <v>41857</v>
      </c>
      <c r="D9" s="14">
        <f>SUM(COUNTIF(Plan_design!F:F,'Burndown Chart'!B9),COUNTIF(Publish!F:F,'Burndown Chart'!B9),COUNTIF(Develope!E:E,'Burndown Chart'!B9))</f>
        <v>0</v>
      </c>
      <c r="E9" s="14">
        <f>SUM(COUNTIF(Plan_design!G:G,'Burndown Chart'!B9),COUNTIF(Publish!G:G,'Burndown Chart'!B9),COUNTIF(Develope!F:F,'Burndown Chart'!B9))</f>
        <v>0</v>
      </c>
      <c r="F9" s="14">
        <f>$F$4-SUM($D$5:D9)</f>
        <v>635</v>
      </c>
      <c r="G9" s="14">
        <f>IF(E9="",NA(),$G$4-SUM($E$5:E9))</f>
        <v>635</v>
      </c>
      <c r="H9" s="14">
        <f t="shared" si="1"/>
        <v>0</v>
      </c>
      <c r="I9" s="15">
        <f t="shared" si="2"/>
        <v>0</v>
      </c>
      <c r="J9" s="15">
        <f t="shared" si="3"/>
        <v>0</v>
      </c>
    </row>
    <row r="10" spans="1:10" s="3" customFormat="1" ht="15.75" x14ac:dyDescent="0.6">
      <c r="A10" s="101"/>
      <c r="B10" s="12">
        <v>41858</v>
      </c>
      <c r="C10" s="13">
        <f t="shared" si="0"/>
        <v>41858</v>
      </c>
      <c r="D10" s="14">
        <f>SUM(COUNTIF(Plan_design!F:F,'Burndown Chart'!B10),COUNTIF(Publish!F:F,'Burndown Chart'!B10),COUNTIF(Develope!E:E,'Burndown Chart'!B10))</f>
        <v>0</v>
      </c>
      <c r="E10" s="14">
        <f>SUM(COUNTIF(Plan_design!G:G,'Burndown Chart'!B10),COUNTIF(Publish!G:G,'Burndown Chart'!B10),COUNTIF(Develope!F:F,'Burndown Chart'!B10))</f>
        <v>0</v>
      </c>
      <c r="F10" s="14">
        <f>$F$4-SUM($D$5:D10)</f>
        <v>635</v>
      </c>
      <c r="G10" s="14">
        <f>IF(E10="",NA(),$G$4-SUM($E$5:E10))</f>
        <v>635</v>
      </c>
      <c r="H10" s="14">
        <f t="shared" si="1"/>
        <v>0</v>
      </c>
      <c r="I10" s="15">
        <f t="shared" si="2"/>
        <v>0</v>
      </c>
      <c r="J10" s="15">
        <f t="shared" si="3"/>
        <v>0</v>
      </c>
    </row>
    <row r="11" spans="1:10" s="3" customFormat="1" ht="15.75" x14ac:dyDescent="0.6">
      <c r="A11" s="102"/>
      <c r="B11" s="12">
        <v>41859</v>
      </c>
      <c r="C11" s="13">
        <f t="shared" si="0"/>
        <v>41859</v>
      </c>
      <c r="D11" s="14">
        <f>SUM(COUNTIF(Plan_design!F:F,'Burndown Chart'!B11),COUNTIF(Publish!F:F,'Burndown Chart'!B11),COUNTIF(Develope!E:E,'Burndown Chart'!B11))</f>
        <v>0</v>
      </c>
      <c r="E11" s="14">
        <f>SUM(COUNTIF(Plan_design!G:G,'Burndown Chart'!B11),COUNTIF(Publish!G:G,'Burndown Chart'!B11),COUNTIF(Develope!F:F,'Burndown Chart'!B11))</f>
        <v>0</v>
      </c>
      <c r="F11" s="14">
        <f>$F$4-SUM($D$5:D11)</f>
        <v>635</v>
      </c>
      <c r="G11" s="14">
        <f>IF(E11="",NA(),$G$4-SUM($E$5:E11))</f>
        <v>635</v>
      </c>
      <c r="H11" s="14">
        <f t="shared" si="1"/>
        <v>0</v>
      </c>
      <c r="I11" s="15">
        <f t="shared" si="2"/>
        <v>0</v>
      </c>
      <c r="J11" s="15">
        <f t="shared" si="3"/>
        <v>0</v>
      </c>
    </row>
    <row r="12" spans="1:10" s="7" customFormat="1" ht="15.75" x14ac:dyDescent="0.6">
      <c r="A12" s="103"/>
      <c r="B12" s="12">
        <v>41860</v>
      </c>
      <c r="C12" s="16">
        <f t="shared" si="0"/>
        <v>41860</v>
      </c>
      <c r="D12" s="17">
        <f>SUM(COUNTIF(Plan_design!F:F,'Burndown Chart'!B12),COUNTIF(Publish!F:F,'Burndown Chart'!B12),COUNTIF(Develope!E:E,'Burndown Chart'!B12))</f>
        <v>0</v>
      </c>
      <c r="E12" s="17">
        <f>SUM(COUNTIF(Plan_design!G:G,'Burndown Chart'!B12),COUNTIF(Publish!G:G,'Burndown Chart'!B12),COUNTIF(Develope!F:F,'Burndown Chart'!B12))</f>
        <v>0</v>
      </c>
      <c r="F12" s="17">
        <f>$F$4-SUM($D$5:D12)</f>
        <v>635</v>
      </c>
      <c r="G12" s="17">
        <f>IF(E12="",NA(),$G$4-SUM($E$5:E12))</f>
        <v>635</v>
      </c>
      <c r="H12" s="17">
        <f t="shared" si="1"/>
        <v>0</v>
      </c>
      <c r="I12" s="18">
        <f t="shared" si="2"/>
        <v>0</v>
      </c>
      <c r="J12" s="18">
        <f t="shared" si="3"/>
        <v>0</v>
      </c>
    </row>
    <row r="13" spans="1:10" s="7" customFormat="1" ht="15.75" x14ac:dyDescent="0.6">
      <c r="A13" s="104"/>
      <c r="B13" s="12">
        <v>41861</v>
      </c>
      <c r="C13" s="16">
        <f t="shared" si="0"/>
        <v>41861</v>
      </c>
      <c r="D13" s="17">
        <f>SUM(COUNTIF(Plan_design!F:F,'Burndown Chart'!B13),COUNTIF(Publish!F:F,'Burndown Chart'!B13),COUNTIF(Develope!E:E,'Burndown Chart'!B13))</f>
        <v>0</v>
      </c>
      <c r="E13" s="17">
        <f>SUM(COUNTIF(Plan_design!G:G,'Burndown Chart'!B13),COUNTIF(Publish!G:G,'Burndown Chart'!B13),COUNTIF(Develope!F:F,'Burndown Chart'!B13))</f>
        <v>0</v>
      </c>
      <c r="F13" s="17">
        <f>$F$4-SUM($D$5:D13)</f>
        <v>635</v>
      </c>
      <c r="G13" s="17">
        <f>IF(E13="",NA(),$G$4-SUM($E$5:E13))</f>
        <v>635</v>
      </c>
      <c r="H13" s="17">
        <f t="shared" si="1"/>
        <v>0</v>
      </c>
      <c r="I13" s="18">
        <f t="shared" si="2"/>
        <v>0</v>
      </c>
      <c r="J13" s="18">
        <f t="shared" si="3"/>
        <v>0</v>
      </c>
    </row>
    <row r="14" spans="1:10" s="7" customFormat="1" ht="15.75" x14ac:dyDescent="0.6">
      <c r="A14" s="104"/>
      <c r="B14" s="12">
        <v>41862</v>
      </c>
      <c r="C14" s="16">
        <f t="shared" si="0"/>
        <v>41862</v>
      </c>
      <c r="D14" s="17">
        <f>SUM(COUNTIF(Plan_design!F:F,'Burndown Chart'!B14),COUNTIF(Publish!F:F,'Burndown Chart'!B14),COUNTIF(Develope!E:E,'Burndown Chart'!B14))</f>
        <v>0</v>
      </c>
      <c r="E14" s="17">
        <f>SUM(COUNTIF(Plan_design!G:G,'Burndown Chart'!B14),COUNTIF(Publish!G:G,'Burndown Chart'!B14),COUNTIF(Develope!F:F,'Burndown Chart'!B14))</f>
        <v>0</v>
      </c>
      <c r="F14" s="17">
        <f>$F$4-SUM($D$5:D14)</f>
        <v>635</v>
      </c>
      <c r="G14" s="17">
        <f>IF(E14="",NA(),$G$4-SUM($E$5:E14))</f>
        <v>635</v>
      </c>
      <c r="H14" s="17">
        <f t="shared" si="1"/>
        <v>0</v>
      </c>
      <c r="I14" s="18">
        <f t="shared" si="2"/>
        <v>0</v>
      </c>
      <c r="J14" s="18">
        <f t="shared" si="3"/>
        <v>0</v>
      </c>
    </row>
    <row r="15" spans="1:10" s="7" customFormat="1" ht="15.75" x14ac:dyDescent="0.6">
      <c r="A15" s="104"/>
      <c r="B15" s="12">
        <v>41863</v>
      </c>
      <c r="C15" s="16">
        <f t="shared" si="0"/>
        <v>41863</v>
      </c>
      <c r="D15" s="17">
        <f>SUM(COUNTIF(Plan_design!F:F,'Burndown Chart'!B15),COUNTIF(Publish!F:F,'Burndown Chart'!B15),COUNTIF(Develope!E:E,'Burndown Chart'!B15))</f>
        <v>0</v>
      </c>
      <c r="E15" s="17">
        <f>SUM(COUNTIF(Plan_design!G:G,'Burndown Chart'!B15),COUNTIF(Publish!G:G,'Burndown Chart'!B15),COUNTIF(Develope!F:F,'Burndown Chart'!B15))</f>
        <v>0</v>
      </c>
      <c r="F15" s="17">
        <f>$F$4-SUM($D$5:D15)</f>
        <v>635</v>
      </c>
      <c r="G15" s="17">
        <f>IF(E15="",NA(),$G$4-SUM($E$5:E15))</f>
        <v>635</v>
      </c>
      <c r="H15" s="17">
        <f t="shared" si="1"/>
        <v>0</v>
      </c>
      <c r="I15" s="18">
        <f t="shared" si="2"/>
        <v>0</v>
      </c>
      <c r="J15" s="18">
        <f t="shared" si="3"/>
        <v>0</v>
      </c>
    </row>
    <row r="16" spans="1:10" s="7" customFormat="1" ht="15.75" x14ac:dyDescent="0.6">
      <c r="A16" s="104"/>
      <c r="B16" s="12">
        <v>41864</v>
      </c>
      <c r="C16" s="16">
        <f t="shared" si="0"/>
        <v>41864</v>
      </c>
      <c r="D16" s="17">
        <f>SUM(COUNTIF(Plan_design!F:F,'Burndown Chart'!B16),COUNTIF(Publish!F:F,'Burndown Chart'!B16),COUNTIF(Develope!E:E,'Burndown Chart'!B16))</f>
        <v>0</v>
      </c>
      <c r="E16" s="17">
        <f>SUM(COUNTIF(Plan_design!G:G,'Burndown Chart'!B16),COUNTIF(Publish!G:G,'Burndown Chart'!B16),COUNTIF(Develope!F:F,'Burndown Chart'!B16))</f>
        <v>0</v>
      </c>
      <c r="F16" s="17">
        <f>$F$4-SUM($D$5:D16)</f>
        <v>635</v>
      </c>
      <c r="G16" s="17">
        <f>IF(E16="",NA(),$G$4-SUM($E$5:E16))</f>
        <v>635</v>
      </c>
      <c r="H16" s="17">
        <f t="shared" si="1"/>
        <v>0</v>
      </c>
      <c r="I16" s="18">
        <f t="shared" si="2"/>
        <v>0</v>
      </c>
      <c r="J16" s="18">
        <f t="shared" si="3"/>
        <v>0</v>
      </c>
    </row>
    <row r="17" spans="1:11" s="7" customFormat="1" ht="15.75" x14ac:dyDescent="0.6">
      <c r="A17" s="104"/>
      <c r="B17" s="12">
        <v>41865</v>
      </c>
      <c r="C17" s="16">
        <f t="shared" si="0"/>
        <v>41865</v>
      </c>
      <c r="D17" s="17">
        <f>SUM(COUNTIF(Plan_design!F:F,'Burndown Chart'!B17),COUNTIF(Publish!F:F,'Burndown Chart'!B17),COUNTIF(Develope!E:E,'Burndown Chart'!B17))</f>
        <v>0</v>
      </c>
      <c r="E17" s="17">
        <f>SUM(COUNTIF(Plan_design!G:G,'Burndown Chart'!B17),COUNTIF(Publish!G:G,'Burndown Chart'!B17),COUNTIF(Develope!F:F,'Burndown Chart'!B17))</f>
        <v>0</v>
      </c>
      <c r="F17" s="17">
        <f>$F$4-SUM($D$5:D17)</f>
        <v>635</v>
      </c>
      <c r="G17" s="17">
        <f>IF(E17="",NA(),$G$4-SUM($E$5:E17))</f>
        <v>635</v>
      </c>
      <c r="H17" s="17">
        <f t="shared" si="1"/>
        <v>0</v>
      </c>
      <c r="I17" s="18">
        <f t="shared" si="2"/>
        <v>0</v>
      </c>
      <c r="J17" s="18">
        <f t="shared" si="3"/>
        <v>0</v>
      </c>
    </row>
    <row r="18" spans="1:11" s="7" customFormat="1" ht="15.75" x14ac:dyDescent="0.6">
      <c r="A18" s="104"/>
      <c r="B18" s="12">
        <v>41866</v>
      </c>
      <c r="C18" s="16">
        <f t="shared" si="0"/>
        <v>41866</v>
      </c>
      <c r="D18" s="17">
        <f>SUM(COUNTIF(Plan_design!F:F,'Burndown Chart'!B18),COUNTIF(Publish!F:F,'Burndown Chart'!B18),COUNTIF(Develope!E:E,'Burndown Chart'!B18))</f>
        <v>0</v>
      </c>
      <c r="E18" s="17">
        <f>SUM(COUNTIF(Plan_design!G:G,'Burndown Chart'!B18),COUNTIF(Publish!G:G,'Burndown Chart'!B18),COUNTIF(Develope!F:F,'Burndown Chart'!B18))</f>
        <v>0</v>
      </c>
      <c r="F18" s="17">
        <f>$F$4-SUM($D$5:D18)</f>
        <v>635</v>
      </c>
      <c r="G18" s="17">
        <f>IF(E18="",NA(),$G$4-SUM($E$5:E18))</f>
        <v>635</v>
      </c>
      <c r="H18" s="17">
        <f t="shared" si="1"/>
        <v>0</v>
      </c>
      <c r="I18" s="18">
        <f t="shared" si="2"/>
        <v>0</v>
      </c>
      <c r="J18" s="18">
        <f t="shared" si="3"/>
        <v>0</v>
      </c>
    </row>
    <row r="19" spans="1:11" s="3" customFormat="1" ht="15.75" x14ac:dyDescent="0.6">
      <c r="A19" s="101"/>
      <c r="B19" s="12">
        <v>41867</v>
      </c>
      <c r="C19" s="13">
        <f t="shared" si="0"/>
        <v>41867</v>
      </c>
      <c r="D19" s="14">
        <f>SUM(COUNTIF(Plan_design!F:F,'Burndown Chart'!B19),COUNTIF(Publish!F:F,'Burndown Chart'!B19),COUNTIF(Develope!E:E,'Burndown Chart'!B19))</f>
        <v>0</v>
      </c>
      <c r="E19" s="14">
        <f>SUM(COUNTIF(Plan_design!G:G,'Burndown Chart'!B19),COUNTIF(Publish!G:G,'Burndown Chart'!B19),COUNTIF(Develope!F:F,'Burndown Chart'!B19))</f>
        <v>0</v>
      </c>
      <c r="F19" s="14">
        <f>$F$4-SUM($D$5:D19)</f>
        <v>635</v>
      </c>
      <c r="G19" s="14">
        <f>IF(E19="",NA(),$G$4-SUM($E$5:E19))</f>
        <v>635</v>
      </c>
      <c r="H19" s="14">
        <f t="shared" si="1"/>
        <v>0</v>
      </c>
      <c r="I19" s="15">
        <f t="shared" si="2"/>
        <v>0</v>
      </c>
      <c r="J19" s="15">
        <f t="shared" si="3"/>
        <v>0</v>
      </c>
    </row>
    <row r="20" spans="1:11" s="3" customFormat="1" ht="15.75" x14ac:dyDescent="0.6">
      <c r="A20" s="101"/>
      <c r="B20" s="12">
        <v>41868</v>
      </c>
      <c r="C20" s="13">
        <f t="shared" si="0"/>
        <v>41868</v>
      </c>
      <c r="D20" s="14">
        <f>SUM(COUNTIF(Plan_design!F:F,'Burndown Chart'!B20),COUNTIF(Publish!F:F,'Burndown Chart'!B20),COUNTIF(Develope!E:E,'Burndown Chart'!B20))</f>
        <v>0</v>
      </c>
      <c r="E20" s="14">
        <f>SUM(COUNTIF(Plan_design!G:G,'Burndown Chart'!B20),COUNTIF(Publish!G:G,'Burndown Chart'!B20),COUNTIF(Develope!F:F,'Burndown Chart'!B20))</f>
        <v>0</v>
      </c>
      <c r="F20" s="14">
        <f>$F$4-SUM($D$5:D20)</f>
        <v>635</v>
      </c>
      <c r="G20" s="14">
        <f>IF(E20="",NA(),$G$4-SUM($E$5:E20))</f>
        <v>635</v>
      </c>
      <c r="H20" s="14">
        <f t="shared" si="1"/>
        <v>0</v>
      </c>
      <c r="I20" s="15">
        <f t="shared" si="2"/>
        <v>0</v>
      </c>
      <c r="J20" s="15">
        <f t="shared" si="3"/>
        <v>0</v>
      </c>
    </row>
    <row r="21" spans="1:11" s="3" customFormat="1" ht="15.75" x14ac:dyDescent="0.6">
      <c r="A21" s="101"/>
      <c r="B21" s="12">
        <v>41869</v>
      </c>
      <c r="C21" s="13">
        <f t="shared" si="0"/>
        <v>41869</v>
      </c>
      <c r="D21" s="14">
        <f>SUM(COUNTIF(Plan_design!F:F,'Burndown Chart'!B21),COUNTIF(Publish!F:F,'Burndown Chart'!B21),COUNTIF(Develope!E:E,'Burndown Chart'!B21))</f>
        <v>0</v>
      </c>
      <c r="E21" s="14">
        <f>SUM(COUNTIF(Plan_design!G:G,'Burndown Chart'!B21),COUNTIF(Publish!G:G,'Burndown Chart'!B21),COUNTIF(Develope!F:F,'Burndown Chart'!B21))</f>
        <v>0</v>
      </c>
      <c r="F21" s="14">
        <f>$F$4-SUM($D$5:D21)</f>
        <v>635</v>
      </c>
      <c r="G21" s="14">
        <f>IF(E21="",NA(),$G$4-SUM($E$5:E21))</f>
        <v>635</v>
      </c>
      <c r="H21" s="14">
        <f t="shared" si="1"/>
        <v>0</v>
      </c>
      <c r="I21" s="15">
        <f t="shared" si="2"/>
        <v>0</v>
      </c>
      <c r="J21" s="15">
        <f t="shared" si="3"/>
        <v>0</v>
      </c>
    </row>
    <row r="22" spans="1:11" s="3" customFormat="1" ht="15.75" x14ac:dyDescent="0.6">
      <c r="A22" s="101"/>
      <c r="B22" s="12">
        <v>41870</v>
      </c>
      <c r="C22" s="13">
        <f t="shared" si="0"/>
        <v>41870</v>
      </c>
      <c r="D22" s="14">
        <f>SUM(COUNTIF(Plan_design!F:F,'Burndown Chart'!B22),COUNTIF(Publish!F:F,'Burndown Chart'!B22),COUNTIF(Develope!E:E,'Burndown Chart'!B22))</f>
        <v>0</v>
      </c>
      <c r="E22" s="14">
        <f>SUM(COUNTIF(Plan_design!G:G,'Burndown Chart'!B22),COUNTIF(Publish!G:G,'Burndown Chart'!B22),COUNTIF(Develope!F:F,'Burndown Chart'!B22))</f>
        <v>0</v>
      </c>
      <c r="F22" s="14">
        <f>$F$4-SUM($D$5:D22)</f>
        <v>635</v>
      </c>
      <c r="G22" s="14">
        <f>IF(E22="",NA(),$G$4-SUM($E$5:E22))</f>
        <v>635</v>
      </c>
      <c r="H22" s="14">
        <f t="shared" si="1"/>
        <v>0</v>
      </c>
      <c r="I22" s="15">
        <f t="shared" si="2"/>
        <v>0</v>
      </c>
      <c r="J22" s="15">
        <f t="shared" si="3"/>
        <v>0</v>
      </c>
    </row>
    <row r="23" spans="1:11" s="3" customFormat="1" ht="15.75" x14ac:dyDescent="0.6">
      <c r="A23" s="101"/>
      <c r="B23" s="12">
        <v>41871</v>
      </c>
      <c r="C23" s="13">
        <f t="shared" si="0"/>
        <v>41871</v>
      </c>
      <c r="D23" s="14">
        <f>SUM(COUNTIF(Plan_design!F:F,'Burndown Chart'!B23),COUNTIF(Publish!F:F,'Burndown Chart'!B23),COUNTIF(Develope!E:E,'Burndown Chart'!B23))</f>
        <v>0</v>
      </c>
      <c r="E23" s="14">
        <f>SUM(COUNTIF(Plan_design!G:G,'Burndown Chart'!B23),COUNTIF(Publish!G:G,'Burndown Chart'!B23),COUNTIF(Develope!F:F,'Burndown Chart'!B23))</f>
        <v>0</v>
      </c>
      <c r="F23" s="14">
        <f>$F$4-SUM($D$5:D23)</f>
        <v>635</v>
      </c>
      <c r="G23" s="14">
        <f>IF(E23="",NA(),$G$4-SUM($E$5:E23))</f>
        <v>635</v>
      </c>
      <c r="H23" s="14">
        <f t="shared" si="1"/>
        <v>0</v>
      </c>
      <c r="I23" s="15">
        <f t="shared" si="2"/>
        <v>0</v>
      </c>
      <c r="J23" s="15">
        <f t="shared" si="3"/>
        <v>0</v>
      </c>
      <c r="K23" s="4"/>
    </row>
    <row r="24" spans="1:11" s="3" customFormat="1" ht="15.75" x14ac:dyDescent="0.6">
      <c r="A24" s="101"/>
      <c r="B24" s="12">
        <v>41872</v>
      </c>
      <c r="C24" s="13">
        <f t="shared" si="0"/>
        <v>41872</v>
      </c>
      <c r="D24" s="14">
        <f>SUM(COUNTIF(Plan_design!F:F,'Burndown Chart'!B24),COUNTIF(Publish!F:F,'Burndown Chart'!B24),COUNTIF(Develope!E:E,'Burndown Chart'!B24))</f>
        <v>0</v>
      </c>
      <c r="E24" s="14">
        <f>SUM(COUNTIF(Plan_design!G:G,'Burndown Chart'!B24),COUNTIF(Publish!G:G,'Burndown Chart'!B24),COUNTIF(Develope!F:F,'Burndown Chart'!B24))</f>
        <v>0</v>
      </c>
      <c r="F24" s="14">
        <f>$F$4-SUM($D$5:D24)</f>
        <v>635</v>
      </c>
      <c r="G24" s="14">
        <f>IF(E24="",NA(),$G$4-SUM($E$5:E24))</f>
        <v>635</v>
      </c>
      <c r="H24" s="14">
        <f t="shared" si="1"/>
        <v>0</v>
      </c>
      <c r="I24" s="15">
        <f t="shared" si="2"/>
        <v>0</v>
      </c>
      <c r="J24" s="15">
        <f t="shared" si="3"/>
        <v>0</v>
      </c>
    </row>
    <row r="25" spans="1:11" s="3" customFormat="1" ht="15.75" x14ac:dyDescent="0.6">
      <c r="A25" s="102"/>
      <c r="B25" s="12">
        <v>41873</v>
      </c>
      <c r="C25" s="13">
        <f t="shared" si="0"/>
        <v>41873</v>
      </c>
      <c r="D25" s="14">
        <f>SUM(COUNTIF(Plan_design!F:F,'Burndown Chart'!B25),COUNTIF(Publish!F:F,'Burndown Chart'!B25),COUNTIF(Develope!E:E,'Burndown Chart'!B25))</f>
        <v>0</v>
      </c>
      <c r="E25" s="14">
        <f>SUM(COUNTIF(Plan_design!G:G,'Burndown Chart'!B25),COUNTIF(Publish!G:G,'Burndown Chart'!B25),COUNTIF(Develope!F:F,'Burndown Chart'!B25))</f>
        <v>0</v>
      </c>
      <c r="F25" s="14">
        <f>$F$4-SUM($D$5:D25)</f>
        <v>635</v>
      </c>
      <c r="G25" s="14">
        <f>IF(E25="",NA(),$G$4-SUM($E$5:E25))</f>
        <v>635</v>
      </c>
      <c r="H25" s="14">
        <f t="shared" si="1"/>
        <v>0</v>
      </c>
      <c r="I25" s="15">
        <f t="shared" si="2"/>
        <v>0</v>
      </c>
      <c r="J25" s="15">
        <f t="shared" si="3"/>
        <v>0</v>
      </c>
    </row>
    <row r="26" spans="1:11" s="7" customFormat="1" ht="15.75" x14ac:dyDescent="0.6">
      <c r="A26" s="103"/>
      <c r="B26" s="12">
        <v>41874</v>
      </c>
      <c r="C26" s="16">
        <f t="shared" si="0"/>
        <v>41874</v>
      </c>
      <c r="D26" s="17">
        <f>SUM(COUNTIF(Plan_design!F:F,'Burndown Chart'!B26),COUNTIF(Publish!F:F,'Burndown Chart'!B26),COUNTIF(Develope!E:E,'Burndown Chart'!B26))</f>
        <v>0</v>
      </c>
      <c r="E26" s="17">
        <f>SUM(COUNTIF(Plan_design!G:G,'Burndown Chart'!B26),COUNTIF(Publish!G:G,'Burndown Chart'!B26),COUNTIF(Develope!F:F,'Burndown Chart'!B26))</f>
        <v>0</v>
      </c>
      <c r="F26" s="17">
        <f>$F$4-SUM($D$5:D26)</f>
        <v>635</v>
      </c>
      <c r="G26" s="17">
        <f>IF(E26="",NA(),$G$4-SUM($E$5:E26))</f>
        <v>635</v>
      </c>
      <c r="H26" s="17">
        <f t="shared" si="1"/>
        <v>0</v>
      </c>
      <c r="I26" s="18">
        <f t="shared" si="2"/>
        <v>0</v>
      </c>
      <c r="J26" s="18">
        <f t="shared" si="3"/>
        <v>0</v>
      </c>
    </row>
    <row r="27" spans="1:11" s="7" customFormat="1" ht="15.75" x14ac:dyDescent="0.6">
      <c r="A27" s="104"/>
      <c r="B27" s="12">
        <v>41875</v>
      </c>
      <c r="C27" s="16">
        <f t="shared" si="0"/>
        <v>41875</v>
      </c>
      <c r="D27" s="17">
        <f>SUM(COUNTIF(Plan_design!F:F,'Burndown Chart'!B27),COUNTIF(Publish!F:F,'Burndown Chart'!B27),COUNTIF(Develope!E:E,'Burndown Chart'!B27))</f>
        <v>0</v>
      </c>
      <c r="E27" s="17">
        <f>SUM(COUNTIF(Plan_design!G:G,'Burndown Chart'!B27),COUNTIF(Publish!G:G,'Burndown Chart'!B27),COUNTIF(Develope!F:F,'Burndown Chart'!B27))</f>
        <v>0</v>
      </c>
      <c r="F27" s="17">
        <f>$F$4-SUM($D$5:D27)</f>
        <v>635</v>
      </c>
      <c r="G27" s="17">
        <f>IF(E27="",NA(),$G$4-SUM($E$5:E27))</f>
        <v>635</v>
      </c>
      <c r="H27" s="17">
        <f t="shared" si="1"/>
        <v>0</v>
      </c>
      <c r="I27" s="18">
        <f t="shared" si="2"/>
        <v>0</v>
      </c>
      <c r="J27" s="18">
        <f t="shared" si="3"/>
        <v>0</v>
      </c>
    </row>
    <row r="28" spans="1:11" s="7" customFormat="1" ht="15.75" x14ac:dyDescent="0.6">
      <c r="A28" s="104"/>
      <c r="B28" s="12">
        <v>41876</v>
      </c>
      <c r="C28" s="16">
        <f t="shared" si="0"/>
        <v>41876</v>
      </c>
      <c r="D28" s="17">
        <f>SUM(COUNTIF(Plan_design!F:F,'Burndown Chart'!B28),COUNTIF(Publish!F:F,'Burndown Chart'!B28),COUNTIF(Develope!E:E,'Burndown Chart'!B28))</f>
        <v>0</v>
      </c>
      <c r="E28" s="17">
        <f>SUM(COUNTIF(Plan_design!G:G,'Burndown Chart'!B28),COUNTIF(Publish!G:G,'Burndown Chart'!B28),COUNTIF(Develope!F:F,'Burndown Chart'!B28))</f>
        <v>0</v>
      </c>
      <c r="F28" s="17">
        <f>$F$4-SUM($D$5:D28)</f>
        <v>635</v>
      </c>
      <c r="G28" s="17">
        <f>IF(E28="",NA(),$G$4-SUM($E$5:E28))</f>
        <v>635</v>
      </c>
      <c r="H28" s="17">
        <f t="shared" si="1"/>
        <v>0</v>
      </c>
      <c r="I28" s="18">
        <f t="shared" si="2"/>
        <v>0</v>
      </c>
      <c r="J28" s="18">
        <f t="shared" si="3"/>
        <v>0</v>
      </c>
    </row>
    <row r="29" spans="1:11" s="7" customFormat="1" ht="15.75" x14ac:dyDescent="0.6">
      <c r="A29" s="104"/>
      <c r="B29" s="12">
        <v>41877</v>
      </c>
      <c r="C29" s="16">
        <f t="shared" si="0"/>
        <v>41877</v>
      </c>
      <c r="D29" s="17">
        <f>SUM(COUNTIF(Plan_design!F:F,'Burndown Chart'!B29),COUNTIF(Publish!F:F,'Burndown Chart'!B29),COUNTIF(Develope!E:E,'Burndown Chart'!B29))</f>
        <v>0</v>
      </c>
      <c r="E29" s="17">
        <f>SUM(COUNTIF(Plan_design!G:G,'Burndown Chart'!B29),COUNTIF(Publish!G:G,'Burndown Chart'!B29),COUNTIF(Develope!F:F,'Burndown Chart'!B29))</f>
        <v>0</v>
      </c>
      <c r="F29" s="17">
        <f>$F$4-SUM($D$5:D29)</f>
        <v>635</v>
      </c>
      <c r="G29" s="17">
        <f>IF(E29="",NA(),$G$4-SUM($E$5:E29))</f>
        <v>635</v>
      </c>
      <c r="H29" s="17">
        <f t="shared" si="1"/>
        <v>0</v>
      </c>
      <c r="I29" s="18">
        <f t="shared" si="2"/>
        <v>0</v>
      </c>
      <c r="J29" s="18">
        <f t="shared" si="3"/>
        <v>0</v>
      </c>
    </row>
    <row r="30" spans="1:11" s="7" customFormat="1" ht="15.75" x14ac:dyDescent="0.6">
      <c r="A30" s="104"/>
      <c r="B30" s="12">
        <v>41878</v>
      </c>
      <c r="C30" s="16">
        <f t="shared" si="0"/>
        <v>41878</v>
      </c>
      <c r="D30" s="17">
        <f>SUM(COUNTIF(Plan_design!F:F,'Burndown Chart'!B30),COUNTIF(Publish!F:F,'Burndown Chart'!B30),COUNTIF(Develope!E:E,'Burndown Chart'!B30))</f>
        <v>0</v>
      </c>
      <c r="E30" s="17">
        <f>SUM(COUNTIF(Plan_design!G:G,'Burndown Chart'!B30),COUNTIF(Publish!G:G,'Burndown Chart'!B30),COUNTIF(Develope!F:F,'Burndown Chart'!B30))</f>
        <v>0</v>
      </c>
      <c r="F30" s="17">
        <f>$F$4-SUM($D$5:D30)</f>
        <v>635</v>
      </c>
      <c r="G30" s="17">
        <f>IF(E30="",NA(),$G$4-SUM($E$5:E30))</f>
        <v>635</v>
      </c>
      <c r="H30" s="17">
        <f t="shared" si="1"/>
        <v>0</v>
      </c>
      <c r="I30" s="18">
        <f t="shared" si="2"/>
        <v>0</v>
      </c>
      <c r="J30" s="18">
        <f t="shared" si="3"/>
        <v>0</v>
      </c>
    </row>
    <row r="31" spans="1:11" s="7" customFormat="1" ht="15.75" x14ac:dyDescent="0.6">
      <c r="A31" s="104"/>
      <c r="B31" s="12">
        <v>41879</v>
      </c>
      <c r="C31" s="16">
        <f t="shared" si="0"/>
        <v>41879</v>
      </c>
      <c r="D31" s="17">
        <f>SUM(COUNTIF(Plan_design!F:F,'Burndown Chart'!B31),COUNTIF(Publish!F:F,'Burndown Chart'!B31),COUNTIF(Develope!E:E,'Burndown Chart'!B31))</f>
        <v>0</v>
      </c>
      <c r="E31" s="17">
        <f>SUM(COUNTIF(Plan_design!G:G,'Burndown Chart'!B31),COUNTIF(Publish!G:G,'Burndown Chart'!B31),COUNTIF(Develope!F:F,'Burndown Chart'!B31))</f>
        <v>0</v>
      </c>
      <c r="F31" s="17">
        <f>$F$4-SUM($D$5:D31)</f>
        <v>635</v>
      </c>
      <c r="G31" s="17">
        <f>IF(E31="",NA(),$G$4-SUM($E$5:E31))</f>
        <v>635</v>
      </c>
      <c r="H31" s="17">
        <f t="shared" si="1"/>
        <v>0</v>
      </c>
      <c r="I31" s="18">
        <f t="shared" si="2"/>
        <v>0</v>
      </c>
      <c r="J31" s="18">
        <f t="shared" si="3"/>
        <v>0</v>
      </c>
    </row>
    <row r="32" spans="1:11" s="7" customFormat="1" ht="15.75" x14ac:dyDescent="0.6">
      <c r="A32" s="104"/>
      <c r="B32" s="12">
        <v>41880</v>
      </c>
      <c r="C32" s="16">
        <f t="shared" si="0"/>
        <v>41880</v>
      </c>
      <c r="D32" s="17">
        <f>SUM(COUNTIF(Plan_design!F:F,'Burndown Chart'!B32),COUNTIF(Publish!F:F,'Burndown Chart'!B32),COUNTIF(Develope!E:E,'Burndown Chart'!B32))</f>
        <v>1</v>
      </c>
      <c r="E32" s="17">
        <f>SUM(COUNTIF(Plan_design!G:G,'Burndown Chart'!B32),COUNTIF(Publish!G:G,'Burndown Chart'!B32),COUNTIF(Develope!F:F,'Burndown Chart'!B32))</f>
        <v>0</v>
      </c>
      <c r="F32" s="17">
        <f>$F$4-SUM($D$5:D32)</f>
        <v>634</v>
      </c>
      <c r="G32" s="17">
        <f>IF(E32="",NA(),$G$4-SUM($E$5:E32))</f>
        <v>635</v>
      </c>
      <c r="H32" s="17">
        <f t="shared" si="1"/>
        <v>0</v>
      </c>
      <c r="I32" s="18">
        <f t="shared" si="2"/>
        <v>1.5748031496063408E-3</v>
      </c>
      <c r="J32" s="18">
        <f t="shared" si="3"/>
        <v>0</v>
      </c>
    </row>
    <row r="33" spans="1:10" s="7" customFormat="1" ht="15.75" x14ac:dyDescent="0.6">
      <c r="A33" s="105"/>
      <c r="B33" s="12">
        <v>41881</v>
      </c>
      <c r="C33" s="16">
        <f t="shared" si="0"/>
        <v>41881</v>
      </c>
      <c r="D33" s="17">
        <f>SUM(COUNTIF(Plan_design!F:F,'Burndown Chart'!B33),COUNTIF(Publish!F:F,'Burndown Chart'!B33),COUNTIF(Develope!E:E,'Burndown Chart'!B33))</f>
        <v>0</v>
      </c>
      <c r="E33" s="17">
        <f>SUM(COUNTIF(Plan_design!G:G,'Burndown Chart'!B33),COUNTIF(Publish!G:G,'Burndown Chart'!B33),COUNTIF(Develope!F:F,'Burndown Chart'!B33))</f>
        <v>0</v>
      </c>
      <c r="F33" s="17">
        <f>$F$4-SUM($D$5:D33)</f>
        <v>634</v>
      </c>
      <c r="G33" s="17">
        <f>IF(E33="",NA(),$G$4-SUM($E$5:E33))</f>
        <v>635</v>
      </c>
      <c r="H33" s="17">
        <f t="shared" si="1"/>
        <v>0</v>
      </c>
      <c r="I33" s="18">
        <f t="shared" si="2"/>
        <v>1.5748031496063408E-3</v>
      </c>
      <c r="J33" s="18">
        <f t="shared" si="3"/>
        <v>0</v>
      </c>
    </row>
    <row r="34" spans="1:10" s="3" customFormat="1" ht="15.75" x14ac:dyDescent="0.6">
      <c r="A34" s="101"/>
      <c r="B34" s="12">
        <v>41882</v>
      </c>
      <c r="C34" s="13">
        <f t="shared" si="0"/>
        <v>41882</v>
      </c>
      <c r="D34" s="14">
        <f>SUM(COUNTIF(Plan_design!F:F,'Burndown Chart'!B34),COUNTIF(Publish!F:F,'Burndown Chart'!B34),COUNTIF(Develope!E:E,'Burndown Chart'!B34))</f>
        <v>0</v>
      </c>
      <c r="E34" s="14">
        <f>SUM(COUNTIF(Plan_design!G:G,'Burndown Chart'!B34),COUNTIF(Publish!G:G,'Burndown Chart'!B34),COUNTIF(Develope!F:F,'Burndown Chart'!B34))</f>
        <v>0</v>
      </c>
      <c r="F34" s="14">
        <f>$F$4-SUM($D$5:D34)</f>
        <v>634</v>
      </c>
      <c r="G34" s="14">
        <f>IF(E34="",NA(),$G$4-SUM($E$5:E34))</f>
        <v>635</v>
      </c>
      <c r="H34" s="14">
        <f t="shared" si="1"/>
        <v>0</v>
      </c>
      <c r="I34" s="15">
        <f t="shared" si="2"/>
        <v>1.5748031496063408E-3</v>
      </c>
      <c r="J34" s="15">
        <f t="shared" si="3"/>
        <v>0</v>
      </c>
    </row>
    <row r="35" spans="1:10" s="3" customFormat="1" ht="15.75" x14ac:dyDescent="0.6">
      <c r="A35" s="101"/>
      <c r="B35" s="12">
        <v>41883</v>
      </c>
      <c r="C35" s="13">
        <f t="shared" si="0"/>
        <v>41883</v>
      </c>
      <c r="D35" s="14">
        <f>SUM(COUNTIF(Plan_design!F:F,'Burndown Chart'!B35),COUNTIF(Publish!F:F,'Burndown Chart'!B35),COUNTIF(Develope!E:E,'Burndown Chart'!B35))</f>
        <v>0</v>
      </c>
      <c r="E35" s="14">
        <f>SUM(COUNTIF(Plan_design!G:G,'Burndown Chart'!B35),COUNTIF(Publish!G:G,'Burndown Chart'!B35),COUNTIF(Develope!F:F,'Burndown Chart'!B35))</f>
        <v>0</v>
      </c>
      <c r="F35" s="14">
        <f>$F$4-SUM($D$5:D35)</f>
        <v>634</v>
      </c>
      <c r="G35" s="14">
        <f>IF(E35="",NA(),$G$4-SUM($E$5:E35))</f>
        <v>635</v>
      </c>
      <c r="H35" s="14">
        <f t="shared" si="1"/>
        <v>0</v>
      </c>
      <c r="I35" s="15">
        <f t="shared" si="2"/>
        <v>1.5748031496063408E-3</v>
      </c>
      <c r="J35" s="15">
        <f t="shared" si="3"/>
        <v>0</v>
      </c>
    </row>
    <row r="36" spans="1:10" s="3" customFormat="1" ht="15.75" x14ac:dyDescent="0.6">
      <c r="A36" s="101"/>
      <c r="B36" s="12">
        <v>41884</v>
      </c>
      <c r="C36" s="13">
        <f t="shared" si="0"/>
        <v>41884</v>
      </c>
      <c r="D36" s="14">
        <f>SUM(COUNTIF(Plan_design!F:F,'Burndown Chart'!B36),COUNTIF(Publish!F:F,'Burndown Chart'!B36),COUNTIF(Develope!E:E,'Burndown Chart'!B36))</f>
        <v>0</v>
      </c>
      <c r="E36" s="14">
        <f>SUM(COUNTIF(Plan_design!G:G,'Burndown Chart'!B36),COUNTIF(Publish!G:G,'Burndown Chart'!B36),COUNTIF(Develope!F:F,'Burndown Chart'!B36))</f>
        <v>1</v>
      </c>
      <c r="F36" s="14">
        <f>$F$4-SUM($D$5:D36)</f>
        <v>634</v>
      </c>
      <c r="G36" s="14">
        <f>IF(E36="",NA(),$G$4-SUM($E$5:E36))</f>
        <v>634</v>
      </c>
      <c r="H36" s="14">
        <f t="shared" si="1"/>
        <v>1</v>
      </c>
      <c r="I36" s="15">
        <f t="shared" si="2"/>
        <v>1.5748031496063408E-3</v>
      </c>
      <c r="J36" s="15">
        <f t="shared" si="3"/>
        <v>1.5748031496063408E-3</v>
      </c>
    </row>
    <row r="37" spans="1:10" s="3" customFormat="1" ht="15.75" x14ac:dyDescent="0.6">
      <c r="A37" s="101"/>
      <c r="B37" s="12">
        <v>41885</v>
      </c>
      <c r="C37" s="13">
        <f t="shared" si="0"/>
        <v>41885</v>
      </c>
      <c r="D37" s="14">
        <f>SUM(COUNTIF(Plan_design!F:F,'Burndown Chart'!B37),COUNTIF(Publish!F:F,'Burndown Chart'!B37),COUNTIF(Develope!E:E,'Burndown Chart'!B37))</f>
        <v>0</v>
      </c>
      <c r="E37" s="14">
        <f>SUM(COUNTIF(Plan_design!G:G,'Burndown Chart'!B37),COUNTIF(Publish!G:G,'Burndown Chart'!B37),COUNTIF(Develope!F:F,'Burndown Chart'!B37))</f>
        <v>0</v>
      </c>
      <c r="F37" s="14">
        <f>$F$4-SUM($D$5:D37)</f>
        <v>634</v>
      </c>
      <c r="G37" s="14">
        <f>IF(E37="",NA(),$G$4-SUM($E$5:E37))</f>
        <v>634</v>
      </c>
      <c r="H37" s="14">
        <f t="shared" si="1"/>
        <v>0</v>
      </c>
      <c r="I37" s="15">
        <f t="shared" si="2"/>
        <v>1.5748031496063408E-3</v>
      </c>
      <c r="J37" s="15">
        <f t="shared" si="3"/>
        <v>1.5748031496063408E-3</v>
      </c>
    </row>
    <row r="38" spans="1:10" s="3" customFormat="1" ht="15.75" x14ac:dyDescent="0.6">
      <c r="A38" s="101"/>
      <c r="B38" s="12">
        <v>41886</v>
      </c>
      <c r="C38" s="13">
        <f t="shared" si="0"/>
        <v>41886</v>
      </c>
      <c r="D38" s="14">
        <f>SUM(COUNTIF(Plan_design!F:F,'Burndown Chart'!B38),COUNTIF(Publish!F:F,'Burndown Chart'!B38),COUNTIF(Develope!E:E,'Burndown Chart'!B38))</f>
        <v>0</v>
      </c>
      <c r="E38" s="14">
        <f>SUM(COUNTIF(Plan_design!G:G,'Burndown Chart'!B38),COUNTIF(Publish!G:G,'Burndown Chart'!B38),COUNTIF(Develope!F:F,'Burndown Chart'!B38))</f>
        <v>0</v>
      </c>
      <c r="F38" s="14">
        <f>$F$4-SUM($D$5:D38)</f>
        <v>634</v>
      </c>
      <c r="G38" s="14">
        <f>IF(E38="",NA(),$G$4-SUM($E$5:E38))</f>
        <v>634</v>
      </c>
      <c r="H38" s="14">
        <f t="shared" si="1"/>
        <v>0</v>
      </c>
      <c r="I38" s="15">
        <f t="shared" si="2"/>
        <v>1.5748031496063408E-3</v>
      </c>
      <c r="J38" s="15">
        <f t="shared" si="3"/>
        <v>1.5748031496063408E-3</v>
      </c>
    </row>
    <row r="39" spans="1:10" s="3" customFormat="1" ht="15.75" x14ac:dyDescent="0.6">
      <c r="A39" s="101"/>
      <c r="B39" s="12">
        <v>41887</v>
      </c>
      <c r="C39" s="13">
        <f>B39</f>
        <v>41887</v>
      </c>
      <c r="D39" s="14">
        <f>SUM(COUNTIF(Plan_design!F:F,'Burndown Chart'!B39),COUNTIF(Publish!F:F,'Burndown Chart'!B39),COUNTIF(Develope!E:E,'Burndown Chart'!B39))</f>
        <v>0</v>
      </c>
      <c r="E39" s="14">
        <f>SUM(COUNTIF(Plan_design!G:G,'Burndown Chart'!B39),COUNTIF(Publish!G:G,'Burndown Chart'!B39),COUNTIF(Develope!F:F,'Burndown Chart'!B39))</f>
        <v>0</v>
      </c>
      <c r="F39" s="14">
        <f>$F$4-SUM($D$5:D39)</f>
        <v>634</v>
      </c>
      <c r="G39" s="14">
        <f>IF(E39="",NA(),$G$4-SUM($E$5:E39))</f>
        <v>634</v>
      </c>
      <c r="H39" s="14">
        <f t="shared" si="1"/>
        <v>0</v>
      </c>
      <c r="I39" s="15">
        <f t="shared" si="2"/>
        <v>1.5748031496063408E-3</v>
      </c>
      <c r="J39" s="15">
        <f t="shared" si="3"/>
        <v>1.5748031496063408E-3</v>
      </c>
    </row>
    <row r="40" spans="1:10" s="3" customFormat="1" ht="15.75" x14ac:dyDescent="0.6">
      <c r="A40" s="1"/>
      <c r="B40" s="12">
        <v>41888</v>
      </c>
      <c r="C40" s="13">
        <f t="shared" ref="C40:C87" si="4">B40</f>
        <v>41888</v>
      </c>
      <c r="D40" s="14">
        <f>SUM(COUNTIF(Plan_design!F:F,'Burndown Chart'!B40),COUNTIF(Publish!F:F,'Burndown Chart'!B40),COUNTIF(Develope!E:E,'Burndown Chart'!B40))</f>
        <v>0</v>
      </c>
      <c r="E40" s="14">
        <f>SUM(COUNTIF(Plan_design!G:G,'Burndown Chart'!B40),COUNTIF(Publish!G:G,'Burndown Chart'!B40),COUNTIF(Develope!F:F,'Burndown Chart'!B40))</f>
        <v>0</v>
      </c>
      <c r="F40" s="14">
        <f>$F$4-SUM($D$5:D40)</f>
        <v>634</v>
      </c>
      <c r="G40" s="14">
        <f>IF(E40="",NA(),$G$4-SUM($E$5:E40))</f>
        <v>634</v>
      </c>
      <c r="H40" s="14">
        <f t="shared" si="1"/>
        <v>0</v>
      </c>
      <c r="I40" s="15">
        <f t="shared" si="2"/>
        <v>1.5748031496063408E-3</v>
      </c>
      <c r="J40" s="15">
        <f t="shared" si="3"/>
        <v>1.5748031496063408E-3</v>
      </c>
    </row>
    <row r="41" spans="1:10" s="3" customFormat="1" ht="15.75" x14ac:dyDescent="0.6">
      <c r="A41" s="1"/>
      <c r="B41" s="12">
        <v>41889</v>
      </c>
      <c r="C41" s="13">
        <f t="shared" si="4"/>
        <v>41889</v>
      </c>
      <c r="D41" s="14">
        <f>SUM(COUNTIF(Plan_design!F:F,'Burndown Chart'!B41),COUNTIF(Publish!F:F,'Burndown Chart'!B41),COUNTIF(Develope!E:E,'Burndown Chart'!B41))</f>
        <v>0</v>
      </c>
      <c r="E41" s="14">
        <f>SUM(COUNTIF(Plan_design!G:G,'Burndown Chart'!B41),COUNTIF(Publish!G:G,'Burndown Chart'!B41),COUNTIF(Develope!F:F,'Burndown Chart'!B41))</f>
        <v>0</v>
      </c>
      <c r="F41" s="14">
        <f>$F$4-SUM($D$5:D41)</f>
        <v>634</v>
      </c>
      <c r="G41" s="14">
        <f>IF(E41="",NA(),$G$4-SUM($E$5:E41))</f>
        <v>634</v>
      </c>
      <c r="H41" s="14">
        <f t="shared" si="1"/>
        <v>0</v>
      </c>
      <c r="I41" s="15">
        <f t="shared" si="2"/>
        <v>1.5748031496063408E-3</v>
      </c>
      <c r="J41" s="15">
        <f t="shared" si="3"/>
        <v>1.5748031496063408E-3</v>
      </c>
    </row>
    <row r="42" spans="1:10" s="3" customFormat="1" ht="15.75" x14ac:dyDescent="0.6">
      <c r="A42" s="1"/>
      <c r="B42" s="12">
        <v>41890</v>
      </c>
      <c r="C42" s="13">
        <f t="shared" si="4"/>
        <v>41890</v>
      </c>
      <c r="D42" s="14">
        <f>SUM(COUNTIF(Plan_design!F:F,'Burndown Chart'!B42),COUNTIF(Publish!F:F,'Burndown Chart'!B42),COUNTIF(Develope!E:E,'Burndown Chart'!B42))</f>
        <v>0</v>
      </c>
      <c r="E42" s="14">
        <f>SUM(COUNTIF(Plan_design!G:G,'Burndown Chart'!B42),COUNTIF(Publish!G:G,'Burndown Chart'!B42),COUNTIF(Develope!F:F,'Burndown Chart'!B42))</f>
        <v>0</v>
      </c>
      <c r="F42" s="14">
        <f>$F$4-SUM($D$5:D42)</f>
        <v>634</v>
      </c>
      <c r="G42" s="14">
        <f>IF(E42="",NA(),$G$4-SUM($E$5:E42))</f>
        <v>634</v>
      </c>
      <c r="H42" s="14">
        <f t="shared" si="1"/>
        <v>0</v>
      </c>
      <c r="I42" s="15">
        <f t="shared" si="2"/>
        <v>1.5748031496063408E-3</v>
      </c>
      <c r="J42" s="15">
        <f t="shared" si="3"/>
        <v>1.5748031496063408E-3</v>
      </c>
    </row>
    <row r="43" spans="1:10" s="3" customFormat="1" ht="15.75" x14ac:dyDescent="0.6">
      <c r="A43" s="1"/>
      <c r="B43" s="12">
        <v>41891</v>
      </c>
      <c r="C43" s="13">
        <f t="shared" si="4"/>
        <v>41891</v>
      </c>
      <c r="D43" s="14">
        <f>SUM(COUNTIF(Plan_design!F:F,'Burndown Chart'!B43),COUNTIF(Publish!F:F,'Burndown Chart'!B43),COUNTIF(Develope!E:E,'Burndown Chart'!B43))</f>
        <v>0</v>
      </c>
      <c r="E43" s="14">
        <f>SUM(COUNTIF(Plan_design!G:G,'Burndown Chart'!B43),COUNTIF(Publish!G:G,'Burndown Chart'!B43),COUNTIF(Develope!F:F,'Burndown Chart'!B43))</f>
        <v>0</v>
      </c>
      <c r="F43" s="14">
        <f>$F$4-SUM($D$5:D43)</f>
        <v>634</v>
      </c>
      <c r="G43" s="14">
        <f>IF(E43="",NA(),$G$4-SUM($E$5:E43))</f>
        <v>634</v>
      </c>
      <c r="H43" s="14">
        <f t="shared" si="1"/>
        <v>0</v>
      </c>
      <c r="I43" s="15">
        <f t="shared" si="2"/>
        <v>1.5748031496063408E-3</v>
      </c>
      <c r="J43" s="15">
        <f t="shared" si="3"/>
        <v>1.5748031496063408E-3</v>
      </c>
    </row>
    <row r="44" spans="1:10" s="3" customFormat="1" ht="15.75" x14ac:dyDescent="0.6">
      <c r="A44" s="1"/>
      <c r="B44" s="12">
        <v>41892</v>
      </c>
      <c r="C44" s="13">
        <f t="shared" si="4"/>
        <v>41892</v>
      </c>
      <c r="D44" s="14">
        <f>SUM(COUNTIF(Plan_design!F:F,'Burndown Chart'!B44),COUNTIF(Publish!F:F,'Burndown Chart'!B44),COUNTIF(Develope!E:E,'Burndown Chart'!B44))</f>
        <v>0</v>
      </c>
      <c r="E44" s="14">
        <f>SUM(COUNTIF(Plan_design!G:G,'Burndown Chart'!B44),COUNTIF(Publish!G:G,'Burndown Chart'!B44),COUNTIF(Develope!F:F,'Burndown Chart'!B44))</f>
        <v>0</v>
      </c>
      <c r="F44" s="14">
        <f>$F$4-SUM($D$5:D44)</f>
        <v>634</v>
      </c>
      <c r="G44" s="14">
        <f>IF(E44="",NA(),$G$4-SUM($E$5:E44))</f>
        <v>634</v>
      </c>
      <c r="H44" s="14">
        <f t="shared" si="1"/>
        <v>0</v>
      </c>
      <c r="I44" s="15">
        <f t="shared" si="2"/>
        <v>1.5748031496063408E-3</v>
      </c>
      <c r="J44" s="15">
        <f t="shared" si="3"/>
        <v>1.5748031496063408E-3</v>
      </c>
    </row>
    <row r="45" spans="1:10" s="3" customFormat="1" ht="15.75" x14ac:dyDescent="0.6">
      <c r="A45" s="1"/>
      <c r="B45" s="12">
        <v>41893</v>
      </c>
      <c r="C45" s="13">
        <f t="shared" si="4"/>
        <v>41893</v>
      </c>
      <c r="D45" s="14">
        <f>SUM(COUNTIF(Plan_design!F:F,'Burndown Chart'!B45),COUNTIF(Publish!F:F,'Burndown Chart'!B45),COUNTIF(Develope!E:E,'Burndown Chart'!B45))</f>
        <v>0</v>
      </c>
      <c r="E45" s="14">
        <f>SUM(COUNTIF(Plan_design!G:G,'Burndown Chart'!B45),COUNTIF(Publish!G:G,'Burndown Chart'!B45),COUNTIF(Develope!F:F,'Burndown Chart'!B45))</f>
        <v>0</v>
      </c>
      <c r="F45" s="14">
        <f>$F$4-SUM($D$5:D45)</f>
        <v>634</v>
      </c>
      <c r="G45" s="14">
        <f>IF(E45="",NA(),$G$4-SUM($E$5:E45))</f>
        <v>634</v>
      </c>
      <c r="H45" s="14">
        <f t="shared" si="1"/>
        <v>0</v>
      </c>
      <c r="I45" s="15">
        <f t="shared" si="2"/>
        <v>1.5748031496063408E-3</v>
      </c>
      <c r="J45" s="15">
        <f t="shared" si="3"/>
        <v>1.5748031496063408E-3</v>
      </c>
    </row>
    <row r="46" spans="1:10" s="3" customFormat="1" ht="15.75" x14ac:dyDescent="0.6">
      <c r="A46" s="1"/>
      <c r="B46" s="12">
        <v>41894</v>
      </c>
      <c r="C46" s="13">
        <f t="shared" si="4"/>
        <v>41894</v>
      </c>
      <c r="D46" s="14">
        <f>SUM(COUNTIF(Plan_design!F:F,'Burndown Chart'!B46),COUNTIF(Publish!F:F,'Burndown Chart'!B46),COUNTIF(Develope!E:E,'Burndown Chart'!B46))</f>
        <v>208</v>
      </c>
      <c r="E46" s="14">
        <f>SUM(COUNTIF(Plan_design!G:G,'Burndown Chart'!B46),COUNTIF(Publish!G:G,'Burndown Chart'!B46),COUNTIF(Develope!F:F,'Burndown Chart'!B46))</f>
        <v>0</v>
      </c>
      <c r="F46" s="14">
        <f>$F$4-SUM($D$5:D46)</f>
        <v>426</v>
      </c>
      <c r="G46" s="14">
        <f>IF(E46="",NA(),$G$4-SUM($E$5:E46))</f>
        <v>634</v>
      </c>
      <c r="H46" s="14">
        <f t="shared" si="1"/>
        <v>0</v>
      </c>
      <c r="I46" s="15">
        <f t="shared" si="2"/>
        <v>0.32913385826771657</v>
      </c>
      <c r="J46" s="15">
        <f t="shared" si="3"/>
        <v>1.5748031496063408E-3</v>
      </c>
    </row>
    <row r="47" spans="1:10" s="3" customFormat="1" ht="15.75" x14ac:dyDescent="0.6">
      <c r="A47" s="1"/>
      <c r="B47" s="12">
        <v>41895</v>
      </c>
      <c r="C47" s="13">
        <f t="shared" si="4"/>
        <v>41895</v>
      </c>
      <c r="D47" s="14">
        <f>SUM(COUNTIF(Plan_design!F:F,'Burndown Chart'!B47),COUNTIF(Publish!F:F,'Burndown Chart'!B47),COUNTIF(Develope!E:E,'Burndown Chart'!B47))</f>
        <v>0</v>
      </c>
      <c r="E47" s="14">
        <f>SUM(COUNTIF(Plan_design!G:G,'Burndown Chart'!B47),COUNTIF(Publish!G:G,'Burndown Chart'!B47),COUNTIF(Develope!F:F,'Burndown Chart'!B47))</f>
        <v>0</v>
      </c>
      <c r="F47" s="14">
        <f>$F$4-SUM($D$5:D47)</f>
        <v>426</v>
      </c>
      <c r="G47" s="14">
        <f>IF(E47="",NA(),$G$4-SUM($E$5:E47))</f>
        <v>634</v>
      </c>
      <c r="H47" s="14">
        <f t="shared" si="1"/>
        <v>0</v>
      </c>
      <c r="I47" s="15">
        <f t="shared" si="2"/>
        <v>0.32913385826771657</v>
      </c>
      <c r="J47" s="15">
        <f t="shared" si="3"/>
        <v>1.5748031496063408E-3</v>
      </c>
    </row>
    <row r="48" spans="1:10" s="3" customFormat="1" ht="15.75" x14ac:dyDescent="0.6">
      <c r="A48" s="1"/>
      <c r="B48" s="12">
        <v>41896</v>
      </c>
      <c r="C48" s="13">
        <f t="shared" si="4"/>
        <v>41896</v>
      </c>
      <c r="D48" s="14">
        <f>SUM(COUNTIF(Plan_design!F:F,'Burndown Chart'!B48),COUNTIF(Publish!F:F,'Burndown Chart'!B48),COUNTIF(Develope!E:E,'Burndown Chart'!B48))</f>
        <v>0</v>
      </c>
      <c r="E48" s="14">
        <f>SUM(COUNTIF(Plan_design!G:G,'Burndown Chart'!B48),COUNTIF(Publish!G:G,'Burndown Chart'!B48),COUNTIF(Develope!F:F,'Burndown Chart'!B48))</f>
        <v>0</v>
      </c>
      <c r="F48" s="14">
        <f>$F$4-SUM($D$5:D48)</f>
        <v>426</v>
      </c>
      <c r="G48" s="14">
        <f>IF(E48="",NA(),$G$4-SUM($E$5:E48))</f>
        <v>634</v>
      </c>
      <c r="H48" s="14">
        <f t="shared" si="1"/>
        <v>0</v>
      </c>
      <c r="I48" s="15">
        <f t="shared" si="2"/>
        <v>0.32913385826771657</v>
      </c>
      <c r="J48" s="15">
        <f t="shared" si="3"/>
        <v>1.5748031496063408E-3</v>
      </c>
    </row>
    <row r="49" spans="1:10" s="3" customFormat="1" ht="15.75" x14ac:dyDescent="0.6">
      <c r="A49" s="1"/>
      <c r="B49" s="12">
        <v>41897</v>
      </c>
      <c r="C49" s="13">
        <f t="shared" si="4"/>
        <v>41897</v>
      </c>
      <c r="D49" s="14">
        <f>SUM(COUNTIF(Plan_design!F:F,'Burndown Chart'!B49),COUNTIF(Publish!F:F,'Burndown Chart'!B49),COUNTIF(Develope!E:E,'Burndown Chart'!B49))</f>
        <v>0</v>
      </c>
      <c r="E49" s="14">
        <f>SUM(COUNTIF(Plan_design!G:G,'Burndown Chart'!B49),COUNTIF(Publish!G:G,'Burndown Chart'!B49),COUNTIF(Develope!F:F,'Burndown Chart'!B49))</f>
        <v>0</v>
      </c>
      <c r="F49" s="14">
        <f>$F$4-SUM($D$5:D49)</f>
        <v>426</v>
      </c>
      <c r="G49" s="14">
        <f>IF(E49="",NA(),$G$4-SUM($E$5:E49))</f>
        <v>634</v>
      </c>
      <c r="H49" s="14">
        <f t="shared" si="1"/>
        <v>0</v>
      </c>
      <c r="I49" s="15">
        <f t="shared" si="2"/>
        <v>0.32913385826771657</v>
      </c>
      <c r="J49" s="15">
        <f t="shared" si="3"/>
        <v>1.5748031496063408E-3</v>
      </c>
    </row>
    <row r="50" spans="1:10" s="3" customFormat="1" ht="15.75" x14ac:dyDescent="0.6">
      <c r="A50" s="1"/>
      <c r="B50" s="12">
        <v>41898</v>
      </c>
      <c r="C50" s="13">
        <f t="shared" si="4"/>
        <v>41898</v>
      </c>
      <c r="D50" s="14">
        <f>SUM(COUNTIF(Plan_design!F:F,'Burndown Chart'!B50),COUNTIF(Publish!F:F,'Burndown Chart'!B50),COUNTIF(Develope!E:E,'Burndown Chart'!B50))</f>
        <v>0</v>
      </c>
      <c r="E50" s="14">
        <f>SUM(COUNTIF(Plan_design!G:G,'Burndown Chart'!B50),COUNTIF(Publish!G:G,'Burndown Chart'!B50),COUNTIF(Develope!F:F,'Burndown Chart'!B50))</f>
        <v>1</v>
      </c>
      <c r="F50" s="14">
        <f>$F$4-SUM($D$5:D50)</f>
        <v>426</v>
      </c>
      <c r="G50" s="14">
        <f>IF(E50="",NA(),$G$4-SUM($E$5:E50))</f>
        <v>633</v>
      </c>
      <c r="H50" s="14">
        <f t="shared" si="1"/>
        <v>1</v>
      </c>
      <c r="I50" s="15">
        <f t="shared" si="2"/>
        <v>0.32913385826771657</v>
      </c>
      <c r="J50" s="15">
        <f t="shared" si="3"/>
        <v>3.1496062992125706E-3</v>
      </c>
    </row>
    <row r="51" spans="1:10" s="3" customFormat="1" ht="15.75" x14ac:dyDescent="0.6">
      <c r="A51" s="1"/>
      <c r="B51" s="12">
        <v>41899</v>
      </c>
      <c r="C51" s="13">
        <f t="shared" si="4"/>
        <v>41899</v>
      </c>
      <c r="D51" s="14">
        <f>SUM(COUNTIF(Plan_design!F:F,'Burndown Chart'!B51),COUNTIF(Publish!F:F,'Burndown Chart'!B51),COUNTIF(Develope!E:E,'Burndown Chart'!B51))</f>
        <v>0</v>
      </c>
      <c r="E51" s="14">
        <f>SUM(COUNTIF(Plan_design!G:G,'Burndown Chart'!B51),COUNTIF(Publish!G:G,'Burndown Chart'!B51),COUNTIF(Develope!F:F,'Burndown Chart'!B51))</f>
        <v>0</v>
      </c>
      <c r="F51" s="14">
        <f>$F$4-SUM($D$5:D51)</f>
        <v>426</v>
      </c>
      <c r="G51" s="14">
        <f>IF(E51="",NA(),$G$4-SUM($E$5:E51))</f>
        <v>633</v>
      </c>
      <c r="H51" s="14">
        <f t="shared" si="1"/>
        <v>0</v>
      </c>
      <c r="I51" s="15">
        <f t="shared" si="2"/>
        <v>0.32913385826771657</v>
      </c>
      <c r="J51" s="15">
        <f t="shared" si="3"/>
        <v>3.1496062992125706E-3</v>
      </c>
    </row>
    <row r="52" spans="1:10" s="3" customFormat="1" ht="15.75" x14ac:dyDescent="0.6">
      <c r="A52" s="1"/>
      <c r="B52" s="12">
        <v>41900</v>
      </c>
      <c r="C52" s="13">
        <f t="shared" si="4"/>
        <v>41900</v>
      </c>
      <c r="D52" s="14">
        <f>SUM(COUNTIF(Plan_design!F:F,'Burndown Chart'!B52),COUNTIF(Publish!F:F,'Burndown Chart'!B52),COUNTIF(Develope!E:E,'Burndown Chart'!B52))</f>
        <v>75</v>
      </c>
      <c r="E52" s="14">
        <f>SUM(COUNTIF(Plan_design!G:G,'Burndown Chart'!B52),COUNTIF(Publish!G:G,'Burndown Chart'!B52),COUNTIF(Develope!F:F,'Burndown Chart'!B52))</f>
        <v>0</v>
      </c>
      <c r="F52" s="14">
        <f>$F$4-SUM($D$5:D52)</f>
        <v>351</v>
      </c>
      <c r="G52" s="14">
        <f>IF(E52="",NA(),$G$4-SUM($E$5:E52))</f>
        <v>633</v>
      </c>
      <c r="H52" s="14">
        <f t="shared" si="1"/>
        <v>0</v>
      </c>
      <c r="I52" s="15">
        <f t="shared" si="2"/>
        <v>0.44724409448818903</v>
      </c>
      <c r="J52" s="15">
        <f t="shared" si="3"/>
        <v>3.1496062992125706E-3</v>
      </c>
    </row>
    <row r="53" spans="1:10" s="3" customFormat="1" ht="15.75" x14ac:dyDescent="0.6">
      <c r="A53" s="1"/>
      <c r="B53" s="12">
        <v>41901</v>
      </c>
      <c r="C53" s="13">
        <f t="shared" si="4"/>
        <v>41901</v>
      </c>
      <c r="D53" s="14">
        <f>SUM(COUNTIF(Plan_design!F:F,'Burndown Chart'!B53),COUNTIF(Publish!F:F,'Burndown Chart'!B53),COUNTIF(Develope!E:E,'Burndown Chart'!B53))</f>
        <v>5</v>
      </c>
      <c r="E53" s="14">
        <f>SUM(COUNTIF(Plan_design!G:G,'Burndown Chart'!B53),COUNTIF(Publish!G:G,'Burndown Chart'!B53),COUNTIF(Develope!F:F,'Burndown Chart'!B53))</f>
        <v>0</v>
      </c>
      <c r="F53" s="14">
        <f>$F$4-SUM($D$5:D53)</f>
        <v>346</v>
      </c>
      <c r="G53" s="14">
        <f>IF(E53="",NA(),$G$4-SUM($E$5:E53))</f>
        <v>633</v>
      </c>
      <c r="H53" s="14">
        <f t="shared" si="1"/>
        <v>0</v>
      </c>
      <c r="I53" s="15">
        <f t="shared" si="2"/>
        <v>0.45511811023622051</v>
      </c>
      <c r="J53" s="15">
        <f t="shared" si="3"/>
        <v>3.1496062992125706E-3</v>
      </c>
    </row>
    <row r="54" spans="1:10" s="3" customFormat="1" ht="15.75" x14ac:dyDescent="0.6">
      <c r="A54" s="1"/>
      <c r="B54" s="12">
        <v>41902</v>
      </c>
      <c r="C54" s="13">
        <f t="shared" si="4"/>
        <v>41902</v>
      </c>
      <c r="D54" s="14">
        <f>SUM(COUNTIF(Plan_design!F:F,'Burndown Chart'!B54),COUNTIF(Publish!F:F,'Burndown Chart'!B54),COUNTIF(Develope!E:E,'Burndown Chart'!B54))</f>
        <v>0</v>
      </c>
      <c r="E54" s="14">
        <f>SUM(COUNTIF(Plan_design!G:G,'Burndown Chart'!B54),COUNTIF(Publish!G:G,'Burndown Chart'!B54),COUNTIF(Develope!F:F,'Burndown Chart'!B54))</f>
        <v>0</v>
      </c>
      <c r="F54" s="14">
        <f>$F$4-SUM($D$5:D54)</f>
        <v>346</v>
      </c>
      <c r="G54" s="14">
        <f>IF(E54="",NA(),$G$4-SUM($E$5:E54))</f>
        <v>633</v>
      </c>
      <c r="H54" s="14">
        <f t="shared" si="1"/>
        <v>0</v>
      </c>
      <c r="I54" s="15">
        <f t="shared" si="2"/>
        <v>0.45511811023622051</v>
      </c>
      <c r="J54" s="15">
        <f t="shared" si="3"/>
        <v>3.1496062992125706E-3</v>
      </c>
    </row>
    <row r="55" spans="1:10" s="3" customFormat="1" ht="15.75" x14ac:dyDescent="0.6">
      <c r="A55" s="1"/>
      <c r="B55" s="12">
        <v>41903</v>
      </c>
      <c r="C55" s="13">
        <f t="shared" si="4"/>
        <v>41903</v>
      </c>
      <c r="D55" s="14">
        <f>SUM(COUNTIF(Plan_design!F:F,'Burndown Chart'!B55),COUNTIF(Publish!F:F,'Burndown Chart'!B55),COUNTIF(Develope!E:E,'Burndown Chart'!B55))</f>
        <v>0</v>
      </c>
      <c r="E55" s="14">
        <f>SUM(COUNTIF(Plan_design!G:G,'Burndown Chart'!B55),COUNTIF(Publish!G:G,'Burndown Chart'!B55),COUNTIF(Develope!F:F,'Burndown Chart'!B55))</f>
        <v>0</v>
      </c>
      <c r="F55" s="14">
        <f>$F$4-SUM($D$5:D55)</f>
        <v>346</v>
      </c>
      <c r="G55" s="14">
        <f>IF(E55="",NA(),$G$4-SUM($E$5:E55))</f>
        <v>633</v>
      </c>
      <c r="H55" s="14">
        <f t="shared" si="1"/>
        <v>0</v>
      </c>
      <c r="I55" s="15">
        <f t="shared" si="2"/>
        <v>0.45511811023622051</v>
      </c>
      <c r="J55" s="15">
        <f t="shared" si="3"/>
        <v>3.1496062992125706E-3</v>
      </c>
    </row>
    <row r="56" spans="1:10" s="3" customFormat="1" ht="15.75" x14ac:dyDescent="0.6">
      <c r="A56" s="1"/>
      <c r="B56" s="12">
        <v>41904</v>
      </c>
      <c r="C56" s="13">
        <f t="shared" si="4"/>
        <v>41904</v>
      </c>
      <c r="D56" s="14">
        <f>SUM(COUNTIF(Plan_design!F:F,'Burndown Chart'!B56),COUNTIF(Publish!F:F,'Burndown Chart'!B56),COUNTIF(Develope!E:E,'Burndown Chart'!B56))</f>
        <v>0</v>
      </c>
      <c r="E56" s="14">
        <f>SUM(COUNTIF(Plan_design!G:G,'Burndown Chart'!B56),COUNTIF(Publish!G:G,'Burndown Chart'!B56),COUNTIF(Develope!F:F,'Burndown Chart'!B56))</f>
        <v>4</v>
      </c>
      <c r="F56" s="14">
        <f>$F$4-SUM($D$5:D56)</f>
        <v>346</v>
      </c>
      <c r="G56" s="14">
        <f>IF(E56="",NA(),$G$4-SUM($E$5:E56))</f>
        <v>629</v>
      </c>
      <c r="H56" s="14">
        <f t="shared" si="1"/>
        <v>4</v>
      </c>
      <c r="I56" s="15">
        <f t="shared" si="2"/>
        <v>0.45511811023622051</v>
      </c>
      <c r="J56" s="15">
        <f t="shared" si="3"/>
        <v>9.4488188976378229E-3</v>
      </c>
    </row>
    <row r="57" spans="1:10" s="3" customFormat="1" ht="15.75" x14ac:dyDescent="0.6">
      <c r="A57" s="1"/>
      <c r="B57" s="12">
        <v>41905</v>
      </c>
      <c r="C57" s="13">
        <f t="shared" si="4"/>
        <v>41905</v>
      </c>
      <c r="D57" s="14">
        <f>SUM(COUNTIF(Plan_design!F:F,'Burndown Chart'!B57),COUNTIF(Publish!F:F,'Burndown Chart'!B57),COUNTIF(Develope!E:E,'Burndown Chart'!B57))</f>
        <v>0</v>
      </c>
      <c r="E57" s="14">
        <f>SUM(COUNTIF(Plan_design!G:G,'Burndown Chart'!B57),COUNTIF(Publish!G:G,'Burndown Chart'!B57),COUNTIF(Develope!F:F,'Burndown Chart'!B57))</f>
        <v>0</v>
      </c>
      <c r="F57" s="14">
        <f>$F$4-SUM($D$5:D57)</f>
        <v>346</v>
      </c>
      <c r="G57" s="14">
        <f>IF(E57="",NA(),$G$4-SUM($E$5:E57))</f>
        <v>629</v>
      </c>
      <c r="H57" s="14">
        <f t="shared" si="1"/>
        <v>0</v>
      </c>
      <c r="I57" s="15">
        <f t="shared" si="2"/>
        <v>0.45511811023622051</v>
      </c>
      <c r="J57" s="15">
        <f t="shared" si="3"/>
        <v>9.4488188976378229E-3</v>
      </c>
    </row>
    <row r="58" spans="1:10" s="3" customFormat="1" ht="15.75" x14ac:dyDescent="0.6">
      <c r="A58" s="1"/>
      <c r="B58" s="12">
        <v>41906</v>
      </c>
      <c r="C58" s="13">
        <f t="shared" si="4"/>
        <v>41906</v>
      </c>
      <c r="D58" s="14">
        <f>SUM(COUNTIF(Plan_design!F:F,'Burndown Chart'!B58),COUNTIF(Publish!F:F,'Burndown Chart'!B58),COUNTIF(Develope!E:E,'Burndown Chart'!B58))</f>
        <v>0</v>
      </c>
      <c r="E58" s="14">
        <f>SUM(COUNTIF(Plan_design!G:G,'Burndown Chart'!B58),COUNTIF(Publish!G:G,'Burndown Chart'!B58),COUNTIF(Develope!F:F,'Burndown Chart'!B58))</f>
        <v>83</v>
      </c>
      <c r="F58" s="14">
        <f>$F$4-SUM($D$5:D58)</f>
        <v>346</v>
      </c>
      <c r="G58" s="14">
        <f>IF(E58="",NA(),$G$4-SUM($E$5:E58))</f>
        <v>546</v>
      </c>
      <c r="H58" s="14">
        <f t="shared" si="1"/>
        <v>83</v>
      </c>
      <c r="I58" s="15">
        <f t="shared" si="2"/>
        <v>0.45511811023622051</v>
      </c>
      <c r="J58" s="15">
        <f t="shared" si="3"/>
        <v>0.14015748031496067</v>
      </c>
    </row>
    <row r="59" spans="1:10" s="3" customFormat="1" ht="15.75" x14ac:dyDescent="0.6">
      <c r="A59" s="1"/>
      <c r="B59" s="12">
        <v>41907</v>
      </c>
      <c r="C59" s="13">
        <f t="shared" si="4"/>
        <v>41907</v>
      </c>
      <c r="D59" s="14">
        <f>SUM(COUNTIF(Plan_design!F:F,'Burndown Chart'!B59),COUNTIF(Publish!F:F,'Burndown Chart'!B59),COUNTIF(Develope!E:E,'Burndown Chart'!B59))</f>
        <v>10</v>
      </c>
      <c r="E59" s="14">
        <f>SUM(COUNTIF(Plan_design!G:G,'Burndown Chart'!B59),COUNTIF(Publish!G:G,'Burndown Chart'!B59),COUNTIF(Develope!F:F,'Burndown Chart'!B59))</f>
        <v>105</v>
      </c>
      <c r="F59" s="14">
        <f>$F$4-SUM($D$5:D59)</f>
        <v>336</v>
      </c>
      <c r="G59" s="14">
        <f>IF(E59="",NA(),$G$4-SUM($E$5:E59))</f>
        <v>441</v>
      </c>
      <c r="H59" s="14">
        <f t="shared" si="1"/>
        <v>105</v>
      </c>
      <c r="I59" s="15">
        <f t="shared" si="2"/>
        <v>0.47086614173228347</v>
      </c>
      <c r="J59" s="15">
        <f t="shared" si="3"/>
        <v>0.30551181102362202</v>
      </c>
    </row>
    <row r="60" spans="1:10" s="3" customFormat="1" ht="15.75" x14ac:dyDescent="0.6">
      <c r="A60" s="1"/>
      <c r="B60" s="12">
        <v>41908</v>
      </c>
      <c r="C60" s="13">
        <f t="shared" si="4"/>
        <v>41908</v>
      </c>
      <c r="D60" s="14">
        <f>SUM(COUNTIF(Plan_design!F:F,'Burndown Chart'!B60),COUNTIF(Publish!F:F,'Burndown Chart'!B60),COUNTIF(Develope!E:E,'Burndown Chart'!B60))</f>
        <v>0</v>
      </c>
      <c r="E60" s="14">
        <f>SUM(COUNTIF(Plan_design!G:G,'Burndown Chart'!B60),COUNTIF(Publish!G:G,'Burndown Chart'!B60),COUNTIF(Develope!F:F,'Burndown Chart'!B60))</f>
        <v>99</v>
      </c>
      <c r="F60" s="14">
        <f>$F$4-SUM($D$5:D60)</f>
        <v>336</v>
      </c>
      <c r="G60" s="14">
        <f>IF(E60="",NA(),$G$4-SUM($E$5:E60))</f>
        <v>342</v>
      </c>
      <c r="H60" s="14">
        <f t="shared" si="1"/>
        <v>99</v>
      </c>
      <c r="I60" s="15">
        <f t="shared" si="2"/>
        <v>0.47086614173228347</v>
      </c>
      <c r="J60" s="15">
        <f t="shared" si="3"/>
        <v>0.46141732283464565</v>
      </c>
    </row>
    <row r="61" spans="1:10" s="3" customFormat="1" ht="15.75" x14ac:dyDescent="0.6">
      <c r="A61" s="1"/>
      <c r="B61" s="12">
        <v>41909</v>
      </c>
      <c r="C61" s="13">
        <f t="shared" si="4"/>
        <v>41909</v>
      </c>
      <c r="D61" s="14">
        <f>SUM(COUNTIF(Plan_design!F:F,'Burndown Chart'!B61),COUNTIF(Publish!F:F,'Burndown Chart'!B61),COUNTIF(Develope!E:E,'Burndown Chart'!B61))</f>
        <v>0</v>
      </c>
      <c r="E61" s="14">
        <f>SUM(COUNTIF(Plan_design!G:G,'Burndown Chart'!B61),COUNTIF(Publish!G:G,'Burndown Chart'!B61),COUNTIF(Develope!F:F,'Burndown Chart'!B61))</f>
        <v>0</v>
      </c>
      <c r="F61" s="14">
        <f>$F$4-SUM($D$5:D61)</f>
        <v>336</v>
      </c>
      <c r="G61" s="14">
        <f>IF(E61="",NA(),$G$4-SUM($E$5:E61))</f>
        <v>342</v>
      </c>
      <c r="H61" s="14">
        <f t="shared" si="1"/>
        <v>0</v>
      </c>
      <c r="I61" s="15">
        <f t="shared" si="2"/>
        <v>0.47086614173228347</v>
      </c>
      <c r="J61" s="15">
        <f t="shared" si="3"/>
        <v>0.46141732283464565</v>
      </c>
    </row>
    <row r="62" spans="1:10" s="3" customFormat="1" ht="15.75" x14ac:dyDescent="0.6">
      <c r="A62" s="1"/>
      <c r="B62" s="12">
        <v>41910</v>
      </c>
      <c r="C62" s="13">
        <f t="shared" si="4"/>
        <v>41910</v>
      </c>
      <c r="D62" s="14">
        <f>SUM(COUNTIF(Plan_design!F:F,'Burndown Chart'!B62),COUNTIF(Publish!F:F,'Burndown Chart'!B62),COUNTIF(Develope!E:E,'Burndown Chart'!B62))</f>
        <v>0</v>
      </c>
      <c r="E62" s="14">
        <f>SUM(COUNTIF(Plan_design!G:G,'Burndown Chart'!B62),COUNTIF(Publish!G:G,'Burndown Chart'!B62),COUNTIF(Develope!F:F,'Burndown Chart'!B62))</f>
        <v>0</v>
      </c>
      <c r="F62" s="14">
        <f>$F$4-SUM($D$5:D62)</f>
        <v>336</v>
      </c>
      <c r="G62" s="14">
        <f>IF(E62="",NA(),$G$4-SUM($E$5:E62))</f>
        <v>342</v>
      </c>
      <c r="H62" s="14">
        <f t="shared" si="1"/>
        <v>0</v>
      </c>
      <c r="I62" s="15">
        <f t="shared" si="2"/>
        <v>0.47086614173228347</v>
      </c>
      <c r="J62" s="15">
        <f t="shared" si="3"/>
        <v>0.46141732283464565</v>
      </c>
    </row>
    <row r="63" spans="1:10" s="3" customFormat="1" ht="15.75" x14ac:dyDescent="0.6">
      <c r="A63" s="1"/>
      <c r="B63" s="12">
        <v>41911</v>
      </c>
      <c r="C63" s="13">
        <f t="shared" si="4"/>
        <v>41911</v>
      </c>
      <c r="D63" s="14">
        <f>SUM(COUNTIF(Plan_design!F:F,'Burndown Chart'!B63),COUNTIF(Publish!F:F,'Burndown Chart'!B63),COUNTIF(Develope!E:E,'Burndown Chart'!B63))</f>
        <v>0</v>
      </c>
      <c r="E63" s="14">
        <f>SUM(COUNTIF(Plan_design!G:G,'Burndown Chart'!B63),COUNTIF(Publish!G:G,'Burndown Chart'!B63),COUNTIF(Develope!F:F,'Burndown Chart'!B63))</f>
        <v>0</v>
      </c>
      <c r="F63" s="14">
        <f>$F$4-SUM($D$5:D63)</f>
        <v>336</v>
      </c>
      <c r="G63" s="14">
        <f>IF(E63="",NA(),$G$4-SUM($E$5:E63))</f>
        <v>342</v>
      </c>
      <c r="H63" s="14">
        <f t="shared" si="1"/>
        <v>0</v>
      </c>
      <c r="I63" s="15">
        <f t="shared" si="2"/>
        <v>0.47086614173228347</v>
      </c>
      <c r="J63" s="15">
        <f t="shared" si="3"/>
        <v>0.46141732283464565</v>
      </c>
    </row>
    <row r="64" spans="1:10" s="3" customFormat="1" ht="15.75" x14ac:dyDescent="0.6">
      <c r="A64" s="1"/>
      <c r="B64" s="12">
        <v>41912</v>
      </c>
      <c r="C64" s="13">
        <f t="shared" si="4"/>
        <v>41912</v>
      </c>
      <c r="D64" s="14">
        <f>SUM(COUNTIF(Plan_design!F:F,'Burndown Chart'!B64),COUNTIF(Publish!F:F,'Burndown Chart'!B64),COUNTIF(Develope!E:E,'Burndown Chart'!B64))</f>
        <v>0</v>
      </c>
      <c r="E64" s="14">
        <f>SUM(COUNTIF(Plan_design!G:G,'Burndown Chart'!B64),COUNTIF(Publish!G:G,'Burndown Chart'!B64),COUNTIF(Develope!F:F,'Burndown Chart'!B64))</f>
        <v>80</v>
      </c>
      <c r="F64" s="14">
        <f>$F$4-SUM($D$5:D64)</f>
        <v>336</v>
      </c>
      <c r="G64" s="14">
        <f>IF(E64="",NA(),$G$4-SUM($E$5:E64))</f>
        <v>262</v>
      </c>
      <c r="H64" s="14">
        <f t="shared" si="1"/>
        <v>80</v>
      </c>
      <c r="I64" s="15">
        <f t="shared" si="2"/>
        <v>0.47086614173228347</v>
      </c>
      <c r="J64" s="15">
        <f t="shared" si="3"/>
        <v>0.58740157480314958</v>
      </c>
    </row>
    <row r="65" spans="1:10" s="3" customFormat="1" ht="15.75" x14ac:dyDescent="0.6">
      <c r="A65" s="1"/>
      <c r="B65" s="12">
        <v>41913</v>
      </c>
      <c r="C65" s="13">
        <f t="shared" si="4"/>
        <v>41913</v>
      </c>
      <c r="D65" s="14">
        <f>SUM(COUNTIF(Plan_design!F:F,'Burndown Chart'!B65),COUNTIF(Publish!F:F,'Burndown Chart'!B65),COUNTIF(Develope!E:E,'Burndown Chart'!B65))</f>
        <v>0</v>
      </c>
      <c r="E65" s="14">
        <f>SUM(COUNTIF(Plan_design!G:G,'Burndown Chart'!B65),COUNTIF(Publish!G:G,'Burndown Chart'!B65),COUNTIF(Develope!F:F,'Burndown Chart'!B65))</f>
        <v>8</v>
      </c>
      <c r="F65" s="14">
        <f>$F$4-SUM($D$5:D65)</f>
        <v>336</v>
      </c>
      <c r="G65" s="14">
        <f>IF(E65="",NA(),$G$4-SUM($E$5:E65))</f>
        <v>254</v>
      </c>
      <c r="H65" s="14">
        <f t="shared" si="1"/>
        <v>8</v>
      </c>
      <c r="I65" s="15">
        <f t="shared" si="2"/>
        <v>0.47086614173228347</v>
      </c>
      <c r="J65" s="15">
        <f t="shared" si="3"/>
        <v>0.6</v>
      </c>
    </row>
    <row r="66" spans="1:10" s="3" customFormat="1" ht="15.75" x14ac:dyDescent="0.6">
      <c r="A66" s="1"/>
      <c r="B66" s="12">
        <v>41914</v>
      </c>
      <c r="C66" s="13">
        <f t="shared" si="4"/>
        <v>41914</v>
      </c>
      <c r="D66" s="14">
        <f>SUM(COUNTIF(Plan_design!F:F,'Burndown Chart'!B66),COUNTIF(Publish!F:F,'Burndown Chart'!B66),COUNTIF(Develope!E:E,'Burndown Chart'!B66))</f>
        <v>0</v>
      </c>
      <c r="E66" s="14">
        <f>SUM(COUNTIF(Plan_design!G:G,'Burndown Chart'!B66),COUNTIF(Publish!G:G,'Burndown Chart'!B66),COUNTIF(Develope!F:F,'Burndown Chart'!B66))</f>
        <v>0</v>
      </c>
      <c r="F66" s="14">
        <f>$F$4-SUM($D$5:D66)</f>
        <v>336</v>
      </c>
      <c r="G66" s="14">
        <f>IF(E66="",NA(),$G$4-SUM($E$5:E66))</f>
        <v>254</v>
      </c>
      <c r="H66" s="14">
        <f t="shared" si="1"/>
        <v>0</v>
      </c>
      <c r="I66" s="15">
        <f t="shared" si="2"/>
        <v>0.47086614173228347</v>
      </c>
      <c r="J66" s="15">
        <f t="shared" si="3"/>
        <v>0.6</v>
      </c>
    </row>
    <row r="67" spans="1:10" s="3" customFormat="1" ht="15.75" x14ac:dyDescent="0.6">
      <c r="A67" s="1"/>
      <c r="B67" s="12">
        <v>41915</v>
      </c>
      <c r="C67" s="13">
        <f t="shared" si="4"/>
        <v>41915</v>
      </c>
      <c r="D67" s="14">
        <f>SUM(COUNTIF(Plan_design!F:F,'Burndown Chart'!B67),COUNTIF(Publish!F:F,'Burndown Chart'!B67),COUNTIF(Develope!E:E,'Burndown Chart'!B67))</f>
        <v>58</v>
      </c>
      <c r="E67" s="14">
        <f>SUM(COUNTIF(Plan_design!G:G,'Burndown Chart'!B67),COUNTIF(Publish!G:G,'Burndown Chart'!B67),COUNTIF(Develope!F:F,'Burndown Chart'!B67))</f>
        <v>0</v>
      </c>
      <c r="F67" s="14">
        <f>$F$4-SUM($D$5:D67)</f>
        <v>278</v>
      </c>
      <c r="G67" s="14">
        <f>IF(E67="",NA(),$G$4-SUM($E$5:E67))</f>
        <v>254</v>
      </c>
      <c r="H67" s="14">
        <f t="shared" si="1"/>
        <v>0</v>
      </c>
      <c r="I67" s="15">
        <f t="shared" si="2"/>
        <v>0.5622047244094488</v>
      </c>
      <c r="J67" s="15">
        <f t="shared" si="3"/>
        <v>0.6</v>
      </c>
    </row>
    <row r="68" spans="1:10" s="3" customFormat="1" ht="15.75" x14ac:dyDescent="0.6">
      <c r="A68" s="1"/>
      <c r="B68" s="12">
        <v>41916</v>
      </c>
      <c r="C68" s="13">
        <f t="shared" si="4"/>
        <v>41916</v>
      </c>
      <c r="D68" s="14">
        <f>SUM(COUNTIF(Plan_design!F:F,'Burndown Chart'!B68),COUNTIF(Publish!F:F,'Burndown Chart'!B68),COUNTIF(Develope!E:E,'Burndown Chart'!B68))</f>
        <v>0</v>
      </c>
      <c r="E68" s="14">
        <f>SUM(COUNTIF(Plan_design!G:G,'Burndown Chart'!B68),COUNTIF(Publish!G:G,'Burndown Chart'!B68),COUNTIF(Develope!F:F,'Burndown Chart'!B68))</f>
        <v>0</v>
      </c>
      <c r="F68" s="14">
        <f>$F$4-SUM($D$5:D68)</f>
        <v>278</v>
      </c>
      <c r="G68" s="14">
        <f>IF(E68="",NA(),$G$4-SUM($E$5:E68))</f>
        <v>254</v>
      </c>
      <c r="H68" s="14">
        <f t="shared" si="1"/>
        <v>0</v>
      </c>
      <c r="I68" s="15">
        <f t="shared" si="2"/>
        <v>0.5622047244094488</v>
      </c>
      <c r="J68" s="15">
        <f t="shared" si="3"/>
        <v>0.6</v>
      </c>
    </row>
    <row r="69" spans="1:10" s="3" customFormat="1" ht="15.75" x14ac:dyDescent="0.6">
      <c r="A69" s="1"/>
      <c r="B69" s="12">
        <v>41917</v>
      </c>
      <c r="C69" s="13">
        <f t="shared" si="4"/>
        <v>41917</v>
      </c>
      <c r="D69" s="14">
        <f>SUM(COUNTIF(Plan_design!F:F,'Burndown Chart'!B69),COUNTIF(Publish!F:F,'Burndown Chart'!B69),COUNTIF(Develope!E:E,'Burndown Chart'!B69))</f>
        <v>0</v>
      </c>
      <c r="E69" s="14">
        <f>SUM(COUNTIF(Plan_design!G:G,'Burndown Chart'!B69),COUNTIF(Publish!G:G,'Burndown Chart'!B69),COUNTIF(Develope!F:F,'Burndown Chart'!B69))</f>
        <v>0</v>
      </c>
      <c r="F69" s="14">
        <f>$F$4-SUM($D$5:D69)</f>
        <v>278</v>
      </c>
      <c r="G69" s="14">
        <f>IF(E69="",NA(),$G$4-SUM($E$5:E69))</f>
        <v>254</v>
      </c>
      <c r="H69" s="14">
        <f t="shared" si="1"/>
        <v>0</v>
      </c>
      <c r="I69" s="15">
        <f t="shared" si="2"/>
        <v>0.5622047244094488</v>
      </c>
      <c r="J69" s="15">
        <f t="shared" si="3"/>
        <v>0.6</v>
      </c>
    </row>
    <row r="70" spans="1:10" s="3" customFormat="1" ht="15.75" x14ac:dyDescent="0.6">
      <c r="A70" s="1"/>
      <c r="B70" s="12">
        <v>41918</v>
      </c>
      <c r="C70" s="13">
        <f t="shared" si="4"/>
        <v>41918</v>
      </c>
      <c r="D70" s="14">
        <f>SUM(COUNTIF(Plan_design!F:F,'Burndown Chart'!B70),COUNTIF(Publish!F:F,'Burndown Chart'!B70),COUNTIF(Develope!E:E,'Burndown Chart'!B70))</f>
        <v>37</v>
      </c>
      <c r="E70" s="14">
        <f>SUM(COUNTIF(Plan_design!G:G,'Burndown Chart'!B70),COUNTIF(Publish!G:G,'Burndown Chart'!B70),COUNTIF(Develope!F:F,'Burndown Chart'!B70))</f>
        <v>8</v>
      </c>
      <c r="F70" s="14">
        <f>$F$4-SUM($D$5:D70)</f>
        <v>241</v>
      </c>
      <c r="G70" s="14">
        <f>IF(E70="",NA(),$G$4-SUM($E$5:E70))</f>
        <v>246</v>
      </c>
      <c r="H70" s="14">
        <f t="shared" ref="H70:H133" si="5">IF(E70="","N/A",E70)</f>
        <v>8</v>
      </c>
      <c r="I70" s="15">
        <f t="shared" ref="I70:I133" si="6">IF(ISERROR(1-(F70/$F$4)),"0",1-(F70/$F$4))</f>
        <v>0.62047244094488185</v>
      </c>
      <c r="J70" s="15">
        <f t="shared" ref="J70:J133" si="7">IF(ISERROR(1-(G70/$G$4)),"0",1-(G70/$G$4))</f>
        <v>0.61259842519685037</v>
      </c>
    </row>
    <row r="71" spans="1:10" s="3" customFormat="1" ht="15.75" x14ac:dyDescent="0.6">
      <c r="A71" s="1"/>
      <c r="B71" s="12">
        <v>41919</v>
      </c>
      <c r="C71" s="13">
        <f t="shared" si="4"/>
        <v>41919</v>
      </c>
      <c r="D71" s="14">
        <f>SUM(COUNTIF(Plan_design!F:F,'Burndown Chart'!B71),COUNTIF(Publish!F:F,'Burndown Chart'!B71),COUNTIF(Develope!E:E,'Burndown Chart'!B71))</f>
        <v>0</v>
      </c>
      <c r="E71" s="14">
        <f>SUM(COUNTIF(Plan_design!G:G,'Burndown Chart'!B71),COUNTIF(Publish!G:G,'Burndown Chart'!B71),COUNTIF(Develope!F:F,'Burndown Chart'!B71))</f>
        <v>0</v>
      </c>
      <c r="F71" s="14">
        <f>$F$4-SUM($D$5:D71)</f>
        <v>241</v>
      </c>
      <c r="G71" s="14">
        <f>IF(E71="",NA(),$G$4-SUM($E$5:E71))</f>
        <v>246</v>
      </c>
      <c r="H71" s="14">
        <f t="shared" si="5"/>
        <v>0</v>
      </c>
      <c r="I71" s="15">
        <f t="shared" si="6"/>
        <v>0.62047244094488185</v>
      </c>
      <c r="J71" s="15">
        <f t="shared" si="7"/>
        <v>0.61259842519685037</v>
      </c>
    </row>
    <row r="72" spans="1:10" s="3" customFormat="1" ht="15.75" x14ac:dyDescent="0.6">
      <c r="A72" s="1"/>
      <c r="B72" s="12">
        <v>41920</v>
      </c>
      <c r="C72" s="13">
        <f t="shared" si="4"/>
        <v>41920</v>
      </c>
      <c r="D72" s="14">
        <f>SUM(COUNTIF(Plan_design!F:F,'Burndown Chart'!B72),COUNTIF(Publish!F:F,'Burndown Chart'!B72),COUNTIF(Develope!E:E,'Burndown Chart'!B72))</f>
        <v>3</v>
      </c>
      <c r="E72" s="14">
        <f>SUM(COUNTIF(Plan_design!G:G,'Burndown Chart'!B72),COUNTIF(Publish!G:G,'Burndown Chart'!B72),COUNTIF(Develope!F:F,'Burndown Chart'!B72))</f>
        <v>0</v>
      </c>
      <c r="F72" s="14">
        <f>$F$4-SUM($D$5:D72)</f>
        <v>238</v>
      </c>
      <c r="G72" s="14">
        <f>IF(E72="",NA(),$G$4-SUM($E$5:E72))</f>
        <v>246</v>
      </c>
      <c r="H72" s="14">
        <f t="shared" si="5"/>
        <v>0</v>
      </c>
      <c r="I72" s="15">
        <f t="shared" si="6"/>
        <v>0.62519685039370076</v>
      </c>
      <c r="J72" s="15">
        <f t="shared" si="7"/>
        <v>0.61259842519685037</v>
      </c>
    </row>
    <row r="73" spans="1:10" s="3" customFormat="1" ht="15.75" x14ac:dyDescent="0.6">
      <c r="A73" s="1"/>
      <c r="B73" s="12">
        <v>41921</v>
      </c>
      <c r="C73" s="13">
        <f t="shared" si="4"/>
        <v>41921</v>
      </c>
      <c r="D73" s="14">
        <f>SUM(COUNTIF(Plan_design!F:F,'Burndown Chart'!B73),COUNTIF(Publish!F:F,'Burndown Chart'!B73),COUNTIF(Develope!E:E,'Burndown Chart'!B73))</f>
        <v>0</v>
      </c>
      <c r="E73" s="14">
        <f>SUM(COUNTIF(Plan_design!G:G,'Burndown Chart'!B73),COUNTIF(Publish!G:G,'Burndown Chart'!B73),COUNTIF(Develope!F:F,'Burndown Chart'!B73))</f>
        <v>0</v>
      </c>
      <c r="F73" s="14">
        <f>$F$4-SUM($D$5:D73)</f>
        <v>238</v>
      </c>
      <c r="G73" s="14">
        <f>IF(E73="",NA(),$G$4-SUM($E$5:E73))</f>
        <v>246</v>
      </c>
      <c r="H73" s="14">
        <f t="shared" si="5"/>
        <v>0</v>
      </c>
      <c r="I73" s="15">
        <f t="shared" si="6"/>
        <v>0.62519685039370076</v>
      </c>
      <c r="J73" s="15">
        <f t="shared" si="7"/>
        <v>0.61259842519685037</v>
      </c>
    </row>
    <row r="74" spans="1:10" s="3" customFormat="1" ht="15.75" x14ac:dyDescent="0.6">
      <c r="A74" s="1"/>
      <c r="B74" s="12">
        <v>41922</v>
      </c>
      <c r="C74" s="13">
        <f t="shared" si="4"/>
        <v>41922</v>
      </c>
      <c r="D74" s="14">
        <f>SUM(COUNTIF(Plan_design!F:F,'Burndown Chart'!B74),COUNTIF(Publish!F:F,'Burndown Chart'!B74),COUNTIF(Develope!E:E,'Burndown Chart'!B74))</f>
        <v>184</v>
      </c>
      <c r="E74" s="14">
        <f>SUM(COUNTIF(Plan_design!G:G,'Burndown Chart'!B74),COUNTIF(Publish!G:G,'Burndown Chart'!B74),COUNTIF(Develope!F:F,'Burndown Chart'!B74))</f>
        <v>187</v>
      </c>
      <c r="F74" s="14">
        <f>$F$4-SUM($D$5:D74)</f>
        <v>54</v>
      </c>
      <c r="G74" s="14">
        <f>IF(E74="",NA(),$G$4-SUM($E$5:E74))</f>
        <v>59</v>
      </c>
      <c r="H74" s="14">
        <f t="shared" si="5"/>
        <v>187</v>
      </c>
      <c r="I74" s="15">
        <f t="shared" si="6"/>
        <v>0.91496062992125982</v>
      </c>
      <c r="J74" s="15">
        <f t="shared" si="7"/>
        <v>0.90708661417322833</v>
      </c>
    </row>
    <row r="75" spans="1:10" s="3" customFormat="1" ht="15.75" x14ac:dyDescent="0.6">
      <c r="A75" s="1"/>
      <c r="B75" s="12">
        <v>41923</v>
      </c>
      <c r="C75" s="13">
        <f t="shared" si="4"/>
        <v>41923</v>
      </c>
      <c r="D75" s="14">
        <f>SUM(COUNTIF(Plan_design!F:F,'Burndown Chart'!B75),COUNTIF(Publish!F:F,'Burndown Chart'!B75),COUNTIF(Develope!E:E,'Burndown Chart'!B75))</f>
        <v>0</v>
      </c>
      <c r="E75" s="14">
        <f>SUM(COUNTIF(Plan_design!G:G,'Burndown Chart'!B75),COUNTIF(Publish!G:G,'Burndown Chart'!B75),COUNTIF(Develope!F:F,'Burndown Chart'!B75))</f>
        <v>0</v>
      </c>
      <c r="F75" s="14">
        <f>$F$4-SUM($D$5:D75)</f>
        <v>54</v>
      </c>
      <c r="G75" s="14">
        <f>IF(E75="",NA(),$G$4-SUM($E$5:E75))</f>
        <v>59</v>
      </c>
      <c r="H75" s="14">
        <f t="shared" si="5"/>
        <v>0</v>
      </c>
      <c r="I75" s="15">
        <f t="shared" si="6"/>
        <v>0.91496062992125982</v>
      </c>
      <c r="J75" s="15">
        <f t="shared" si="7"/>
        <v>0.90708661417322833</v>
      </c>
    </row>
    <row r="76" spans="1:10" s="3" customFormat="1" ht="15.75" x14ac:dyDescent="0.6">
      <c r="A76" s="1"/>
      <c r="B76" s="12">
        <v>41924</v>
      </c>
      <c r="C76" s="13">
        <f t="shared" si="4"/>
        <v>41924</v>
      </c>
      <c r="D76" s="14">
        <f>SUM(COUNTIF(Plan_design!F:F,'Burndown Chart'!B76),COUNTIF(Publish!F:F,'Burndown Chart'!B76),COUNTIF(Develope!E:E,'Burndown Chart'!B76))</f>
        <v>0</v>
      </c>
      <c r="E76" s="14">
        <f>SUM(COUNTIF(Plan_design!G:G,'Burndown Chart'!B76),COUNTIF(Publish!G:G,'Burndown Chart'!B76),COUNTIF(Develope!F:F,'Burndown Chart'!B76))</f>
        <v>0</v>
      </c>
      <c r="F76" s="14">
        <f>$F$4-SUM($D$5:D76)</f>
        <v>54</v>
      </c>
      <c r="G76" s="14">
        <f>IF(E76="",NA(),$G$4-SUM($E$5:E76))</f>
        <v>59</v>
      </c>
      <c r="H76" s="14">
        <f t="shared" si="5"/>
        <v>0</v>
      </c>
      <c r="I76" s="15">
        <f t="shared" si="6"/>
        <v>0.91496062992125982</v>
      </c>
      <c r="J76" s="15">
        <f t="shared" si="7"/>
        <v>0.90708661417322833</v>
      </c>
    </row>
    <row r="77" spans="1:10" s="3" customFormat="1" ht="15.75" x14ac:dyDescent="0.6">
      <c r="A77" s="1"/>
      <c r="B77" s="12">
        <v>41925</v>
      </c>
      <c r="C77" s="13">
        <f t="shared" si="4"/>
        <v>41925</v>
      </c>
      <c r="D77" s="14">
        <f>SUM(COUNTIF(Plan_design!F:F,'Burndown Chart'!B77),COUNTIF(Publish!F:F,'Burndown Chart'!B77),COUNTIF(Develope!E:E,'Burndown Chart'!B77))</f>
        <v>2</v>
      </c>
      <c r="E77" s="14">
        <f>SUM(COUNTIF(Plan_design!G:G,'Burndown Chart'!B77),COUNTIF(Publish!G:G,'Burndown Chart'!B77),COUNTIF(Develope!F:F,'Burndown Chart'!B77))</f>
        <v>2</v>
      </c>
      <c r="F77" s="14">
        <f>$F$4-SUM($D$5:D77)</f>
        <v>52</v>
      </c>
      <c r="G77" s="14">
        <f>IF(E77="",NA(),$G$4-SUM($E$5:E77))</f>
        <v>57</v>
      </c>
      <c r="H77" s="14">
        <f t="shared" si="5"/>
        <v>2</v>
      </c>
      <c r="I77" s="15">
        <f t="shared" si="6"/>
        <v>0.9181102362204725</v>
      </c>
      <c r="J77" s="15">
        <f t="shared" si="7"/>
        <v>0.9102362204724409</v>
      </c>
    </row>
    <row r="78" spans="1:10" s="3" customFormat="1" ht="15.75" x14ac:dyDescent="0.6">
      <c r="A78" s="1"/>
      <c r="B78" s="12">
        <v>41926</v>
      </c>
      <c r="C78" s="13">
        <f t="shared" si="4"/>
        <v>41926</v>
      </c>
      <c r="D78" s="14">
        <f>SUM(COUNTIF(Plan_design!F:F,'Burndown Chart'!B78),COUNTIF(Publish!F:F,'Burndown Chart'!B78),COUNTIF(Develope!E:E,'Burndown Chart'!B78))</f>
        <v>2</v>
      </c>
      <c r="E78" s="14">
        <f>SUM(COUNTIF(Plan_design!G:G,'Burndown Chart'!B78),COUNTIF(Publish!G:G,'Burndown Chart'!B78),COUNTIF(Develope!F:F,'Burndown Chart'!B78))</f>
        <v>2</v>
      </c>
      <c r="F78" s="14">
        <f>$F$4-SUM($D$5:D78)</f>
        <v>50</v>
      </c>
      <c r="G78" s="14">
        <f>IF(E78="",NA(),$G$4-SUM($E$5:E78))</f>
        <v>55</v>
      </c>
      <c r="H78" s="14">
        <f t="shared" si="5"/>
        <v>2</v>
      </c>
      <c r="I78" s="15">
        <f t="shared" si="6"/>
        <v>0.92125984251968507</v>
      </c>
      <c r="J78" s="15">
        <f t="shared" si="7"/>
        <v>0.91338582677165359</v>
      </c>
    </row>
    <row r="79" spans="1:10" s="3" customFormat="1" ht="15.75" x14ac:dyDescent="0.6">
      <c r="A79" s="1"/>
      <c r="B79" s="12">
        <v>41927</v>
      </c>
      <c r="C79" s="13">
        <f t="shared" si="4"/>
        <v>41927</v>
      </c>
      <c r="D79" s="14">
        <f>SUM(COUNTIF(Plan_design!F:F,'Burndown Chart'!B79),COUNTIF(Publish!F:F,'Burndown Chart'!B79),COUNTIF(Develope!E:E,'Burndown Chart'!B79))</f>
        <v>0</v>
      </c>
      <c r="E79" s="14">
        <f>SUM(COUNTIF(Plan_design!G:G,'Burndown Chart'!B79),COUNTIF(Publish!G:G,'Burndown Chart'!B79),COUNTIF(Develope!F:F,'Burndown Chart'!B79))</f>
        <v>0</v>
      </c>
      <c r="F79" s="14">
        <f>$F$4-SUM($D$5:D79)</f>
        <v>50</v>
      </c>
      <c r="G79" s="14">
        <f>IF(E79="",NA(),$G$4-SUM($E$5:E79))</f>
        <v>55</v>
      </c>
      <c r="H79" s="14">
        <f t="shared" si="5"/>
        <v>0</v>
      </c>
      <c r="I79" s="15">
        <f t="shared" si="6"/>
        <v>0.92125984251968507</v>
      </c>
      <c r="J79" s="15">
        <f t="shared" si="7"/>
        <v>0.91338582677165359</v>
      </c>
    </row>
    <row r="80" spans="1:10" s="3" customFormat="1" ht="15.75" x14ac:dyDescent="0.6">
      <c r="A80" s="1"/>
      <c r="B80" s="12">
        <v>41928</v>
      </c>
      <c r="C80" s="13">
        <f t="shared" si="4"/>
        <v>41928</v>
      </c>
      <c r="D80" s="14">
        <f>SUM(COUNTIF(Plan_design!F:F,'Burndown Chart'!B80),COUNTIF(Publish!F:F,'Burndown Chart'!B80),COUNTIF(Develope!E:E,'Burndown Chart'!B80))</f>
        <v>1</v>
      </c>
      <c r="E80" s="14">
        <f>SUM(COUNTIF(Plan_design!G:G,'Burndown Chart'!B80),COUNTIF(Publish!G:G,'Burndown Chart'!B80),COUNTIF(Develope!F:F,'Burndown Chart'!B80))</f>
        <v>1</v>
      </c>
      <c r="F80" s="14">
        <f>$F$4-SUM($D$5:D80)</f>
        <v>49</v>
      </c>
      <c r="G80" s="14">
        <f>IF(E80="",NA(),$G$4-SUM($E$5:E80))</f>
        <v>54</v>
      </c>
      <c r="H80" s="14">
        <f t="shared" si="5"/>
        <v>1</v>
      </c>
      <c r="I80" s="15">
        <f t="shared" si="6"/>
        <v>0.9228346456692913</v>
      </c>
      <c r="J80" s="15">
        <f t="shared" si="7"/>
        <v>0.91496062992125982</v>
      </c>
    </row>
    <row r="81" spans="1:10" s="3" customFormat="1" ht="15.75" x14ac:dyDescent="0.6">
      <c r="A81" s="1"/>
      <c r="B81" s="12">
        <v>41929</v>
      </c>
      <c r="C81" s="13">
        <f t="shared" si="4"/>
        <v>41929</v>
      </c>
      <c r="D81" s="14">
        <f>SUM(COUNTIF(Plan_design!F:F,'Burndown Chart'!B81),COUNTIF(Publish!F:F,'Burndown Chart'!B81),COUNTIF(Develope!E:E,'Burndown Chart'!B81))</f>
        <v>0</v>
      </c>
      <c r="E81" s="14">
        <f>SUM(COUNTIF(Plan_design!G:G,'Burndown Chart'!B81),COUNTIF(Publish!G:G,'Burndown Chart'!B81),COUNTIF(Develope!F:F,'Burndown Chart'!B81))</f>
        <v>0</v>
      </c>
      <c r="F81" s="14">
        <f>$F$4-SUM($D$5:D81)</f>
        <v>49</v>
      </c>
      <c r="G81" s="14">
        <f>IF(E81="",NA(),$G$4-SUM($E$5:E81))</f>
        <v>54</v>
      </c>
      <c r="H81" s="14">
        <f t="shared" si="5"/>
        <v>0</v>
      </c>
      <c r="I81" s="15">
        <f t="shared" si="6"/>
        <v>0.9228346456692913</v>
      </c>
      <c r="J81" s="15">
        <f t="shared" si="7"/>
        <v>0.91496062992125982</v>
      </c>
    </row>
    <row r="82" spans="1:10" s="3" customFormat="1" ht="15.75" x14ac:dyDescent="0.6">
      <c r="A82" s="1"/>
      <c r="B82" s="12">
        <v>41930</v>
      </c>
      <c r="C82" s="13">
        <f t="shared" si="4"/>
        <v>41930</v>
      </c>
      <c r="D82" s="14">
        <f>SUM(COUNTIF(Plan_design!F:F,'Burndown Chart'!B82),COUNTIF(Publish!F:F,'Burndown Chart'!B82),COUNTIF(Develope!E:E,'Burndown Chart'!B82))</f>
        <v>0</v>
      </c>
      <c r="E82" s="14">
        <f>SUM(COUNTIF(Plan_design!G:G,'Burndown Chart'!B82),COUNTIF(Publish!G:G,'Burndown Chart'!B82),COUNTIF(Develope!F:F,'Burndown Chart'!B82))</f>
        <v>0</v>
      </c>
      <c r="F82" s="14">
        <f>$F$4-SUM($D$5:D82)</f>
        <v>49</v>
      </c>
      <c r="G82" s="14">
        <f>IF(E82="",NA(),$G$4-SUM($E$5:E82))</f>
        <v>54</v>
      </c>
      <c r="H82" s="14">
        <f t="shared" si="5"/>
        <v>0</v>
      </c>
      <c r="I82" s="15">
        <f t="shared" si="6"/>
        <v>0.9228346456692913</v>
      </c>
      <c r="J82" s="15">
        <f t="shared" si="7"/>
        <v>0.91496062992125982</v>
      </c>
    </row>
    <row r="83" spans="1:10" s="3" customFormat="1" ht="15.75" x14ac:dyDescent="0.6">
      <c r="A83" s="1"/>
      <c r="B83" s="12">
        <v>41931</v>
      </c>
      <c r="C83" s="13">
        <f t="shared" si="4"/>
        <v>41931</v>
      </c>
      <c r="D83" s="14">
        <f>SUM(COUNTIF(Plan_design!F:F,'Burndown Chart'!B83),COUNTIF(Publish!F:F,'Burndown Chart'!B83),COUNTIF(Develope!E:E,'Burndown Chart'!B83))</f>
        <v>0</v>
      </c>
      <c r="E83" s="14">
        <f>SUM(COUNTIF(Plan_design!G:G,'Burndown Chart'!B83),COUNTIF(Publish!G:G,'Burndown Chart'!B83),COUNTIF(Develope!F:F,'Burndown Chart'!B83))</f>
        <v>0</v>
      </c>
      <c r="F83" s="14">
        <f>$F$4-SUM($D$5:D83)</f>
        <v>49</v>
      </c>
      <c r="G83" s="14">
        <f>IF(E83="",NA(),$G$4-SUM($E$5:E83))</f>
        <v>54</v>
      </c>
      <c r="H83" s="14">
        <f t="shared" si="5"/>
        <v>0</v>
      </c>
      <c r="I83" s="15">
        <f t="shared" si="6"/>
        <v>0.9228346456692913</v>
      </c>
      <c r="J83" s="15">
        <f t="shared" si="7"/>
        <v>0.91496062992125982</v>
      </c>
    </row>
    <row r="84" spans="1:10" s="3" customFormat="1" ht="15.75" x14ac:dyDescent="0.6">
      <c r="A84" s="1"/>
      <c r="B84" s="12">
        <v>41932</v>
      </c>
      <c r="C84" s="13">
        <f t="shared" si="4"/>
        <v>41932</v>
      </c>
      <c r="D84" s="14">
        <f>SUM(COUNTIF(Plan_design!F:F,'Burndown Chart'!B84),COUNTIF(Publish!F:F,'Burndown Chart'!B84),COUNTIF(Develope!E:E,'Burndown Chart'!B84))</f>
        <v>4</v>
      </c>
      <c r="E84" s="14">
        <f>SUM(COUNTIF(Plan_design!G:G,'Burndown Chart'!B84),COUNTIF(Publish!G:G,'Burndown Chart'!B84),COUNTIF(Develope!F:F,'Burndown Chart'!B84))</f>
        <v>0</v>
      </c>
      <c r="F84" s="14">
        <f>$F$4-SUM($D$5:D84)</f>
        <v>45</v>
      </c>
      <c r="G84" s="14">
        <f>IF(E84="",NA(),$G$4-SUM($E$5:E84))</f>
        <v>54</v>
      </c>
      <c r="H84" s="14">
        <f t="shared" si="5"/>
        <v>0</v>
      </c>
      <c r="I84" s="15">
        <f t="shared" si="6"/>
        <v>0.92913385826771655</v>
      </c>
      <c r="J84" s="15">
        <f t="shared" si="7"/>
        <v>0.91496062992125982</v>
      </c>
    </row>
    <row r="85" spans="1:10" s="3" customFormat="1" ht="15.75" x14ac:dyDescent="0.6">
      <c r="A85" s="1"/>
      <c r="B85" s="12">
        <v>41933</v>
      </c>
      <c r="C85" s="13">
        <f t="shared" si="4"/>
        <v>41933</v>
      </c>
      <c r="D85" s="14">
        <f>SUM(COUNTIF(Plan_design!F:F,'Burndown Chart'!B85),COUNTIF(Publish!F:F,'Burndown Chart'!B85),COUNTIF(Develope!E:E,'Burndown Chart'!B85))</f>
        <v>6</v>
      </c>
      <c r="E85" s="14">
        <f>SUM(COUNTIF(Plan_design!G:G,'Burndown Chart'!B85),COUNTIF(Publish!G:G,'Burndown Chart'!B85),COUNTIF(Develope!F:F,'Burndown Chart'!B85))</f>
        <v>2</v>
      </c>
      <c r="F85" s="14">
        <f>$F$4-SUM($D$5:D85)</f>
        <v>39</v>
      </c>
      <c r="G85" s="14">
        <f>IF(E85="",NA(),$G$4-SUM($E$5:E85))</f>
        <v>52</v>
      </c>
      <c r="H85" s="14">
        <f t="shared" si="5"/>
        <v>2</v>
      </c>
      <c r="I85" s="15">
        <f t="shared" si="6"/>
        <v>0.93858267716535437</v>
      </c>
      <c r="J85" s="15">
        <f t="shared" si="7"/>
        <v>0.9181102362204725</v>
      </c>
    </row>
    <row r="86" spans="1:10" s="3" customFormat="1" ht="15.75" x14ac:dyDescent="0.6">
      <c r="A86" s="1"/>
      <c r="B86" s="12">
        <v>41934</v>
      </c>
      <c r="C86" s="13">
        <f t="shared" si="4"/>
        <v>41934</v>
      </c>
      <c r="D86" s="14">
        <f>SUM(COUNTIF(Plan_design!F:F,'Burndown Chart'!B86),COUNTIF(Publish!F:F,'Burndown Chart'!B86),COUNTIF(Develope!E:E,'Burndown Chart'!B86))</f>
        <v>3</v>
      </c>
      <c r="E86" s="14">
        <f>SUM(COUNTIF(Plan_design!G:G,'Burndown Chart'!B86),COUNTIF(Publish!G:G,'Burndown Chart'!B86),COUNTIF(Develope!F:F,'Burndown Chart'!B86))</f>
        <v>8</v>
      </c>
      <c r="F86" s="14">
        <f>$F$4-SUM($D$5:D86)</f>
        <v>36</v>
      </c>
      <c r="G86" s="14">
        <f>IF(E86="",NA(),$G$4-SUM($E$5:E86))</f>
        <v>44</v>
      </c>
      <c r="H86" s="14">
        <f t="shared" si="5"/>
        <v>8</v>
      </c>
      <c r="I86" s="15">
        <f t="shared" si="6"/>
        <v>0.94330708661417328</v>
      </c>
      <c r="J86" s="15">
        <f t="shared" si="7"/>
        <v>0.93070866141732278</v>
      </c>
    </row>
    <row r="87" spans="1:10" s="3" customFormat="1" ht="15.75" x14ac:dyDescent="0.6">
      <c r="A87" s="1"/>
      <c r="B87" s="12">
        <v>41935</v>
      </c>
      <c r="C87" s="13">
        <f t="shared" si="4"/>
        <v>41935</v>
      </c>
      <c r="D87" s="14">
        <f>SUM(COUNTIF(Plan_design!F:F,'Burndown Chart'!B87),COUNTIF(Publish!F:F,'Burndown Chart'!B87),COUNTIF(Develope!E:E,'Burndown Chart'!B87))</f>
        <v>0</v>
      </c>
      <c r="E87" s="14">
        <f>SUM(COUNTIF(Plan_design!G:G,'Burndown Chart'!B87),COUNTIF(Publish!G:G,'Burndown Chart'!B87),COUNTIF(Develope!F:F,'Burndown Chart'!B87))</f>
        <v>3</v>
      </c>
      <c r="F87" s="14">
        <f>$F$4-SUM($D$5:D87)</f>
        <v>36</v>
      </c>
      <c r="G87" s="14">
        <f>IF(E87="",NA(),$G$4-SUM($E$5:E87))</f>
        <v>41</v>
      </c>
      <c r="H87" s="14">
        <f t="shared" si="5"/>
        <v>3</v>
      </c>
      <c r="I87" s="15">
        <f t="shared" si="6"/>
        <v>0.94330708661417328</v>
      </c>
      <c r="J87" s="15">
        <f t="shared" si="7"/>
        <v>0.93543307086614169</v>
      </c>
    </row>
    <row r="88" spans="1:10" s="3" customFormat="1" ht="15.75" x14ac:dyDescent="0.6">
      <c r="A88" s="1"/>
      <c r="B88" s="12">
        <v>41936</v>
      </c>
      <c r="C88" s="13">
        <f t="shared" ref="C88:C113" si="8">B88</f>
        <v>41936</v>
      </c>
      <c r="D88" s="14">
        <f>SUM(COUNTIF(Plan_design!F:F,'Burndown Chart'!B88),COUNTIF(Publish!F:F,'Burndown Chart'!B88),COUNTIF(Develope!E:E,'Burndown Chart'!B88))</f>
        <v>3</v>
      </c>
      <c r="E88" s="14">
        <f>SUM(COUNTIF(Plan_design!G:G,'Burndown Chart'!B88),COUNTIF(Publish!G:G,'Burndown Chart'!B88),COUNTIF(Develope!F:F,'Burndown Chart'!B88))</f>
        <v>1</v>
      </c>
      <c r="F88" s="14">
        <f>$F$4-SUM($D$5:D88)</f>
        <v>33</v>
      </c>
      <c r="G88" s="14">
        <f>IF(E88="",NA(),$G$4-SUM($E$5:E88))</f>
        <v>40</v>
      </c>
      <c r="H88" s="14">
        <f t="shared" si="5"/>
        <v>1</v>
      </c>
      <c r="I88" s="15">
        <f t="shared" si="6"/>
        <v>0.94803149606299209</v>
      </c>
      <c r="J88" s="15">
        <f t="shared" si="7"/>
        <v>0.93700787401574803</v>
      </c>
    </row>
    <row r="89" spans="1:10" s="3" customFormat="1" ht="15.75" x14ac:dyDescent="0.6">
      <c r="A89" s="1"/>
      <c r="B89" s="12">
        <v>41937</v>
      </c>
      <c r="C89" s="13">
        <f t="shared" si="8"/>
        <v>41937</v>
      </c>
      <c r="D89" s="14">
        <f>SUM(COUNTIF(Plan_design!F:F,'Burndown Chart'!B89),COUNTIF(Publish!F:F,'Burndown Chart'!B89),COUNTIF(Develope!E:E,'Burndown Chart'!B89))</f>
        <v>0</v>
      </c>
      <c r="E89" s="14">
        <f>SUM(COUNTIF(Plan_design!G:G,'Burndown Chart'!B89),COUNTIF(Publish!G:G,'Burndown Chart'!B89),COUNTIF(Develope!F:F,'Burndown Chart'!B89))</f>
        <v>0</v>
      </c>
      <c r="F89" s="14">
        <f>$F$4-SUM($D$5:D89)</f>
        <v>33</v>
      </c>
      <c r="G89" s="14">
        <f>IF(E89="",NA(),$G$4-SUM($E$5:E89))</f>
        <v>40</v>
      </c>
      <c r="H89" s="14">
        <f t="shared" si="5"/>
        <v>0</v>
      </c>
      <c r="I89" s="15">
        <f t="shared" si="6"/>
        <v>0.94803149606299209</v>
      </c>
      <c r="J89" s="15">
        <f t="shared" si="7"/>
        <v>0.93700787401574803</v>
      </c>
    </row>
    <row r="90" spans="1:10" s="3" customFormat="1" ht="15.75" x14ac:dyDescent="0.6">
      <c r="A90" s="1"/>
      <c r="B90" s="12">
        <v>41938</v>
      </c>
      <c r="C90" s="13">
        <f t="shared" si="8"/>
        <v>41938</v>
      </c>
      <c r="D90" s="14">
        <f>SUM(COUNTIF(Plan_design!F:F,'Burndown Chart'!B90),COUNTIF(Publish!F:F,'Burndown Chart'!B90),COUNTIF(Develope!E:E,'Burndown Chart'!B90))</f>
        <v>0</v>
      </c>
      <c r="E90" s="14">
        <f>SUM(COUNTIF(Plan_design!G:G,'Burndown Chart'!B90),COUNTIF(Publish!G:G,'Burndown Chart'!B90),COUNTIF(Develope!F:F,'Burndown Chart'!B90))</f>
        <v>0</v>
      </c>
      <c r="F90" s="14">
        <f>$F$4-SUM($D$5:D90)</f>
        <v>33</v>
      </c>
      <c r="G90" s="14">
        <f>IF(E90="",NA(),$G$4-SUM($E$5:E90))</f>
        <v>40</v>
      </c>
      <c r="H90" s="14">
        <f t="shared" si="5"/>
        <v>0</v>
      </c>
      <c r="I90" s="15">
        <f t="shared" si="6"/>
        <v>0.94803149606299209</v>
      </c>
      <c r="J90" s="15">
        <f t="shared" si="7"/>
        <v>0.93700787401574803</v>
      </c>
    </row>
    <row r="91" spans="1:10" s="3" customFormat="1" ht="15.75" x14ac:dyDescent="0.6">
      <c r="A91" s="1"/>
      <c r="B91" s="12">
        <v>41939</v>
      </c>
      <c r="C91" s="13">
        <f t="shared" si="8"/>
        <v>41939</v>
      </c>
      <c r="D91" s="14">
        <f>SUM(COUNTIF(Plan_design!F:F,'Burndown Chart'!B91),COUNTIF(Publish!F:F,'Burndown Chart'!B91),COUNTIF(Develope!E:E,'Burndown Chart'!B91))</f>
        <v>0</v>
      </c>
      <c r="E91" s="14">
        <f>SUM(COUNTIF(Plan_design!G:G,'Burndown Chart'!B91),COUNTIF(Publish!G:G,'Burndown Chart'!B91),COUNTIF(Develope!F:F,'Burndown Chart'!B91))</f>
        <v>0</v>
      </c>
      <c r="F91" s="14">
        <f>$F$4-SUM($D$5:D91)</f>
        <v>33</v>
      </c>
      <c r="G91" s="14">
        <f>IF(E91="",NA(),$G$4-SUM($E$5:E91))</f>
        <v>40</v>
      </c>
      <c r="H91" s="14">
        <f t="shared" si="5"/>
        <v>0</v>
      </c>
      <c r="I91" s="15">
        <f t="shared" si="6"/>
        <v>0.94803149606299209</v>
      </c>
      <c r="J91" s="15">
        <f t="shared" si="7"/>
        <v>0.93700787401574803</v>
      </c>
    </row>
    <row r="92" spans="1:10" s="3" customFormat="1" ht="15.75" x14ac:dyDescent="0.6">
      <c r="A92" s="1"/>
      <c r="B92" s="12">
        <v>41940</v>
      </c>
      <c r="C92" s="13">
        <f t="shared" si="8"/>
        <v>41940</v>
      </c>
      <c r="D92" s="14">
        <f>SUM(COUNTIF(Plan_design!F:F,'Burndown Chart'!B92),COUNTIF(Publish!F:F,'Burndown Chart'!B92),COUNTIF(Develope!E:E,'Burndown Chart'!B92))</f>
        <v>0</v>
      </c>
      <c r="E92" s="14">
        <f>SUM(COUNTIF(Plan_design!G:G,'Burndown Chart'!B92),COUNTIF(Publish!G:G,'Burndown Chart'!B92),COUNTIF(Develope!F:F,'Burndown Chart'!B92))</f>
        <v>0</v>
      </c>
      <c r="F92" s="14">
        <f>$F$4-SUM($D$5:D92)</f>
        <v>33</v>
      </c>
      <c r="G92" s="14">
        <f>IF(E92="",NA(),$G$4-SUM($E$5:E92))</f>
        <v>40</v>
      </c>
      <c r="H92" s="14">
        <f t="shared" si="5"/>
        <v>0</v>
      </c>
      <c r="I92" s="15">
        <f t="shared" si="6"/>
        <v>0.94803149606299209</v>
      </c>
      <c r="J92" s="15">
        <f t="shared" si="7"/>
        <v>0.93700787401574803</v>
      </c>
    </row>
    <row r="93" spans="1:10" s="3" customFormat="1" ht="15.75" x14ac:dyDescent="0.6">
      <c r="A93" s="1"/>
      <c r="B93" s="12">
        <v>41941</v>
      </c>
      <c r="C93" s="13">
        <f t="shared" si="8"/>
        <v>41941</v>
      </c>
      <c r="D93" s="14">
        <f>SUM(COUNTIF(Plan_design!F:F,'Burndown Chart'!B93),COUNTIF(Publish!F:F,'Burndown Chart'!B93),COUNTIF(Develope!E:E,'Burndown Chart'!B93))</f>
        <v>0</v>
      </c>
      <c r="E93" s="14">
        <f>SUM(COUNTIF(Plan_design!G:G,'Burndown Chart'!B93),COUNTIF(Publish!G:G,'Burndown Chart'!B93),COUNTIF(Develope!F:F,'Burndown Chart'!B93))</f>
        <v>0</v>
      </c>
      <c r="F93" s="14">
        <f>$F$4-SUM($D$5:D93)</f>
        <v>33</v>
      </c>
      <c r="G93" s="14">
        <f>IF(E93="",NA(),$G$4-SUM($E$5:E93))</f>
        <v>40</v>
      </c>
      <c r="H93" s="14">
        <f t="shared" si="5"/>
        <v>0</v>
      </c>
      <c r="I93" s="15">
        <f t="shared" si="6"/>
        <v>0.94803149606299209</v>
      </c>
      <c r="J93" s="15">
        <f t="shared" si="7"/>
        <v>0.93700787401574803</v>
      </c>
    </row>
    <row r="94" spans="1:10" s="3" customFormat="1" ht="15.75" x14ac:dyDescent="0.6">
      <c r="A94" s="1"/>
      <c r="B94" s="12">
        <v>41942</v>
      </c>
      <c r="C94" s="13">
        <f t="shared" si="8"/>
        <v>41942</v>
      </c>
      <c r="D94" s="14">
        <f>SUM(COUNTIF(Plan_design!F:F,'Burndown Chart'!B94),COUNTIF(Publish!F:F,'Burndown Chart'!B94),COUNTIF(Develope!E:E,'Burndown Chart'!B94))</f>
        <v>3</v>
      </c>
      <c r="E94" s="14">
        <f>SUM(COUNTIF(Plan_design!G:G,'Burndown Chart'!B94),COUNTIF(Publish!G:G,'Burndown Chart'!B94),COUNTIF(Develope!F:F,'Burndown Chart'!B94))</f>
        <v>3</v>
      </c>
      <c r="F94" s="14">
        <f>$F$4-SUM($D$5:D94)</f>
        <v>30</v>
      </c>
      <c r="G94" s="14">
        <f>IF(E94="",NA(),$G$4-SUM($E$5:E94))</f>
        <v>37</v>
      </c>
      <c r="H94" s="14">
        <f t="shared" si="5"/>
        <v>3</v>
      </c>
      <c r="I94" s="15">
        <f t="shared" si="6"/>
        <v>0.952755905511811</v>
      </c>
      <c r="J94" s="15">
        <f t="shared" si="7"/>
        <v>0.94173228346456694</v>
      </c>
    </row>
    <row r="95" spans="1:10" s="3" customFormat="1" ht="15.75" x14ac:dyDescent="0.6">
      <c r="A95" s="1"/>
      <c r="B95" s="12">
        <v>41943</v>
      </c>
      <c r="C95" s="13">
        <f t="shared" si="8"/>
        <v>41943</v>
      </c>
      <c r="D95" s="14">
        <f>SUM(COUNTIF(Plan_design!F:F,'Burndown Chart'!B95),COUNTIF(Publish!F:F,'Burndown Chart'!B95),COUNTIF(Develope!E:E,'Burndown Chart'!B95))</f>
        <v>2</v>
      </c>
      <c r="E95" s="14">
        <f>SUM(COUNTIF(Plan_design!G:G,'Burndown Chart'!B95),COUNTIF(Publish!G:G,'Burndown Chart'!B95),COUNTIF(Develope!F:F,'Burndown Chart'!B95))</f>
        <v>0</v>
      </c>
      <c r="F95" s="14">
        <f>$F$4-SUM($D$5:D95)</f>
        <v>28</v>
      </c>
      <c r="G95" s="14">
        <f>IF(E95="",NA(),$G$4-SUM($E$5:E95))</f>
        <v>37</v>
      </c>
      <c r="H95" s="14">
        <f t="shared" si="5"/>
        <v>0</v>
      </c>
      <c r="I95" s="15">
        <f t="shared" si="6"/>
        <v>0.95590551181102357</v>
      </c>
      <c r="J95" s="15">
        <f t="shared" si="7"/>
        <v>0.94173228346456694</v>
      </c>
    </row>
    <row r="96" spans="1:10" s="3" customFormat="1" ht="15.75" x14ac:dyDescent="0.6">
      <c r="A96" s="1"/>
      <c r="B96" s="12">
        <v>41944</v>
      </c>
      <c r="C96" s="13">
        <f t="shared" si="8"/>
        <v>41944</v>
      </c>
      <c r="D96" s="14">
        <f>SUM(COUNTIF(Plan_design!F:F,'Burndown Chart'!B96),COUNTIF(Publish!F:F,'Burndown Chart'!B96),COUNTIF(Develope!E:E,'Burndown Chart'!B96))</f>
        <v>0</v>
      </c>
      <c r="E96" s="14">
        <f>SUM(COUNTIF(Plan_design!G:G,'Burndown Chart'!B96),COUNTIF(Publish!G:G,'Burndown Chart'!B96),COUNTIF(Develope!F:F,'Burndown Chart'!B96))</f>
        <v>0</v>
      </c>
      <c r="F96" s="14">
        <f>$F$4-SUM($D$5:D96)</f>
        <v>28</v>
      </c>
      <c r="G96" s="14">
        <f>IF(E96="",NA(),$G$4-SUM($E$5:E96))</f>
        <v>37</v>
      </c>
      <c r="H96" s="14">
        <f t="shared" si="5"/>
        <v>0</v>
      </c>
      <c r="I96" s="15">
        <f t="shared" si="6"/>
        <v>0.95590551181102357</v>
      </c>
      <c r="J96" s="15">
        <f t="shared" si="7"/>
        <v>0.94173228346456694</v>
      </c>
    </row>
    <row r="97" spans="1:10" s="3" customFormat="1" ht="15.75" x14ac:dyDescent="0.6">
      <c r="A97" s="1"/>
      <c r="B97" s="12">
        <v>41945</v>
      </c>
      <c r="C97" s="13">
        <f t="shared" si="8"/>
        <v>41945</v>
      </c>
      <c r="D97" s="14">
        <f>SUM(COUNTIF(Plan_design!F:F,'Burndown Chart'!B97),COUNTIF(Publish!F:F,'Burndown Chart'!B97),COUNTIF(Develope!E:E,'Burndown Chart'!B97))</f>
        <v>0</v>
      </c>
      <c r="E97" s="14">
        <f>SUM(COUNTIF(Plan_design!G:G,'Burndown Chart'!B97),COUNTIF(Publish!G:G,'Burndown Chart'!B97),COUNTIF(Develope!F:F,'Burndown Chart'!B97))</f>
        <v>0</v>
      </c>
      <c r="F97" s="14">
        <f>$F$4-SUM($D$5:D97)</f>
        <v>28</v>
      </c>
      <c r="G97" s="14">
        <f>IF(E97="",NA(),$G$4-SUM($E$5:E97))</f>
        <v>37</v>
      </c>
      <c r="H97" s="14">
        <f t="shared" si="5"/>
        <v>0</v>
      </c>
      <c r="I97" s="15">
        <f t="shared" si="6"/>
        <v>0.95590551181102357</v>
      </c>
      <c r="J97" s="15">
        <f t="shared" si="7"/>
        <v>0.94173228346456694</v>
      </c>
    </row>
    <row r="98" spans="1:10" s="3" customFormat="1" ht="15.75" x14ac:dyDescent="0.6">
      <c r="A98" s="1"/>
      <c r="B98" s="12">
        <v>41946</v>
      </c>
      <c r="C98" s="13">
        <f t="shared" si="8"/>
        <v>41946</v>
      </c>
      <c r="D98" s="14">
        <f>SUM(COUNTIF(Plan_design!F:F,'Burndown Chart'!B98),COUNTIF(Publish!F:F,'Burndown Chart'!B98),COUNTIF(Develope!E:E,'Burndown Chart'!B98))</f>
        <v>0</v>
      </c>
      <c r="E98" s="14">
        <f>SUM(COUNTIF(Plan_design!G:G,'Burndown Chart'!B98),COUNTIF(Publish!G:G,'Burndown Chart'!B98),COUNTIF(Develope!F:F,'Burndown Chart'!B98))</f>
        <v>0</v>
      </c>
      <c r="F98" s="14">
        <f>$F$4-SUM($D$5:D98)</f>
        <v>28</v>
      </c>
      <c r="G98" s="14">
        <f>IF(E98="",NA(),$G$4-SUM($E$5:E98))</f>
        <v>37</v>
      </c>
      <c r="H98" s="14">
        <f t="shared" si="5"/>
        <v>0</v>
      </c>
      <c r="I98" s="15">
        <f t="shared" si="6"/>
        <v>0.95590551181102357</v>
      </c>
      <c r="J98" s="15">
        <f t="shared" si="7"/>
        <v>0.94173228346456694</v>
      </c>
    </row>
    <row r="99" spans="1:10" s="3" customFormat="1" ht="15.75" x14ac:dyDescent="0.6">
      <c r="A99" s="1"/>
      <c r="B99" s="12">
        <v>41947</v>
      </c>
      <c r="C99" s="13">
        <f t="shared" si="8"/>
        <v>41947</v>
      </c>
      <c r="D99" s="14">
        <f>SUM(COUNTIF(Plan_design!F:F,'Burndown Chart'!B99),COUNTIF(Publish!F:F,'Burndown Chart'!B99),COUNTIF(Develope!E:E,'Burndown Chart'!B99))</f>
        <v>0</v>
      </c>
      <c r="E99" s="14">
        <f>SUM(COUNTIF(Plan_design!G:G,'Burndown Chart'!B99),COUNTIF(Publish!G:G,'Burndown Chart'!B99),COUNTIF(Develope!F:F,'Burndown Chart'!B99))</f>
        <v>0</v>
      </c>
      <c r="F99" s="14">
        <f>$F$4-SUM($D$5:D99)</f>
        <v>28</v>
      </c>
      <c r="G99" s="14">
        <f>IF(E99="",NA(),$G$4-SUM($E$5:E99))</f>
        <v>37</v>
      </c>
      <c r="H99" s="14">
        <f t="shared" si="5"/>
        <v>0</v>
      </c>
      <c r="I99" s="15">
        <f t="shared" si="6"/>
        <v>0.95590551181102357</v>
      </c>
      <c r="J99" s="15">
        <f t="shared" si="7"/>
        <v>0.94173228346456694</v>
      </c>
    </row>
    <row r="100" spans="1:10" s="3" customFormat="1" ht="15.75" x14ac:dyDescent="0.6">
      <c r="A100" s="1"/>
      <c r="B100" s="12">
        <v>41948</v>
      </c>
      <c r="C100" s="13">
        <f t="shared" si="8"/>
        <v>41948</v>
      </c>
      <c r="D100" s="14">
        <f>SUM(COUNTIF(Plan_design!F:F,'Burndown Chart'!B100),COUNTIF(Publish!F:F,'Burndown Chart'!B100),COUNTIF(Develope!E:E,'Burndown Chart'!B100))</f>
        <v>6</v>
      </c>
      <c r="E100" s="14">
        <f>SUM(COUNTIF(Plan_design!G:G,'Burndown Chart'!B100),COUNTIF(Publish!G:G,'Burndown Chart'!B100),COUNTIF(Develope!F:F,'Burndown Chart'!B100))</f>
        <v>3</v>
      </c>
      <c r="F100" s="14">
        <f>$F$4-SUM($D$5:D100)</f>
        <v>22</v>
      </c>
      <c r="G100" s="14">
        <f>IF(E100="",NA(),$G$4-SUM($E$5:E100))</f>
        <v>34</v>
      </c>
      <c r="H100" s="14">
        <f t="shared" si="5"/>
        <v>3</v>
      </c>
      <c r="I100" s="15">
        <f t="shared" si="6"/>
        <v>0.96535433070866139</v>
      </c>
      <c r="J100" s="15">
        <f t="shared" si="7"/>
        <v>0.94645669291338586</v>
      </c>
    </row>
    <row r="101" spans="1:10" s="3" customFormat="1" ht="15.75" x14ac:dyDescent="0.6">
      <c r="A101" s="1"/>
      <c r="B101" s="12">
        <v>41949</v>
      </c>
      <c r="C101" s="13">
        <f t="shared" si="8"/>
        <v>41949</v>
      </c>
      <c r="D101" s="14">
        <f>SUM(COUNTIF(Plan_design!F:F,'Burndown Chart'!B101),COUNTIF(Publish!F:F,'Burndown Chart'!B101),COUNTIF(Develope!E:E,'Burndown Chart'!B101))</f>
        <v>6</v>
      </c>
      <c r="E101" s="14">
        <f>SUM(COUNTIF(Plan_design!G:G,'Burndown Chart'!B101),COUNTIF(Publish!G:G,'Burndown Chart'!B101),COUNTIF(Develope!F:F,'Burndown Chart'!B101))</f>
        <v>9</v>
      </c>
      <c r="F101" s="14">
        <f>$F$4-SUM($D$5:D101)</f>
        <v>16</v>
      </c>
      <c r="G101" s="14">
        <f>IF(E101="",NA(),$G$4-SUM($E$5:E101))</f>
        <v>25</v>
      </c>
      <c r="H101" s="14">
        <f t="shared" si="5"/>
        <v>9</v>
      </c>
      <c r="I101" s="15">
        <f t="shared" si="6"/>
        <v>0.97480314960629921</v>
      </c>
      <c r="J101" s="15">
        <f t="shared" si="7"/>
        <v>0.96062992125984248</v>
      </c>
    </row>
    <row r="102" spans="1:10" s="3" customFormat="1" ht="15.75" x14ac:dyDescent="0.6">
      <c r="A102" s="1"/>
      <c r="B102" s="12">
        <v>41950</v>
      </c>
      <c r="C102" s="13">
        <f t="shared" si="8"/>
        <v>41950</v>
      </c>
      <c r="D102" s="14">
        <f>SUM(COUNTIF(Plan_design!F:F,'Burndown Chart'!B102),COUNTIF(Publish!F:F,'Burndown Chart'!B102),COUNTIF(Develope!E:E,'Burndown Chart'!B102))</f>
        <v>4</v>
      </c>
      <c r="E102" s="14">
        <f>SUM(COUNTIF(Plan_design!G:G,'Burndown Chart'!B102),COUNTIF(Publish!G:G,'Burndown Chart'!B102),COUNTIF(Develope!F:F,'Burndown Chart'!B102))</f>
        <v>0</v>
      </c>
      <c r="F102" s="14">
        <f>$F$4-SUM($D$5:D102)</f>
        <v>12</v>
      </c>
      <c r="G102" s="14">
        <f>IF(E102="",NA(),$G$4-SUM($E$5:E102))</f>
        <v>25</v>
      </c>
      <c r="H102" s="14">
        <f t="shared" si="5"/>
        <v>0</v>
      </c>
      <c r="I102" s="15">
        <f t="shared" si="6"/>
        <v>0.98110236220472435</v>
      </c>
      <c r="J102" s="15">
        <f t="shared" si="7"/>
        <v>0.96062992125984248</v>
      </c>
    </row>
    <row r="103" spans="1:10" s="3" customFormat="1" ht="15.75" x14ac:dyDescent="0.6">
      <c r="A103" s="1"/>
      <c r="B103" s="12">
        <v>41951</v>
      </c>
      <c r="C103" s="13">
        <f t="shared" si="8"/>
        <v>41951</v>
      </c>
      <c r="D103" s="14">
        <f>SUM(COUNTIF(Plan_design!F:F,'Burndown Chart'!B103),COUNTIF(Publish!F:F,'Burndown Chart'!B103),COUNTIF(Develope!E:E,'Burndown Chart'!B103))</f>
        <v>0</v>
      </c>
      <c r="E103" s="14">
        <f>SUM(COUNTIF(Plan_design!G:G,'Burndown Chart'!B103),COUNTIF(Publish!G:G,'Burndown Chart'!B103),COUNTIF(Develope!F:F,'Burndown Chart'!B103))</f>
        <v>0</v>
      </c>
      <c r="F103" s="14">
        <f>$F$4-SUM($D$5:D103)</f>
        <v>12</v>
      </c>
      <c r="G103" s="14">
        <f>IF(E103="",NA(),$G$4-SUM($E$5:E103))</f>
        <v>25</v>
      </c>
      <c r="H103" s="14">
        <f t="shared" si="5"/>
        <v>0</v>
      </c>
      <c r="I103" s="15">
        <f t="shared" si="6"/>
        <v>0.98110236220472435</v>
      </c>
      <c r="J103" s="15">
        <f t="shared" si="7"/>
        <v>0.96062992125984248</v>
      </c>
    </row>
    <row r="104" spans="1:10" s="3" customFormat="1" ht="15.75" x14ac:dyDescent="0.6">
      <c r="A104" s="1"/>
      <c r="B104" s="12">
        <v>41952</v>
      </c>
      <c r="C104" s="13">
        <f t="shared" si="8"/>
        <v>41952</v>
      </c>
      <c r="D104" s="14">
        <f>SUM(COUNTIF(Plan_design!F:F,'Burndown Chart'!B104),COUNTIF(Publish!F:F,'Burndown Chart'!B104),COUNTIF(Develope!E:E,'Burndown Chart'!B104))</f>
        <v>0</v>
      </c>
      <c r="E104" s="14">
        <f>SUM(COUNTIF(Plan_design!G:G,'Burndown Chart'!B104),COUNTIF(Publish!G:G,'Burndown Chart'!B104),COUNTIF(Develope!F:F,'Burndown Chart'!B104))</f>
        <v>0</v>
      </c>
      <c r="F104" s="14">
        <f>$F$4-SUM($D$5:D104)</f>
        <v>12</v>
      </c>
      <c r="G104" s="14">
        <f>IF(E104="",NA(),$G$4-SUM($E$5:E104))</f>
        <v>25</v>
      </c>
      <c r="H104" s="14">
        <f t="shared" si="5"/>
        <v>0</v>
      </c>
      <c r="I104" s="15">
        <f t="shared" si="6"/>
        <v>0.98110236220472435</v>
      </c>
      <c r="J104" s="15">
        <f t="shared" si="7"/>
        <v>0.96062992125984248</v>
      </c>
    </row>
    <row r="105" spans="1:10" s="3" customFormat="1" ht="15.75" x14ac:dyDescent="0.6">
      <c r="A105" s="1"/>
      <c r="B105" s="12">
        <v>41953</v>
      </c>
      <c r="C105" s="13">
        <f t="shared" si="8"/>
        <v>41953</v>
      </c>
      <c r="D105" s="14">
        <f>SUM(COUNTIF(Plan_design!F:F,'Burndown Chart'!B105),COUNTIF(Publish!F:F,'Burndown Chart'!B105),COUNTIF(Develope!E:E,'Burndown Chart'!B105))</f>
        <v>3</v>
      </c>
      <c r="E105" s="14">
        <f>SUM(COUNTIF(Plan_design!G:G,'Burndown Chart'!B105),COUNTIF(Publish!G:G,'Burndown Chart'!B105),COUNTIF(Develope!F:F,'Burndown Chart'!B105))</f>
        <v>0</v>
      </c>
      <c r="F105" s="14">
        <f>$F$4-SUM($D$5:D105)</f>
        <v>9</v>
      </c>
      <c r="G105" s="14">
        <f>IF(E105="",NA(),$G$4-SUM($E$5:E105))</f>
        <v>25</v>
      </c>
      <c r="H105" s="14">
        <f t="shared" si="5"/>
        <v>0</v>
      </c>
      <c r="I105" s="15">
        <f t="shared" si="6"/>
        <v>0.98582677165354327</v>
      </c>
      <c r="J105" s="15">
        <f t="shared" si="7"/>
        <v>0.96062992125984248</v>
      </c>
    </row>
    <row r="106" spans="1:10" s="3" customFormat="1" ht="15.75" x14ac:dyDescent="0.6">
      <c r="A106" s="1"/>
      <c r="B106" s="12">
        <v>41954</v>
      </c>
      <c r="C106" s="13">
        <f t="shared" si="8"/>
        <v>41954</v>
      </c>
      <c r="D106" s="14">
        <f>SUM(COUNTIF(Plan_design!F:F,'Burndown Chart'!B106),COUNTIF(Publish!F:F,'Burndown Chart'!B106),COUNTIF(Develope!E:E,'Burndown Chart'!B106))</f>
        <v>0</v>
      </c>
      <c r="E106" s="14">
        <f>SUM(COUNTIF(Plan_design!G:G,'Burndown Chart'!B106),COUNTIF(Publish!G:G,'Burndown Chart'!B106),COUNTIF(Develope!F:F,'Burndown Chart'!B106))</f>
        <v>0</v>
      </c>
      <c r="F106" s="14">
        <f>$F$4-SUM($D$5:D106)</f>
        <v>9</v>
      </c>
      <c r="G106" s="14">
        <f>IF(E106="",NA(),$G$4-SUM($E$5:E106))</f>
        <v>25</v>
      </c>
      <c r="H106" s="14">
        <f t="shared" si="5"/>
        <v>0</v>
      </c>
      <c r="I106" s="15">
        <f t="shared" si="6"/>
        <v>0.98582677165354327</v>
      </c>
      <c r="J106" s="15">
        <f t="shared" si="7"/>
        <v>0.96062992125984248</v>
      </c>
    </row>
    <row r="107" spans="1:10" s="3" customFormat="1" ht="15.75" x14ac:dyDescent="0.6">
      <c r="A107" s="1"/>
      <c r="B107" s="12">
        <v>41955</v>
      </c>
      <c r="C107" s="13">
        <f t="shared" si="8"/>
        <v>41955</v>
      </c>
      <c r="D107" s="14">
        <f>SUM(COUNTIF(Plan_design!F:F,'Burndown Chart'!B107),COUNTIF(Publish!F:F,'Burndown Chart'!B107),COUNTIF(Develope!E:E,'Burndown Chart'!B107))</f>
        <v>0</v>
      </c>
      <c r="E107" s="14">
        <f>SUM(COUNTIF(Plan_design!G:G,'Burndown Chart'!B107),COUNTIF(Publish!G:G,'Burndown Chart'!B107),COUNTIF(Develope!F:F,'Burndown Chart'!B107))</f>
        <v>0</v>
      </c>
      <c r="F107" s="14">
        <f>$F$4-SUM($D$5:D107)</f>
        <v>9</v>
      </c>
      <c r="G107" s="14">
        <f>IF(E107="",NA(),$G$4-SUM($E$5:E107))</f>
        <v>25</v>
      </c>
      <c r="H107" s="14">
        <f t="shared" si="5"/>
        <v>0</v>
      </c>
      <c r="I107" s="15">
        <f t="shared" si="6"/>
        <v>0.98582677165354327</v>
      </c>
      <c r="J107" s="15">
        <f t="shared" si="7"/>
        <v>0.96062992125984248</v>
      </c>
    </row>
    <row r="108" spans="1:10" s="3" customFormat="1" ht="15.75" x14ac:dyDescent="0.6">
      <c r="A108" s="1"/>
      <c r="B108" s="12">
        <v>41956</v>
      </c>
      <c r="C108" s="13">
        <f t="shared" si="8"/>
        <v>41956</v>
      </c>
      <c r="D108" s="14">
        <f>SUM(COUNTIF(Plan_design!F:F,'Burndown Chart'!B108),COUNTIF(Publish!F:F,'Burndown Chart'!B108),COUNTIF(Develope!E:E,'Burndown Chart'!B108))</f>
        <v>0</v>
      </c>
      <c r="E108" s="14">
        <f>SUM(COUNTIF(Plan_design!G:G,'Burndown Chart'!B108),COUNTIF(Publish!G:G,'Burndown Chart'!B108),COUNTIF(Develope!F:F,'Burndown Chart'!B108))</f>
        <v>3</v>
      </c>
      <c r="F108" s="14">
        <f>$F$4-SUM($D$5:D108)</f>
        <v>9</v>
      </c>
      <c r="G108" s="14">
        <f>IF(E108="",NA(),$G$4-SUM($E$5:E108))</f>
        <v>22</v>
      </c>
      <c r="H108" s="14">
        <f t="shared" si="5"/>
        <v>3</v>
      </c>
      <c r="I108" s="15">
        <f t="shared" si="6"/>
        <v>0.98582677165354327</v>
      </c>
      <c r="J108" s="15">
        <f t="shared" si="7"/>
        <v>0.96535433070866139</v>
      </c>
    </row>
    <row r="109" spans="1:10" s="3" customFormat="1" ht="15.75" x14ac:dyDescent="0.6">
      <c r="A109" s="1"/>
      <c r="B109" s="12">
        <v>41957</v>
      </c>
      <c r="C109" s="13">
        <f t="shared" si="8"/>
        <v>41957</v>
      </c>
      <c r="D109" s="14">
        <f>SUM(COUNTIF(Plan_design!F:F,'Burndown Chart'!B109),COUNTIF(Publish!F:F,'Burndown Chart'!B109),COUNTIF(Develope!E:E,'Burndown Chart'!B109))</f>
        <v>2</v>
      </c>
      <c r="E109" s="14">
        <f>SUM(COUNTIF(Plan_design!G:G,'Burndown Chart'!B109),COUNTIF(Publish!G:G,'Burndown Chart'!B109),COUNTIF(Develope!F:F,'Burndown Chart'!B109))</f>
        <v>0</v>
      </c>
      <c r="F109" s="14">
        <f>$F$4-SUM($D$5:D109)</f>
        <v>7</v>
      </c>
      <c r="G109" s="14">
        <f>IF(E109="",NA(),$G$4-SUM($E$5:E109))</f>
        <v>22</v>
      </c>
      <c r="H109" s="14">
        <f t="shared" si="5"/>
        <v>0</v>
      </c>
      <c r="I109" s="15">
        <f t="shared" si="6"/>
        <v>0.98897637795275595</v>
      </c>
      <c r="J109" s="15">
        <f t="shared" si="7"/>
        <v>0.96535433070866139</v>
      </c>
    </row>
    <row r="110" spans="1:10" s="3" customFormat="1" ht="15.75" x14ac:dyDescent="0.6">
      <c r="A110" s="1"/>
      <c r="B110" s="12">
        <v>41958</v>
      </c>
      <c r="C110" s="13">
        <f t="shared" si="8"/>
        <v>41958</v>
      </c>
      <c r="D110" s="14">
        <f>SUM(COUNTIF(Plan_design!F:F,'Burndown Chart'!B110),COUNTIF(Publish!F:F,'Burndown Chart'!B110),COUNTIF(Develope!E:E,'Burndown Chart'!B110))</f>
        <v>1</v>
      </c>
      <c r="E110" s="14">
        <f>SUM(COUNTIF(Plan_design!G:G,'Burndown Chart'!B110),COUNTIF(Publish!G:G,'Burndown Chart'!B110),COUNTIF(Develope!F:F,'Burndown Chart'!B110))</f>
        <v>0</v>
      </c>
      <c r="F110" s="14">
        <f>$F$4-SUM($D$5:D110)</f>
        <v>6</v>
      </c>
      <c r="G110" s="14">
        <f>IF(E110="",NA(),$G$4-SUM($E$5:E110))</f>
        <v>22</v>
      </c>
      <c r="H110" s="14">
        <f t="shared" si="5"/>
        <v>0</v>
      </c>
      <c r="I110" s="15">
        <f t="shared" si="6"/>
        <v>0.99055118110236218</v>
      </c>
      <c r="J110" s="15">
        <f t="shared" si="7"/>
        <v>0.96535433070866139</v>
      </c>
    </row>
    <row r="111" spans="1:10" s="3" customFormat="1" ht="15.75" x14ac:dyDescent="0.6">
      <c r="A111" s="1"/>
      <c r="B111" s="12">
        <v>41959</v>
      </c>
      <c r="C111" s="13">
        <f t="shared" si="8"/>
        <v>41959</v>
      </c>
      <c r="D111" s="14">
        <f>SUM(COUNTIF(Plan_design!F:F,'Burndown Chart'!B111),COUNTIF(Publish!F:F,'Burndown Chart'!B111),COUNTIF(Develope!E:E,'Burndown Chart'!B111))</f>
        <v>1</v>
      </c>
      <c r="E111" s="14">
        <f>SUM(COUNTIF(Plan_design!G:G,'Burndown Chart'!B111),COUNTIF(Publish!G:G,'Burndown Chart'!B111),COUNTIF(Develope!F:F,'Burndown Chart'!B111))</f>
        <v>0</v>
      </c>
      <c r="F111" s="14">
        <f>$F$4-SUM($D$5:D111)</f>
        <v>5</v>
      </c>
      <c r="G111" s="14">
        <f>IF(E111="",NA(),$G$4-SUM($E$5:E111))</f>
        <v>22</v>
      </c>
      <c r="H111" s="14">
        <f t="shared" si="5"/>
        <v>0</v>
      </c>
      <c r="I111" s="15">
        <f t="shared" si="6"/>
        <v>0.99212598425196852</v>
      </c>
      <c r="J111" s="15">
        <f t="shared" si="7"/>
        <v>0.96535433070866139</v>
      </c>
    </row>
    <row r="112" spans="1:10" s="3" customFormat="1" ht="15.75" x14ac:dyDescent="0.6">
      <c r="A112" s="1"/>
      <c r="B112" s="12">
        <v>41960</v>
      </c>
      <c r="C112" s="13">
        <f t="shared" si="8"/>
        <v>41960</v>
      </c>
      <c r="D112" s="14">
        <f>SUM(COUNTIF(Plan_design!F:F,'Burndown Chart'!B112),COUNTIF(Publish!F:F,'Burndown Chart'!B112),COUNTIF(Develope!E:E,'Burndown Chart'!B112))</f>
        <v>4</v>
      </c>
      <c r="E112" s="14">
        <f>SUM(COUNTIF(Plan_design!G:G,'Burndown Chart'!B112),COUNTIF(Publish!G:G,'Burndown Chart'!B112),COUNTIF(Develope!F:F,'Burndown Chart'!B112))</f>
        <v>0</v>
      </c>
      <c r="F112" s="14">
        <f>$F$4-SUM($D$5:D112)</f>
        <v>1</v>
      </c>
      <c r="G112" s="14">
        <f>IF(E112="",NA(),$G$4-SUM($E$5:E112))</f>
        <v>22</v>
      </c>
      <c r="H112" s="14">
        <f t="shared" si="5"/>
        <v>0</v>
      </c>
      <c r="I112" s="15">
        <f t="shared" si="6"/>
        <v>0.99842519685039366</v>
      </c>
      <c r="J112" s="15">
        <f t="shared" si="7"/>
        <v>0.96535433070866139</v>
      </c>
    </row>
    <row r="113" spans="1:10" s="3" customFormat="1" ht="15.75" x14ac:dyDescent="0.6">
      <c r="A113" s="1"/>
      <c r="B113" s="12">
        <v>41961</v>
      </c>
      <c r="C113" s="13">
        <f t="shared" si="8"/>
        <v>41961</v>
      </c>
      <c r="D113" s="14">
        <f>SUM(COUNTIF(Plan_design!F:F,'Burndown Chart'!B113),COUNTIF(Publish!F:F,'Burndown Chart'!B113),COUNTIF(Develope!E:E,'Burndown Chart'!B113))</f>
        <v>1</v>
      </c>
      <c r="E113" s="14">
        <f>SUM(COUNTIF(Plan_design!G:G,'Burndown Chart'!B113),COUNTIF(Publish!G:G,'Burndown Chart'!B113),COUNTIF(Develope!F:F,'Burndown Chart'!B113))</f>
        <v>0</v>
      </c>
      <c r="F113" s="14">
        <f>$F$4-SUM($D$5:D113)</f>
        <v>0</v>
      </c>
      <c r="G113" s="14">
        <f>IF(E113="",NA(),$G$4-SUM($E$5:E113))</f>
        <v>22</v>
      </c>
      <c r="H113" s="14">
        <f t="shared" si="5"/>
        <v>0</v>
      </c>
      <c r="I113" s="15">
        <f t="shared" si="6"/>
        <v>1</v>
      </c>
      <c r="J113" s="15">
        <f t="shared" si="7"/>
        <v>0.96535433070866139</v>
      </c>
    </row>
    <row r="114" spans="1:10" s="3" customFormat="1" ht="15.75" x14ac:dyDescent="0.6">
      <c r="A114" s="1"/>
      <c r="B114" s="12">
        <v>41962</v>
      </c>
      <c r="C114" s="13">
        <f t="shared" ref="C114:C142" si="9">B114</f>
        <v>41962</v>
      </c>
      <c r="D114" s="14">
        <f>SUM(COUNTIF(Plan_design!F:F,'Burndown Chart'!B114),COUNTIF(Publish!F:F,'Burndown Chart'!B114),COUNTIF(Develope!E:E,'Burndown Chart'!B114))</f>
        <v>0</v>
      </c>
      <c r="E114" s="14">
        <f>SUM(COUNTIF(Plan_design!G:G,'Burndown Chart'!B114),COUNTIF(Publish!G:G,'Burndown Chart'!B114),COUNTIF(Develope!F:F,'Burndown Chart'!B114))</f>
        <v>0</v>
      </c>
      <c r="F114" s="14">
        <f>$F$4-SUM($D$5:D114)</f>
        <v>0</v>
      </c>
      <c r="G114" s="14">
        <f>IF(E114="",NA(),$G$4-SUM($E$5:E114))</f>
        <v>22</v>
      </c>
      <c r="H114" s="14">
        <f t="shared" si="5"/>
        <v>0</v>
      </c>
      <c r="I114" s="15">
        <f t="shared" si="6"/>
        <v>1</v>
      </c>
      <c r="J114" s="15">
        <f t="shared" si="7"/>
        <v>0.96535433070866139</v>
      </c>
    </row>
    <row r="115" spans="1:10" s="3" customFormat="1" ht="15.75" x14ac:dyDescent="0.6">
      <c r="A115" s="1"/>
      <c r="B115" s="12">
        <v>41963</v>
      </c>
      <c r="C115" s="13">
        <f t="shared" si="9"/>
        <v>41963</v>
      </c>
      <c r="D115" s="14">
        <f>SUM(COUNTIF(Plan_design!F:F,'Burndown Chart'!B115),COUNTIF(Publish!F:F,'Burndown Chart'!B115),COUNTIF(Develope!E:E,'Burndown Chart'!B115))</f>
        <v>0</v>
      </c>
      <c r="E115" s="14">
        <f>SUM(COUNTIF(Plan_design!G:G,'Burndown Chart'!B115),COUNTIF(Publish!G:G,'Burndown Chart'!B115),COUNTIF(Develope!F:F,'Burndown Chart'!B115))</f>
        <v>0</v>
      </c>
      <c r="F115" s="14">
        <f>$F$4-SUM($D$5:D115)</f>
        <v>0</v>
      </c>
      <c r="G115" s="14">
        <f>IF(E115="",NA(),$G$4-SUM($E$5:E115))</f>
        <v>22</v>
      </c>
      <c r="H115" s="14">
        <f t="shared" si="5"/>
        <v>0</v>
      </c>
      <c r="I115" s="15">
        <f t="shared" si="6"/>
        <v>1</v>
      </c>
      <c r="J115" s="15">
        <f t="shared" si="7"/>
        <v>0.96535433070866139</v>
      </c>
    </row>
    <row r="116" spans="1:10" s="3" customFormat="1" ht="15.75" x14ac:dyDescent="0.6">
      <c r="A116" s="1"/>
      <c r="B116" s="12">
        <v>41964</v>
      </c>
      <c r="C116" s="13">
        <f t="shared" si="9"/>
        <v>41964</v>
      </c>
      <c r="D116" s="14">
        <f>SUM(COUNTIF(Plan_design!F:F,'Burndown Chart'!B116),COUNTIF(Publish!F:F,'Burndown Chart'!B116),COUNTIF(Develope!E:E,'Burndown Chart'!B116))</f>
        <v>0</v>
      </c>
      <c r="E116" s="14">
        <f>SUM(COUNTIF(Plan_design!G:G,'Burndown Chart'!B116),COUNTIF(Publish!G:G,'Burndown Chart'!B116),COUNTIF(Develope!F:F,'Burndown Chart'!B116))</f>
        <v>0</v>
      </c>
      <c r="F116" s="14">
        <f>$F$4-SUM($D$5:D116)</f>
        <v>0</v>
      </c>
      <c r="G116" s="14">
        <f>IF(E116="",NA(),$G$4-SUM($E$5:E116))</f>
        <v>22</v>
      </c>
      <c r="H116" s="14">
        <f t="shared" si="5"/>
        <v>0</v>
      </c>
      <c r="I116" s="15">
        <f t="shared" si="6"/>
        <v>1</v>
      </c>
      <c r="J116" s="15">
        <f t="shared" si="7"/>
        <v>0.96535433070866139</v>
      </c>
    </row>
    <row r="117" spans="1:10" s="3" customFormat="1" ht="15.75" x14ac:dyDescent="0.6">
      <c r="A117" s="1"/>
      <c r="B117" s="12">
        <v>41965</v>
      </c>
      <c r="C117" s="13">
        <f t="shared" si="9"/>
        <v>41965</v>
      </c>
      <c r="D117" s="14">
        <f>SUM(COUNTIF(Plan_design!F:F,'Burndown Chart'!B117),COUNTIF(Publish!F:F,'Burndown Chart'!B117),COUNTIF(Develope!E:E,'Burndown Chart'!B117))</f>
        <v>0</v>
      </c>
      <c r="E117" s="14">
        <f>SUM(COUNTIF(Plan_design!G:G,'Burndown Chart'!B117),COUNTIF(Publish!G:G,'Burndown Chart'!B117),COUNTIF(Develope!F:F,'Burndown Chart'!B117))</f>
        <v>0</v>
      </c>
      <c r="F117" s="14">
        <f>$F$4-SUM($D$5:D117)</f>
        <v>0</v>
      </c>
      <c r="G117" s="14">
        <f>IF(E117="",NA(),$G$4-SUM($E$5:E117))</f>
        <v>22</v>
      </c>
      <c r="H117" s="14">
        <f t="shared" si="5"/>
        <v>0</v>
      </c>
      <c r="I117" s="15">
        <f t="shared" si="6"/>
        <v>1</v>
      </c>
      <c r="J117" s="15">
        <f t="shared" si="7"/>
        <v>0.96535433070866139</v>
      </c>
    </row>
    <row r="118" spans="1:10" s="3" customFormat="1" ht="15.75" x14ac:dyDescent="0.6">
      <c r="A118" s="1"/>
      <c r="B118" s="12">
        <v>41966</v>
      </c>
      <c r="C118" s="13">
        <f t="shared" si="9"/>
        <v>41966</v>
      </c>
      <c r="D118" s="14">
        <f>SUM(COUNTIF(Plan_design!F:F,'Burndown Chart'!B118),COUNTIF(Publish!F:F,'Burndown Chart'!B118),COUNTIF(Develope!E:E,'Burndown Chart'!B118))</f>
        <v>0</v>
      </c>
      <c r="E118" s="14">
        <f>SUM(COUNTIF(Plan_design!G:G,'Burndown Chart'!B118),COUNTIF(Publish!G:G,'Burndown Chart'!B118),COUNTIF(Develope!F:F,'Burndown Chart'!B118))</f>
        <v>0</v>
      </c>
      <c r="F118" s="14">
        <f>$F$4-SUM($D$5:D118)</f>
        <v>0</v>
      </c>
      <c r="G118" s="14">
        <f>IF(E118="",NA(),$G$4-SUM($E$5:E118))</f>
        <v>22</v>
      </c>
      <c r="H118" s="14">
        <f t="shared" si="5"/>
        <v>0</v>
      </c>
      <c r="I118" s="15">
        <f t="shared" si="6"/>
        <v>1</v>
      </c>
      <c r="J118" s="15">
        <f t="shared" si="7"/>
        <v>0.96535433070866139</v>
      </c>
    </row>
    <row r="119" spans="1:10" s="3" customFormat="1" ht="15.75" x14ac:dyDescent="0.6">
      <c r="A119" s="1"/>
      <c r="B119" s="12">
        <v>41967</v>
      </c>
      <c r="C119" s="13">
        <f t="shared" si="9"/>
        <v>41967</v>
      </c>
      <c r="D119" s="14">
        <f>SUM(COUNTIF(Plan_design!F:F,'Burndown Chart'!B119),COUNTIF(Publish!F:F,'Burndown Chart'!B119),COUNTIF(Develope!E:E,'Burndown Chart'!B119))</f>
        <v>0</v>
      </c>
      <c r="E119" s="14">
        <f>SUM(COUNTIF(Plan_design!G:G,'Burndown Chart'!B119),COUNTIF(Publish!G:G,'Burndown Chart'!B119),COUNTIF(Develope!F:F,'Burndown Chart'!B119))</f>
        <v>0</v>
      </c>
      <c r="F119" s="14">
        <f>$F$4-SUM($D$5:D119)</f>
        <v>0</v>
      </c>
      <c r="G119" s="14">
        <f>IF(E119="",NA(),$G$4-SUM($E$5:E119))</f>
        <v>22</v>
      </c>
      <c r="H119" s="14">
        <f t="shared" si="5"/>
        <v>0</v>
      </c>
      <c r="I119" s="15">
        <f t="shared" si="6"/>
        <v>1</v>
      </c>
      <c r="J119" s="15">
        <f t="shared" si="7"/>
        <v>0.96535433070866139</v>
      </c>
    </row>
    <row r="120" spans="1:10" s="3" customFormat="1" ht="15.75" x14ac:dyDescent="0.6">
      <c r="A120" s="1"/>
      <c r="B120" s="12">
        <v>41968</v>
      </c>
      <c r="C120" s="13">
        <f t="shared" si="9"/>
        <v>41968</v>
      </c>
      <c r="D120" s="14">
        <f>SUM(COUNTIF(Plan_design!F:F,'Burndown Chart'!B120),COUNTIF(Publish!F:F,'Burndown Chart'!B120),COUNTIF(Develope!E:E,'Burndown Chart'!B120))</f>
        <v>0</v>
      </c>
      <c r="E120" s="14">
        <f>SUM(COUNTIF(Plan_design!G:G,'Burndown Chart'!B120),COUNTIF(Publish!G:G,'Burndown Chart'!B120),COUNTIF(Develope!F:F,'Burndown Chart'!B120))</f>
        <v>0</v>
      </c>
      <c r="F120" s="14">
        <f>$F$4-SUM($D$5:D120)</f>
        <v>0</v>
      </c>
      <c r="G120" s="14">
        <f>IF(E120="",NA(),$G$4-SUM($E$5:E120))</f>
        <v>22</v>
      </c>
      <c r="H120" s="14">
        <f t="shared" si="5"/>
        <v>0</v>
      </c>
      <c r="I120" s="15">
        <f t="shared" si="6"/>
        <v>1</v>
      </c>
      <c r="J120" s="15">
        <f t="shared" si="7"/>
        <v>0.96535433070866139</v>
      </c>
    </row>
    <row r="121" spans="1:10" s="3" customFormat="1" ht="15.75" x14ac:dyDescent="0.6">
      <c r="A121" s="1"/>
      <c r="B121" s="12">
        <v>41969</v>
      </c>
      <c r="C121" s="13">
        <f t="shared" si="9"/>
        <v>41969</v>
      </c>
      <c r="D121" s="14">
        <f>SUM(COUNTIF(Plan_design!F:F,'Burndown Chart'!B121),COUNTIF(Publish!F:F,'Burndown Chart'!B121),COUNTIF(Develope!E:E,'Burndown Chart'!B121))</f>
        <v>0</v>
      </c>
      <c r="E121" s="14">
        <f>SUM(COUNTIF(Plan_design!G:G,'Burndown Chart'!B121),COUNTIF(Publish!G:G,'Burndown Chart'!B121),COUNTIF(Develope!F:F,'Burndown Chart'!B121))</f>
        <v>0</v>
      </c>
      <c r="F121" s="14">
        <f>$F$4-SUM($D$5:D121)</f>
        <v>0</v>
      </c>
      <c r="G121" s="14">
        <f>IF(E121="",NA(),$G$4-SUM($E$5:E121))</f>
        <v>22</v>
      </c>
      <c r="H121" s="14">
        <f t="shared" si="5"/>
        <v>0</v>
      </c>
      <c r="I121" s="15">
        <f t="shared" si="6"/>
        <v>1</v>
      </c>
      <c r="J121" s="15">
        <f t="shared" si="7"/>
        <v>0.96535433070866139</v>
      </c>
    </row>
    <row r="122" spans="1:10" s="3" customFormat="1" ht="15.75" x14ac:dyDescent="0.6">
      <c r="A122" s="1"/>
      <c r="B122" s="12">
        <v>41970</v>
      </c>
      <c r="C122" s="13">
        <f t="shared" si="9"/>
        <v>41970</v>
      </c>
      <c r="D122" s="14">
        <f>SUM(COUNTIF(Plan_design!F:F,'Burndown Chart'!B122),COUNTIF(Publish!F:F,'Burndown Chart'!B122),COUNTIF(Develope!E:E,'Burndown Chart'!B122))</f>
        <v>0</v>
      </c>
      <c r="E122" s="14">
        <f>SUM(COUNTIF(Plan_design!G:G,'Burndown Chart'!B122),COUNTIF(Publish!G:G,'Burndown Chart'!B122),COUNTIF(Develope!F:F,'Burndown Chart'!B122))</f>
        <v>0</v>
      </c>
      <c r="F122" s="14">
        <f>$F$4-SUM($D$5:D122)</f>
        <v>0</v>
      </c>
      <c r="G122" s="14">
        <f>IF(E122="",NA(),$G$4-SUM($E$5:E122))</f>
        <v>22</v>
      </c>
      <c r="H122" s="14">
        <f t="shared" si="5"/>
        <v>0</v>
      </c>
      <c r="I122" s="15">
        <f t="shared" si="6"/>
        <v>1</v>
      </c>
      <c r="J122" s="15">
        <f t="shared" si="7"/>
        <v>0.96535433070866139</v>
      </c>
    </row>
    <row r="123" spans="1:10" s="3" customFormat="1" ht="15.75" x14ac:dyDescent="0.6">
      <c r="A123" s="1"/>
      <c r="B123" s="12">
        <v>41971</v>
      </c>
      <c r="C123" s="13">
        <f t="shared" si="9"/>
        <v>41971</v>
      </c>
      <c r="D123" s="14">
        <f>SUM(COUNTIF(Plan_design!F:F,'Burndown Chart'!B123),COUNTIF(Publish!F:F,'Burndown Chart'!B123),COUNTIF(Develope!E:E,'Burndown Chart'!B123))</f>
        <v>0</v>
      </c>
      <c r="E123" s="14">
        <f>SUM(COUNTIF(Plan_design!G:G,'Burndown Chart'!B123),COUNTIF(Publish!G:G,'Burndown Chart'!B123),COUNTIF(Develope!F:F,'Burndown Chart'!B123))</f>
        <v>0</v>
      </c>
      <c r="F123" s="14">
        <f>$F$4-SUM($D$5:D123)</f>
        <v>0</v>
      </c>
      <c r="G123" s="14">
        <f>IF(E123="",NA(),$G$4-SUM($E$5:E123))</f>
        <v>22</v>
      </c>
      <c r="H123" s="14">
        <f t="shared" si="5"/>
        <v>0</v>
      </c>
      <c r="I123" s="15">
        <f t="shared" si="6"/>
        <v>1</v>
      </c>
      <c r="J123" s="15">
        <f t="shared" si="7"/>
        <v>0.96535433070866139</v>
      </c>
    </row>
    <row r="124" spans="1:10" s="3" customFormat="1" ht="15.75" x14ac:dyDescent="0.6">
      <c r="A124" s="1"/>
      <c r="B124" s="12">
        <v>41972</v>
      </c>
      <c r="C124" s="13">
        <f t="shared" si="9"/>
        <v>41972</v>
      </c>
      <c r="D124" s="14">
        <f>SUM(COUNTIF(Plan_design!F:F,'Burndown Chart'!B124),COUNTIF(Publish!F:F,'Burndown Chart'!B124),COUNTIF(Develope!E:E,'Burndown Chart'!B124))</f>
        <v>0</v>
      </c>
      <c r="E124" s="14">
        <f>SUM(COUNTIF(Plan_design!G:G,'Burndown Chart'!B124),COUNTIF(Publish!G:G,'Burndown Chart'!B124),COUNTIF(Develope!F:F,'Burndown Chart'!B124))</f>
        <v>0</v>
      </c>
      <c r="F124" s="14">
        <f>$F$4-SUM($D$5:D124)</f>
        <v>0</v>
      </c>
      <c r="G124" s="14">
        <f>IF(E124="",NA(),$G$4-SUM($E$5:E124))</f>
        <v>22</v>
      </c>
      <c r="H124" s="14">
        <f t="shared" si="5"/>
        <v>0</v>
      </c>
      <c r="I124" s="15">
        <f t="shared" si="6"/>
        <v>1</v>
      </c>
      <c r="J124" s="15">
        <f t="shared" si="7"/>
        <v>0.96535433070866139</v>
      </c>
    </row>
    <row r="125" spans="1:10" s="3" customFormat="1" ht="15.75" x14ac:dyDescent="0.6">
      <c r="A125" s="1"/>
      <c r="B125" s="12">
        <v>41973</v>
      </c>
      <c r="C125" s="13">
        <f t="shared" si="9"/>
        <v>41973</v>
      </c>
      <c r="D125" s="14">
        <f>SUM(COUNTIF(Plan_design!F:F,'Burndown Chart'!B125),COUNTIF(Publish!F:F,'Burndown Chart'!B125),COUNTIF(Develope!E:E,'Burndown Chart'!B125))</f>
        <v>0</v>
      </c>
      <c r="E125" s="14">
        <f>SUM(COUNTIF(Plan_design!G:G,'Burndown Chart'!B125),COUNTIF(Publish!G:G,'Burndown Chart'!B125),COUNTIF(Develope!F:F,'Burndown Chart'!B125))</f>
        <v>0</v>
      </c>
      <c r="F125" s="14">
        <f>$F$4-SUM($D$5:D125)</f>
        <v>0</v>
      </c>
      <c r="G125" s="14">
        <f>IF(E125="",NA(),$G$4-SUM($E$5:E125))</f>
        <v>22</v>
      </c>
      <c r="H125" s="14">
        <f t="shared" si="5"/>
        <v>0</v>
      </c>
      <c r="I125" s="15">
        <f t="shared" si="6"/>
        <v>1</v>
      </c>
      <c r="J125" s="15">
        <f t="shared" si="7"/>
        <v>0.96535433070866139</v>
      </c>
    </row>
    <row r="126" spans="1:10" s="3" customFormat="1" ht="15.75" x14ac:dyDescent="0.6">
      <c r="A126" s="1"/>
      <c r="B126" s="12">
        <v>41974</v>
      </c>
      <c r="C126" s="13">
        <f t="shared" si="9"/>
        <v>41974</v>
      </c>
      <c r="D126" s="14">
        <f>SUM(COUNTIF(Plan_design!F:F,'Burndown Chart'!B126),COUNTIF(Publish!F:F,'Burndown Chart'!B126),COUNTIF(Develope!E:E,'Burndown Chart'!B126))</f>
        <v>0</v>
      </c>
      <c r="E126" s="14">
        <f>SUM(COUNTIF(Plan_design!G:G,'Burndown Chart'!B126),COUNTIF(Publish!G:G,'Burndown Chart'!B126),COUNTIF(Develope!F:F,'Burndown Chart'!B126))</f>
        <v>0</v>
      </c>
      <c r="F126" s="14">
        <f>$F$4-SUM($D$5:D126)</f>
        <v>0</v>
      </c>
      <c r="G126" s="14">
        <f>IF(E126="",NA(),$G$4-SUM($E$5:E126))</f>
        <v>22</v>
      </c>
      <c r="H126" s="14">
        <f t="shared" si="5"/>
        <v>0</v>
      </c>
      <c r="I126" s="15">
        <f t="shared" si="6"/>
        <v>1</v>
      </c>
      <c r="J126" s="15">
        <f t="shared" si="7"/>
        <v>0.96535433070866139</v>
      </c>
    </row>
    <row r="127" spans="1:10" s="3" customFormat="1" ht="15.75" x14ac:dyDescent="0.6">
      <c r="A127" s="1"/>
      <c r="B127" s="12">
        <v>41975</v>
      </c>
      <c r="C127" s="13">
        <f t="shared" si="9"/>
        <v>41975</v>
      </c>
      <c r="D127" s="14">
        <f>SUM(COUNTIF(Plan_design!F:F,'Burndown Chart'!B127),COUNTIF(Publish!F:F,'Burndown Chart'!B127),COUNTIF(Develope!E:E,'Burndown Chart'!B127))</f>
        <v>0</v>
      </c>
      <c r="E127" s="14">
        <f>SUM(COUNTIF(Plan_design!G:G,'Burndown Chart'!B127),COUNTIF(Publish!G:G,'Burndown Chart'!B127),COUNTIF(Develope!F:F,'Burndown Chart'!B127))</f>
        <v>0</v>
      </c>
      <c r="F127" s="14">
        <f>$F$4-SUM($D$5:D127)</f>
        <v>0</v>
      </c>
      <c r="G127" s="14">
        <f>IF(E127="",NA(),$G$4-SUM($E$5:E127))</f>
        <v>22</v>
      </c>
      <c r="H127" s="14">
        <f t="shared" si="5"/>
        <v>0</v>
      </c>
      <c r="I127" s="15">
        <f t="shared" si="6"/>
        <v>1</v>
      </c>
      <c r="J127" s="15">
        <f t="shared" si="7"/>
        <v>0.96535433070866139</v>
      </c>
    </row>
    <row r="128" spans="1:10" s="3" customFormat="1" ht="15.75" x14ac:dyDescent="0.6">
      <c r="A128" s="1"/>
      <c r="B128" s="12">
        <v>41976</v>
      </c>
      <c r="C128" s="13">
        <f t="shared" si="9"/>
        <v>41976</v>
      </c>
      <c r="D128" s="14">
        <f>SUM(COUNTIF(Plan_design!F:F,'Burndown Chart'!B128),COUNTIF(Publish!F:F,'Burndown Chart'!B128),COUNTIF(Develope!E:E,'Burndown Chart'!B128))</f>
        <v>0</v>
      </c>
      <c r="E128" s="14">
        <f>SUM(COUNTIF(Plan_design!G:G,'Burndown Chart'!B128),COUNTIF(Publish!G:G,'Burndown Chart'!B128),COUNTIF(Develope!F:F,'Burndown Chart'!B128))</f>
        <v>0</v>
      </c>
      <c r="F128" s="14">
        <f>$F$4-SUM($D$5:D128)</f>
        <v>0</v>
      </c>
      <c r="G128" s="14">
        <f>IF(E128="",NA(),$G$4-SUM($E$5:E128))</f>
        <v>22</v>
      </c>
      <c r="H128" s="14">
        <f t="shared" si="5"/>
        <v>0</v>
      </c>
      <c r="I128" s="15">
        <f t="shared" si="6"/>
        <v>1</v>
      </c>
      <c r="J128" s="15">
        <f t="shared" si="7"/>
        <v>0.96535433070866139</v>
      </c>
    </row>
    <row r="129" spans="1:10" s="3" customFormat="1" ht="15.75" x14ac:dyDescent="0.6">
      <c r="A129" s="1"/>
      <c r="B129" s="12">
        <v>41977</v>
      </c>
      <c r="C129" s="13">
        <f t="shared" si="9"/>
        <v>41977</v>
      </c>
      <c r="D129" s="14">
        <f>SUM(COUNTIF(Plan_design!F:F,'Burndown Chart'!B129),COUNTIF(Publish!F:F,'Burndown Chart'!B129),COUNTIF(Develope!E:E,'Burndown Chart'!B129))</f>
        <v>0</v>
      </c>
      <c r="E129" s="14">
        <f>SUM(COUNTIF(Plan_design!G:G,'Burndown Chart'!B129),COUNTIF(Publish!G:G,'Burndown Chart'!B129),COUNTIF(Develope!F:F,'Burndown Chart'!B129))</f>
        <v>0</v>
      </c>
      <c r="F129" s="14">
        <f>$F$4-SUM($D$5:D129)</f>
        <v>0</v>
      </c>
      <c r="G129" s="14">
        <f>IF(E129="",NA(),$G$4-SUM($E$5:E129))</f>
        <v>22</v>
      </c>
      <c r="H129" s="14">
        <f t="shared" si="5"/>
        <v>0</v>
      </c>
      <c r="I129" s="15">
        <f t="shared" si="6"/>
        <v>1</v>
      </c>
      <c r="J129" s="15">
        <f t="shared" si="7"/>
        <v>0.96535433070866139</v>
      </c>
    </row>
    <row r="130" spans="1:10" s="3" customFormat="1" ht="15.75" x14ac:dyDescent="0.6">
      <c r="A130" s="1"/>
      <c r="B130" s="12">
        <v>41978</v>
      </c>
      <c r="C130" s="13">
        <f t="shared" si="9"/>
        <v>41978</v>
      </c>
      <c r="D130" s="14">
        <f>SUM(COUNTIF(Plan_design!F:F,'Burndown Chart'!B130),COUNTIF(Publish!F:F,'Burndown Chart'!B130),COUNTIF(Develope!E:E,'Burndown Chart'!B130))</f>
        <v>0</v>
      </c>
      <c r="E130" s="14">
        <f>SUM(COUNTIF(Plan_design!G:G,'Burndown Chart'!B130),COUNTIF(Publish!G:G,'Burndown Chart'!B130),COUNTIF(Develope!F:F,'Burndown Chart'!B130))</f>
        <v>0</v>
      </c>
      <c r="F130" s="14">
        <f>$F$4-SUM($D$5:D130)</f>
        <v>0</v>
      </c>
      <c r="G130" s="14">
        <f>IF(E130="",NA(),$G$4-SUM($E$5:E130))</f>
        <v>22</v>
      </c>
      <c r="H130" s="14">
        <f t="shared" si="5"/>
        <v>0</v>
      </c>
      <c r="I130" s="15">
        <f t="shared" si="6"/>
        <v>1</v>
      </c>
      <c r="J130" s="15">
        <f t="shared" si="7"/>
        <v>0.96535433070866139</v>
      </c>
    </row>
    <row r="131" spans="1:10" s="3" customFormat="1" ht="15.75" x14ac:dyDescent="0.6">
      <c r="A131" s="1"/>
      <c r="B131" s="12">
        <v>41979</v>
      </c>
      <c r="C131" s="13">
        <f t="shared" si="9"/>
        <v>41979</v>
      </c>
      <c r="D131" s="14">
        <f>SUM(COUNTIF(Plan_design!F:F,'Burndown Chart'!B131),COUNTIF(Publish!F:F,'Burndown Chart'!B131),COUNTIF(Develope!E:E,'Burndown Chart'!B131))</f>
        <v>0</v>
      </c>
      <c r="E131" s="14">
        <f>SUM(COUNTIF(Plan_design!G:G,'Burndown Chart'!B131),COUNTIF(Publish!G:G,'Burndown Chart'!B131),COUNTIF(Develope!F:F,'Burndown Chart'!B131))</f>
        <v>0</v>
      </c>
      <c r="F131" s="14">
        <f>$F$4-SUM($D$5:D131)</f>
        <v>0</v>
      </c>
      <c r="G131" s="14">
        <f>IF(E131="",NA(),$G$4-SUM($E$5:E131))</f>
        <v>22</v>
      </c>
      <c r="H131" s="14">
        <f t="shared" si="5"/>
        <v>0</v>
      </c>
      <c r="I131" s="15">
        <f t="shared" si="6"/>
        <v>1</v>
      </c>
      <c r="J131" s="15">
        <f t="shared" si="7"/>
        <v>0.96535433070866139</v>
      </c>
    </row>
    <row r="132" spans="1:10" s="3" customFormat="1" ht="15.75" x14ac:dyDescent="0.6">
      <c r="A132" s="1"/>
      <c r="B132" s="12">
        <v>41980</v>
      </c>
      <c r="C132" s="13">
        <f t="shared" si="9"/>
        <v>41980</v>
      </c>
      <c r="D132" s="14">
        <f>SUM(COUNTIF(Plan_design!F:F,'Burndown Chart'!B132),COUNTIF(Publish!F:F,'Burndown Chart'!B132),COUNTIF(Develope!E:E,'Burndown Chart'!B132))</f>
        <v>0</v>
      </c>
      <c r="E132" s="14">
        <f>SUM(COUNTIF(Plan_design!G:G,'Burndown Chart'!B132),COUNTIF(Publish!G:G,'Burndown Chart'!B132),COUNTIF(Develope!F:F,'Burndown Chart'!B132))</f>
        <v>0</v>
      </c>
      <c r="F132" s="14">
        <f>$F$4-SUM($D$5:D132)</f>
        <v>0</v>
      </c>
      <c r="G132" s="14">
        <f>IF(E132="",NA(),$G$4-SUM($E$5:E132))</f>
        <v>22</v>
      </c>
      <c r="H132" s="14">
        <f t="shared" si="5"/>
        <v>0</v>
      </c>
      <c r="I132" s="15">
        <f t="shared" si="6"/>
        <v>1</v>
      </c>
      <c r="J132" s="15">
        <f t="shared" si="7"/>
        <v>0.96535433070866139</v>
      </c>
    </row>
    <row r="133" spans="1:10" s="3" customFormat="1" ht="15.75" x14ac:dyDescent="0.6">
      <c r="A133" s="1"/>
      <c r="B133" s="12">
        <v>41981</v>
      </c>
      <c r="C133" s="13">
        <f t="shared" si="9"/>
        <v>41981</v>
      </c>
      <c r="D133" s="14">
        <f>SUM(COUNTIF(Plan_design!F:F,'Burndown Chart'!B133),COUNTIF(Publish!F:F,'Burndown Chart'!B133),COUNTIF(Develope!E:E,'Burndown Chart'!B133))</f>
        <v>0</v>
      </c>
      <c r="E133" s="14">
        <f>SUM(COUNTIF(Plan_design!G:G,'Burndown Chart'!B133),COUNTIF(Publish!G:G,'Burndown Chart'!B133),COUNTIF(Develope!F:F,'Burndown Chart'!B133))</f>
        <v>0</v>
      </c>
      <c r="F133" s="14">
        <f>$F$4-SUM($D$5:D133)</f>
        <v>0</v>
      </c>
      <c r="G133" s="14">
        <f>IF(E133="",NA(),$G$4-SUM($E$5:E133))</f>
        <v>22</v>
      </c>
      <c r="H133" s="14">
        <f t="shared" si="5"/>
        <v>0</v>
      </c>
      <c r="I133" s="15">
        <f t="shared" si="6"/>
        <v>1</v>
      </c>
      <c r="J133" s="15">
        <f t="shared" si="7"/>
        <v>0.96535433070866139</v>
      </c>
    </row>
    <row r="134" spans="1:10" s="3" customFormat="1" ht="15.75" x14ac:dyDescent="0.6">
      <c r="A134" s="1"/>
      <c r="B134" s="12">
        <v>41982</v>
      </c>
      <c r="C134" s="13">
        <f t="shared" si="9"/>
        <v>41982</v>
      </c>
      <c r="D134" s="14">
        <f>SUM(COUNTIF(Plan_design!F:F,'Burndown Chart'!B134),COUNTIF(Publish!F:F,'Burndown Chart'!B134),COUNTIF(Develope!E:E,'Burndown Chart'!B134))</f>
        <v>0</v>
      </c>
      <c r="E134" s="14">
        <f>SUM(COUNTIF(Plan_design!G:G,'Burndown Chart'!B134),COUNTIF(Publish!G:G,'Burndown Chart'!B134),COUNTIF(Develope!F:F,'Burndown Chart'!B134))</f>
        <v>0</v>
      </c>
      <c r="F134" s="14">
        <f>$F$4-SUM($D$5:D134)</f>
        <v>0</v>
      </c>
      <c r="G134" s="14">
        <f>IF(E134="",NA(),$G$4-SUM($E$5:E134))</f>
        <v>22</v>
      </c>
      <c r="H134" s="14">
        <f t="shared" ref="H134:H148" si="10">IF(E134="","N/A",E134)</f>
        <v>0</v>
      </c>
      <c r="I134" s="15">
        <f t="shared" ref="I134:I148" si="11">IF(ISERROR(1-(F134/$F$4)),"0",1-(F134/$F$4))</f>
        <v>1</v>
      </c>
      <c r="J134" s="15">
        <f t="shared" ref="J134:J148" si="12">IF(ISERROR(1-(G134/$G$4)),"0",1-(G134/$G$4))</f>
        <v>0.96535433070866139</v>
      </c>
    </row>
    <row r="135" spans="1:10" s="3" customFormat="1" ht="15.75" x14ac:dyDescent="0.6">
      <c r="A135" s="1"/>
      <c r="B135" s="12">
        <v>41983</v>
      </c>
      <c r="C135" s="13">
        <f t="shared" si="9"/>
        <v>41983</v>
      </c>
      <c r="D135" s="14">
        <f>SUM(COUNTIF(Plan_design!F:F,'Burndown Chart'!B135),COUNTIF(Publish!F:F,'Burndown Chart'!B135),COUNTIF(Develope!E:E,'Burndown Chart'!B135))</f>
        <v>0</v>
      </c>
      <c r="E135" s="14">
        <f>SUM(COUNTIF(Plan_design!G:G,'Burndown Chart'!B135),COUNTIF(Publish!G:G,'Burndown Chart'!B135),COUNTIF(Develope!F:F,'Burndown Chart'!B135))</f>
        <v>0</v>
      </c>
      <c r="F135" s="14">
        <f>$F$4-SUM($D$5:D135)</f>
        <v>0</v>
      </c>
      <c r="G135" s="14">
        <f>IF(E135="",NA(),$G$4-SUM($E$5:E135))</f>
        <v>22</v>
      </c>
      <c r="H135" s="14">
        <f t="shared" si="10"/>
        <v>0</v>
      </c>
      <c r="I135" s="15">
        <f t="shared" si="11"/>
        <v>1</v>
      </c>
      <c r="J135" s="15">
        <f t="shared" si="12"/>
        <v>0.96535433070866139</v>
      </c>
    </row>
    <row r="136" spans="1:10" s="3" customFormat="1" ht="15.75" x14ac:dyDescent="0.6">
      <c r="A136" s="1"/>
      <c r="B136" s="12">
        <v>41984</v>
      </c>
      <c r="C136" s="13">
        <f t="shared" si="9"/>
        <v>41984</v>
      </c>
      <c r="D136" s="14">
        <f>SUM(COUNTIF(Plan_design!F:F,'Burndown Chart'!B136),COUNTIF(Publish!F:F,'Burndown Chart'!B136),COUNTIF(Develope!E:E,'Burndown Chart'!B136))</f>
        <v>0</v>
      </c>
      <c r="E136" s="14">
        <f>SUM(COUNTIF(Plan_design!G:G,'Burndown Chart'!B136),COUNTIF(Publish!G:G,'Burndown Chart'!B136),COUNTIF(Develope!F:F,'Burndown Chart'!B136))</f>
        <v>0</v>
      </c>
      <c r="F136" s="14">
        <f>$F$4-SUM($D$5:D136)</f>
        <v>0</v>
      </c>
      <c r="G136" s="14">
        <f>IF(E136="",NA(),$G$4-SUM($E$5:E136))</f>
        <v>22</v>
      </c>
      <c r="H136" s="14">
        <f t="shared" si="10"/>
        <v>0</v>
      </c>
      <c r="I136" s="15">
        <f t="shared" si="11"/>
        <v>1</v>
      </c>
      <c r="J136" s="15">
        <f t="shared" si="12"/>
        <v>0.96535433070866139</v>
      </c>
    </row>
    <row r="137" spans="1:10" s="3" customFormat="1" ht="15.75" x14ac:dyDescent="0.6">
      <c r="A137" s="1"/>
      <c r="B137" s="12">
        <v>41985</v>
      </c>
      <c r="C137" s="13">
        <f t="shared" si="9"/>
        <v>41985</v>
      </c>
      <c r="D137" s="14">
        <f>SUM(COUNTIF(Plan_design!F:F,'Burndown Chart'!B137),COUNTIF(Publish!F:F,'Burndown Chart'!B137),COUNTIF(Develope!E:E,'Burndown Chart'!B137))</f>
        <v>0</v>
      </c>
      <c r="E137" s="14">
        <f>SUM(COUNTIF(Plan_design!G:G,'Burndown Chart'!B137),COUNTIF(Publish!G:G,'Burndown Chart'!B137),COUNTIF(Develope!F:F,'Burndown Chart'!B137))</f>
        <v>0</v>
      </c>
      <c r="F137" s="14">
        <f>$F$4-SUM($D$5:D137)</f>
        <v>0</v>
      </c>
      <c r="G137" s="14">
        <f>IF(E137="",NA(),$G$4-SUM($E$5:E137))</f>
        <v>22</v>
      </c>
      <c r="H137" s="14">
        <f t="shared" si="10"/>
        <v>0</v>
      </c>
      <c r="I137" s="15">
        <f t="shared" si="11"/>
        <v>1</v>
      </c>
      <c r="J137" s="15">
        <f t="shared" si="12"/>
        <v>0.96535433070866139</v>
      </c>
    </row>
    <row r="138" spans="1:10" s="3" customFormat="1" ht="15.75" x14ac:dyDescent="0.6">
      <c r="A138" s="1"/>
      <c r="B138" s="12">
        <v>41986</v>
      </c>
      <c r="C138" s="13">
        <f t="shared" si="9"/>
        <v>41986</v>
      </c>
      <c r="D138" s="14">
        <f>SUM(COUNTIF(Plan_design!F:F,'Burndown Chart'!B138),COUNTIF(Publish!F:F,'Burndown Chart'!B138),COUNTIF(Develope!E:E,'Burndown Chart'!B138))</f>
        <v>0</v>
      </c>
      <c r="E138" s="14">
        <f>SUM(COUNTIF(Plan_design!G:G,'Burndown Chart'!B138),COUNTIF(Publish!G:G,'Burndown Chart'!B138),COUNTIF(Develope!F:F,'Burndown Chart'!B138))</f>
        <v>0</v>
      </c>
      <c r="F138" s="14">
        <f>$F$4-SUM($D$5:D138)</f>
        <v>0</v>
      </c>
      <c r="G138" s="14">
        <f>IF(E138="",NA(),$G$4-SUM($E$5:E138))</f>
        <v>22</v>
      </c>
      <c r="H138" s="14">
        <f t="shared" si="10"/>
        <v>0</v>
      </c>
      <c r="I138" s="15">
        <f t="shared" si="11"/>
        <v>1</v>
      </c>
      <c r="J138" s="15">
        <f t="shared" si="12"/>
        <v>0.96535433070866139</v>
      </c>
    </row>
    <row r="139" spans="1:10" s="3" customFormat="1" ht="15.75" x14ac:dyDescent="0.6">
      <c r="A139" s="1"/>
      <c r="B139" s="12">
        <v>41987</v>
      </c>
      <c r="C139" s="13">
        <f t="shared" si="9"/>
        <v>41987</v>
      </c>
      <c r="D139" s="14">
        <f>SUM(COUNTIF(Plan_design!F:F,'Burndown Chart'!B139),COUNTIF(Publish!F:F,'Burndown Chart'!B139),COUNTIF(Develope!E:E,'Burndown Chart'!B139))</f>
        <v>0</v>
      </c>
      <c r="E139" s="14">
        <f>SUM(COUNTIF(Plan_design!G:G,'Burndown Chart'!B139),COUNTIF(Publish!G:G,'Burndown Chart'!B139),COUNTIF(Develope!F:F,'Burndown Chart'!B139))</f>
        <v>0</v>
      </c>
      <c r="F139" s="14">
        <f>$F$4-SUM($D$5:D139)</f>
        <v>0</v>
      </c>
      <c r="G139" s="14">
        <f>IF(E139="",NA(),$G$4-SUM($E$5:E139))</f>
        <v>22</v>
      </c>
      <c r="H139" s="14">
        <f t="shared" si="10"/>
        <v>0</v>
      </c>
      <c r="I139" s="15">
        <f t="shared" si="11"/>
        <v>1</v>
      </c>
      <c r="J139" s="15">
        <f t="shared" si="12"/>
        <v>0.96535433070866139</v>
      </c>
    </row>
    <row r="140" spans="1:10" s="3" customFormat="1" ht="15.75" x14ac:dyDescent="0.6">
      <c r="A140" s="1"/>
      <c r="B140" s="12">
        <v>41988</v>
      </c>
      <c r="C140" s="13">
        <f t="shared" si="9"/>
        <v>41988</v>
      </c>
      <c r="D140" s="14">
        <f>SUM(COUNTIF(Plan_design!F:F,'Burndown Chart'!B140),COUNTIF(Publish!F:F,'Burndown Chart'!B140),COUNTIF(Develope!E:E,'Burndown Chart'!B140))</f>
        <v>0</v>
      </c>
      <c r="E140" s="14">
        <f>SUM(COUNTIF(Plan_design!G:G,'Burndown Chart'!B140),COUNTIF(Publish!G:G,'Burndown Chart'!B140),COUNTIF(Develope!F:F,'Burndown Chart'!B140))</f>
        <v>0</v>
      </c>
      <c r="F140" s="14">
        <f>$F$4-SUM($D$5:D140)</f>
        <v>0</v>
      </c>
      <c r="G140" s="14">
        <f>IF(E140="",NA(),$G$4-SUM($E$5:E140))</f>
        <v>22</v>
      </c>
      <c r="H140" s="14">
        <f t="shared" si="10"/>
        <v>0</v>
      </c>
      <c r="I140" s="15">
        <f t="shared" si="11"/>
        <v>1</v>
      </c>
      <c r="J140" s="15">
        <f t="shared" si="12"/>
        <v>0.96535433070866139</v>
      </c>
    </row>
    <row r="141" spans="1:10" s="3" customFormat="1" ht="15.75" x14ac:dyDescent="0.6">
      <c r="A141" s="1"/>
      <c r="B141" s="12">
        <v>41989</v>
      </c>
      <c r="C141" s="13">
        <f t="shared" si="9"/>
        <v>41989</v>
      </c>
      <c r="D141" s="14">
        <f>SUM(COUNTIF(Plan_design!F:F,'Burndown Chart'!B141),COUNTIF(Publish!F:F,'Burndown Chart'!B141),COUNTIF(Develope!E:E,'Burndown Chart'!B141))</f>
        <v>0</v>
      </c>
      <c r="E141" s="14">
        <f>SUM(COUNTIF(Plan_design!G:G,'Burndown Chart'!B141),COUNTIF(Publish!G:G,'Burndown Chart'!B141),COUNTIF(Develope!F:F,'Burndown Chart'!B141))</f>
        <v>0</v>
      </c>
      <c r="F141" s="14">
        <f>$F$4-SUM($D$5:D141)</f>
        <v>0</v>
      </c>
      <c r="G141" s="14">
        <f>IF(E141="",NA(),$G$4-SUM($E$5:E141))</f>
        <v>22</v>
      </c>
      <c r="H141" s="14">
        <f t="shared" si="10"/>
        <v>0</v>
      </c>
      <c r="I141" s="15">
        <f t="shared" si="11"/>
        <v>1</v>
      </c>
      <c r="J141" s="15">
        <f t="shared" si="12"/>
        <v>0.96535433070866139</v>
      </c>
    </row>
    <row r="142" spans="1:10" s="3" customFormat="1" ht="15.75" x14ac:dyDescent="0.6">
      <c r="A142" s="1"/>
      <c r="B142" s="12">
        <v>41990</v>
      </c>
      <c r="C142" s="13">
        <f t="shared" si="9"/>
        <v>41990</v>
      </c>
      <c r="D142" s="14">
        <f>SUM(COUNTIF(Plan_design!F:F,'Burndown Chart'!B142),COUNTIF(Publish!F:F,'Burndown Chart'!B142),COUNTIF(Develope!E:E,'Burndown Chart'!B142))</f>
        <v>0</v>
      </c>
      <c r="E142" s="14">
        <f>SUM(COUNTIF(Plan_design!G:G,'Burndown Chart'!B142),COUNTIF(Publish!G:G,'Burndown Chart'!B142),COUNTIF(Develope!F:F,'Burndown Chart'!B142))</f>
        <v>0</v>
      </c>
      <c r="F142" s="14">
        <f>$F$4-SUM($D$5:D142)</f>
        <v>0</v>
      </c>
      <c r="G142" s="14">
        <f>IF(E142="",NA(),$G$4-SUM($E$5:E142))</f>
        <v>22</v>
      </c>
      <c r="H142" s="14">
        <f t="shared" si="10"/>
        <v>0</v>
      </c>
      <c r="I142" s="15">
        <f t="shared" si="11"/>
        <v>1</v>
      </c>
      <c r="J142" s="15">
        <f t="shared" si="12"/>
        <v>0.96535433070866139</v>
      </c>
    </row>
    <row r="143" spans="1:10" s="3" customFormat="1" ht="15.75" x14ac:dyDescent="0.6">
      <c r="A143" s="1"/>
      <c r="B143" s="12">
        <v>41991</v>
      </c>
      <c r="C143" s="13">
        <f t="shared" ref="C143:C156" si="13">B143</f>
        <v>41991</v>
      </c>
      <c r="D143" s="14">
        <f>SUM(COUNTIF(Plan_design!F:F,'Burndown Chart'!B143),COUNTIF(Publish!F:F,'Burndown Chart'!B143),COUNTIF(Develope!E:E,'Burndown Chart'!B143))</f>
        <v>0</v>
      </c>
      <c r="E143" s="14">
        <f>SUM(COUNTIF(Plan_design!G:G,'Burndown Chart'!B143),COUNTIF(Publish!G:G,'Burndown Chart'!B143),COUNTIF(Develope!F:F,'Burndown Chart'!B143))</f>
        <v>0</v>
      </c>
      <c r="F143" s="14">
        <f>$F$4-SUM($D$5:D143)</f>
        <v>0</v>
      </c>
      <c r="G143" s="14">
        <f>IF(E143="",NA(),$G$4-SUM($E$5:E143))</f>
        <v>22</v>
      </c>
      <c r="H143" s="14">
        <f t="shared" si="10"/>
        <v>0</v>
      </c>
      <c r="I143" s="15">
        <f t="shared" si="11"/>
        <v>1</v>
      </c>
      <c r="J143" s="15">
        <f t="shared" si="12"/>
        <v>0.96535433070866139</v>
      </c>
    </row>
    <row r="144" spans="1:10" s="3" customFormat="1" ht="15.75" x14ac:dyDescent="0.6">
      <c r="A144" s="1"/>
      <c r="B144" s="12">
        <v>41992</v>
      </c>
      <c r="C144" s="13">
        <f t="shared" si="13"/>
        <v>41992</v>
      </c>
      <c r="D144" s="14">
        <f>SUM(COUNTIF(Plan_design!F:F,'Burndown Chart'!B144),COUNTIF(Publish!F:F,'Burndown Chart'!B144),COUNTIF(Develope!E:E,'Burndown Chart'!B144))</f>
        <v>0</v>
      </c>
      <c r="E144" s="14">
        <f>SUM(COUNTIF(Plan_design!G:G,'Burndown Chart'!B144),COUNTIF(Publish!G:G,'Burndown Chart'!B144),COUNTIF(Develope!F:F,'Burndown Chart'!B144))</f>
        <v>0</v>
      </c>
      <c r="F144" s="14">
        <f>$F$4-SUM($D$5:D144)</f>
        <v>0</v>
      </c>
      <c r="G144" s="14">
        <f>IF(E144="",NA(),$G$4-SUM($E$5:E144))</f>
        <v>22</v>
      </c>
      <c r="H144" s="14">
        <f t="shared" si="10"/>
        <v>0</v>
      </c>
      <c r="I144" s="15">
        <f t="shared" si="11"/>
        <v>1</v>
      </c>
      <c r="J144" s="15">
        <f t="shared" si="12"/>
        <v>0.96535433070866139</v>
      </c>
    </row>
    <row r="145" spans="1:10" s="3" customFormat="1" ht="15.75" x14ac:dyDescent="0.6">
      <c r="A145" s="1"/>
      <c r="B145" s="12">
        <v>41993</v>
      </c>
      <c r="C145" s="13">
        <f t="shared" si="13"/>
        <v>41993</v>
      </c>
      <c r="D145" s="14">
        <f>SUM(COUNTIF(Plan_design!F:F,'Burndown Chart'!B145),COUNTIF(Publish!F:F,'Burndown Chart'!B145),COUNTIF(Develope!E:E,'Burndown Chart'!B145))</f>
        <v>0</v>
      </c>
      <c r="E145" s="14">
        <f>SUM(COUNTIF(Plan_design!G:G,'Burndown Chart'!B145),COUNTIF(Publish!G:G,'Burndown Chart'!B145),COUNTIF(Develope!F:F,'Burndown Chart'!B145))</f>
        <v>0</v>
      </c>
      <c r="F145" s="14">
        <f>$F$4-SUM($D$5:D145)</f>
        <v>0</v>
      </c>
      <c r="G145" s="14">
        <f>IF(E145="",NA(),$G$4-SUM($E$5:E145))</f>
        <v>22</v>
      </c>
      <c r="H145" s="14">
        <f t="shared" si="10"/>
        <v>0</v>
      </c>
      <c r="I145" s="15">
        <f t="shared" si="11"/>
        <v>1</v>
      </c>
      <c r="J145" s="15">
        <f t="shared" si="12"/>
        <v>0.96535433070866139</v>
      </c>
    </row>
    <row r="146" spans="1:10" s="3" customFormat="1" ht="15.75" x14ac:dyDescent="0.6">
      <c r="A146" s="1"/>
      <c r="B146" s="12">
        <v>41994</v>
      </c>
      <c r="C146" s="13">
        <f t="shared" si="13"/>
        <v>41994</v>
      </c>
      <c r="D146" s="14">
        <f>SUM(COUNTIF(Plan_design!F:F,'Burndown Chart'!B146),COUNTIF(Publish!F:F,'Burndown Chart'!B146),COUNTIF(Develope!E:E,'Burndown Chart'!B146))</f>
        <v>0</v>
      </c>
      <c r="E146" s="14">
        <f>SUM(COUNTIF(Plan_design!G:G,'Burndown Chart'!B146),COUNTIF(Publish!G:G,'Burndown Chart'!B146),COUNTIF(Develope!F:F,'Burndown Chart'!B146))</f>
        <v>0</v>
      </c>
      <c r="F146" s="14">
        <f>$F$4-SUM($D$5:D146)</f>
        <v>0</v>
      </c>
      <c r="G146" s="14">
        <f>IF(E146="",NA(),$G$4-SUM($E$5:E146))</f>
        <v>22</v>
      </c>
      <c r="H146" s="14">
        <f t="shared" si="10"/>
        <v>0</v>
      </c>
      <c r="I146" s="15">
        <f t="shared" si="11"/>
        <v>1</v>
      </c>
      <c r="J146" s="15">
        <f t="shared" si="12"/>
        <v>0.96535433070866139</v>
      </c>
    </row>
    <row r="147" spans="1:10" s="3" customFormat="1" ht="15.75" x14ac:dyDescent="0.6">
      <c r="A147" s="1"/>
      <c r="B147" s="12">
        <v>41995</v>
      </c>
      <c r="C147" s="13">
        <f t="shared" si="13"/>
        <v>41995</v>
      </c>
      <c r="D147" s="14">
        <f>SUM(COUNTIF(Plan_design!F:F,'Burndown Chart'!B147),COUNTIF(Publish!F:F,'Burndown Chart'!B147),COUNTIF(Develope!E:E,'Burndown Chart'!B147))</f>
        <v>0</v>
      </c>
      <c r="E147" s="14">
        <f>SUM(COUNTIF(Plan_design!G:G,'Burndown Chart'!B147),COUNTIF(Publish!G:G,'Burndown Chart'!B147),COUNTIF(Develope!F:F,'Burndown Chart'!B147))</f>
        <v>0</v>
      </c>
      <c r="F147" s="14">
        <f>$F$4-SUM($D$5:D147)</f>
        <v>0</v>
      </c>
      <c r="G147" s="14">
        <f>IF(E147="",NA(),$G$4-SUM($E$5:E147))</f>
        <v>22</v>
      </c>
      <c r="H147" s="14">
        <f t="shared" si="10"/>
        <v>0</v>
      </c>
      <c r="I147" s="15">
        <f t="shared" si="11"/>
        <v>1</v>
      </c>
      <c r="J147" s="15">
        <f t="shared" si="12"/>
        <v>0.96535433070866139</v>
      </c>
    </row>
    <row r="148" spans="1:10" s="3" customFormat="1" ht="15.75" x14ac:dyDescent="0.6">
      <c r="A148" s="1"/>
      <c r="B148" s="12">
        <v>41996</v>
      </c>
      <c r="C148" s="13">
        <f t="shared" si="13"/>
        <v>41996</v>
      </c>
      <c r="D148" s="14">
        <f>SUM(COUNTIF(Plan_design!F:F,'Burndown Chart'!B148),COUNTIF(Publish!F:F,'Burndown Chart'!B148),COUNTIF(Develope!E:E,'Burndown Chart'!B148))</f>
        <v>0</v>
      </c>
      <c r="E148" s="14">
        <f>SUM(COUNTIF(Plan_design!G:G,'Burndown Chart'!B148),COUNTIF(Publish!G:G,'Burndown Chart'!B148),COUNTIF(Develope!F:F,'Burndown Chart'!B148))</f>
        <v>0</v>
      </c>
      <c r="F148" s="14">
        <f>$F$4-SUM($D$5:D148)</f>
        <v>0</v>
      </c>
      <c r="G148" s="14">
        <f>IF(E148="",NA(),$G$4-SUM($E$5:E148))</f>
        <v>22</v>
      </c>
      <c r="H148" s="14">
        <f t="shared" si="10"/>
        <v>0</v>
      </c>
      <c r="I148" s="15">
        <f t="shared" si="11"/>
        <v>1</v>
      </c>
      <c r="J148" s="15">
        <f t="shared" si="12"/>
        <v>0.96535433070866139</v>
      </c>
    </row>
    <row r="149" spans="1:10" s="3" customFormat="1" ht="15.75" x14ac:dyDescent="0.6">
      <c r="A149" s="1"/>
      <c r="B149" s="12">
        <v>41997</v>
      </c>
      <c r="C149" s="13">
        <f t="shared" si="13"/>
        <v>41997</v>
      </c>
      <c r="D149" s="14">
        <f>SUM(COUNTIF(Plan_design!F:F,'Burndown Chart'!B149),COUNTIF(Publish!F:F,'Burndown Chart'!B149),COUNTIF(Develope!E:E,'Burndown Chart'!B149))</f>
        <v>0</v>
      </c>
      <c r="E149" s="14">
        <f>SUM(COUNTIF(Plan_design!G:G,'Burndown Chart'!B149),COUNTIF(Publish!G:G,'Burndown Chart'!B149),COUNTIF(Develope!F:F,'Burndown Chart'!B149))</f>
        <v>0</v>
      </c>
      <c r="F149" s="14">
        <f>$F$4-SUM($D$5:D149)</f>
        <v>0</v>
      </c>
      <c r="G149" s="14">
        <f>IF(E149="",NA(),$G$4-SUM($E$5:E149))</f>
        <v>22</v>
      </c>
      <c r="H149" s="14">
        <f t="shared" ref="H149:H156" si="14">IF(E149="","N/A",E149)</f>
        <v>0</v>
      </c>
      <c r="I149" s="15">
        <f t="shared" ref="I149:I156" si="15">IF(ISERROR(1-(F149/$F$4)),"0",1-(F149/$F$4))</f>
        <v>1</v>
      </c>
      <c r="J149" s="15">
        <f t="shared" ref="J149:J156" si="16">IF(ISERROR(1-(G149/$G$4)),"0",1-(G149/$G$4))</f>
        <v>0.96535433070866139</v>
      </c>
    </row>
    <row r="150" spans="1:10" s="3" customFormat="1" ht="15.75" x14ac:dyDescent="0.6">
      <c r="A150" s="1"/>
      <c r="B150" s="12">
        <v>41998</v>
      </c>
      <c r="C150" s="13">
        <f t="shared" si="13"/>
        <v>41998</v>
      </c>
      <c r="D150" s="14">
        <f>SUM(COUNTIF(Plan_design!F:F,'Burndown Chart'!B150),COUNTIF(Publish!F:F,'Burndown Chart'!B150),COUNTIF(Develope!E:E,'Burndown Chart'!B150))</f>
        <v>0</v>
      </c>
      <c r="E150" s="14">
        <f>SUM(COUNTIF(Plan_design!G:G,'Burndown Chart'!B150),COUNTIF(Publish!G:G,'Burndown Chart'!B150),COUNTIF(Develope!F:F,'Burndown Chart'!B150))</f>
        <v>0</v>
      </c>
      <c r="F150" s="14">
        <f>$F$4-SUM($D$5:D150)</f>
        <v>0</v>
      </c>
      <c r="G150" s="14">
        <f>IF(E150="",NA(),$G$4-SUM($E$5:E150))</f>
        <v>22</v>
      </c>
      <c r="H150" s="14">
        <f t="shared" si="14"/>
        <v>0</v>
      </c>
      <c r="I150" s="15">
        <f t="shared" si="15"/>
        <v>1</v>
      </c>
      <c r="J150" s="15">
        <f t="shared" si="16"/>
        <v>0.96535433070866139</v>
      </c>
    </row>
    <row r="151" spans="1:10" s="3" customFormat="1" ht="15.75" x14ac:dyDescent="0.6">
      <c r="A151" s="1"/>
      <c r="B151" s="12">
        <v>41999</v>
      </c>
      <c r="C151" s="13">
        <f t="shared" si="13"/>
        <v>41999</v>
      </c>
      <c r="D151" s="14">
        <f>SUM(COUNTIF(Plan_design!F:F,'Burndown Chart'!B151),COUNTIF(Publish!F:F,'Burndown Chart'!B151),COUNTIF(Develope!E:E,'Burndown Chart'!B151))</f>
        <v>0</v>
      </c>
      <c r="E151" s="14">
        <f>SUM(COUNTIF(Plan_design!G:G,'Burndown Chart'!B151),COUNTIF(Publish!G:G,'Burndown Chart'!B151),COUNTIF(Develope!F:F,'Burndown Chart'!B151))</f>
        <v>0</v>
      </c>
      <c r="F151" s="14">
        <f>$F$4-SUM($D$5:D151)</f>
        <v>0</v>
      </c>
      <c r="G151" s="14">
        <f>IF(E151="",NA(),$G$4-SUM($E$5:E151))</f>
        <v>22</v>
      </c>
      <c r="H151" s="14">
        <f t="shared" si="14"/>
        <v>0</v>
      </c>
      <c r="I151" s="15">
        <f t="shared" si="15"/>
        <v>1</v>
      </c>
      <c r="J151" s="15">
        <f t="shared" si="16"/>
        <v>0.96535433070866139</v>
      </c>
    </row>
    <row r="152" spans="1:10" s="3" customFormat="1" ht="15.75" x14ac:dyDescent="0.6">
      <c r="A152" s="1"/>
      <c r="B152" s="12">
        <v>42000</v>
      </c>
      <c r="C152" s="13">
        <f t="shared" si="13"/>
        <v>42000</v>
      </c>
      <c r="D152" s="14">
        <f>SUM(COUNTIF(Plan_design!F:F,'Burndown Chart'!B152),COUNTIF(Publish!F:F,'Burndown Chart'!B152),COUNTIF(Develope!E:E,'Burndown Chart'!B152))</f>
        <v>0</v>
      </c>
      <c r="E152" s="14">
        <f>SUM(COUNTIF(Plan_design!G:G,'Burndown Chart'!B152),COUNTIF(Publish!G:G,'Burndown Chart'!B152),COUNTIF(Develope!F:F,'Burndown Chart'!B152))</f>
        <v>0</v>
      </c>
      <c r="F152" s="14">
        <f>$F$4-SUM($D$5:D152)</f>
        <v>0</v>
      </c>
      <c r="G152" s="14">
        <f>IF(E152="",NA(),$G$4-SUM($E$5:E152))</f>
        <v>22</v>
      </c>
      <c r="H152" s="14">
        <f t="shared" si="14"/>
        <v>0</v>
      </c>
      <c r="I152" s="15">
        <f t="shared" si="15"/>
        <v>1</v>
      </c>
      <c r="J152" s="15">
        <f t="shared" si="16"/>
        <v>0.96535433070866139</v>
      </c>
    </row>
    <row r="153" spans="1:10" s="3" customFormat="1" ht="15.75" x14ac:dyDescent="0.6">
      <c r="A153" s="1"/>
      <c r="B153" s="12">
        <v>42001</v>
      </c>
      <c r="C153" s="13">
        <f t="shared" si="13"/>
        <v>42001</v>
      </c>
      <c r="D153" s="14">
        <f>SUM(COUNTIF(Plan_design!F:F,'Burndown Chart'!B153),COUNTIF(Publish!F:F,'Burndown Chart'!B153),COUNTIF(Develope!E:E,'Burndown Chart'!B153))</f>
        <v>0</v>
      </c>
      <c r="E153" s="14">
        <f>SUM(COUNTIF(Plan_design!G:G,'Burndown Chart'!B153),COUNTIF(Publish!G:G,'Burndown Chart'!B153),COUNTIF(Develope!F:F,'Burndown Chart'!B153))</f>
        <v>0</v>
      </c>
      <c r="F153" s="14">
        <f>$F$4-SUM($D$5:D153)</f>
        <v>0</v>
      </c>
      <c r="G153" s="14">
        <f>IF(E153="",NA(),$G$4-SUM($E$5:E153))</f>
        <v>22</v>
      </c>
      <c r="H153" s="14">
        <f t="shared" si="14"/>
        <v>0</v>
      </c>
      <c r="I153" s="15">
        <f t="shared" si="15"/>
        <v>1</v>
      </c>
      <c r="J153" s="15">
        <f t="shared" si="16"/>
        <v>0.96535433070866139</v>
      </c>
    </row>
    <row r="154" spans="1:10" s="3" customFormat="1" ht="15.75" x14ac:dyDescent="0.6">
      <c r="A154" s="1"/>
      <c r="B154" s="12">
        <v>42002</v>
      </c>
      <c r="C154" s="13">
        <f t="shared" si="13"/>
        <v>42002</v>
      </c>
      <c r="D154" s="14">
        <f>SUM(COUNTIF(Plan_design!F:F,'Burndown Chart'!B154),COUNTIF(Publish!F:F,'Burndown Chart'!B154),COUNTIF(Develope!E:E,'Burndown Chart'!B154))</f>
        <v>0</v>
      </c>
      <c r="E154" s="14">
        <f>SUM(COUNTIF(Plan_design!G:G,'Burndown Chart'!B154),COUNTIF(Publish!G:G,'Burndown Chart'!B154),COUNTIF(Develope!F:F,'Burndown Chart'!B154))</f>
        <v>0</v>
      </c>
      <c r="F154" s="14">
        <f>$F$4-SUM($D$5:D154)</f>
        <v>0</v>
      </c>
      <c r="G154" s="14">
        <f>IF(E154="",NA(),$G$4-SUM($E$5:E154))</f>
        <v>22</v>
      </c>
      <c r="H154" s="14">
        <f t="shared" si="14"/>
        <v>0</v>
      </c>
      <c r="I154" s="15">
        <f t="shared" si="15"/>
        <v>1</v>
      </c>
      <c r="J154" s="15">
        <f t="shared" si="16"/>
        <v>0.96535433070866139</v>
      </c>
    </row>
    <row r="155" spans="1:10" s="3" customFormat="1" ht="15.75" x14ac:dyDescent="0.6">
      <c r="A155" s="1"/>
      <c r="B155" s="12">
        <v>42003</v>
      </c>
      <c r="C155" s="13">
        <f t="shared" si="13"/>
        <v>42003</v>
      </c>
      <c r="D155" s="14">
        <f>SUM(COUNTIF(Plan_design!F:F,'Burndown Chart'!B155),COUNTIF(Publish!F:F,'Burndown Chart'!B155),COUNTIF(Develope!E:E,'Burndown Chart'!B155))</f>
        <v>0</v>
      </c>
      <c r="E155" s="14">
        <f>SUM(COUNTIF(Plan_design!G:G,'Burndown Chart'!B155),COUNTIF(Publish!G:G,'Burndown Chart'!B155),COUNTIF(Develope!F:F,'Burndown Chart'!B155))</f>
        <v>0</v>
      </c>
      <c r="F155" s="14">
        <f>$F$4-SUM($D$5:D155)</f>
        <v>0</v>
      </c>
      <c r="G155" s="14">
        <f>IF(E155="",NA(),$G$4-SUM($E$5:E155))</f>
        <v>22</v>
      </c>
      <c r="H155" s="14">
        <f t="shared" si="14"/>
        <v>0</v>
      </c>
      <c r="I155" s="15">
        <f t="shared" si="15"/>
        <v>1</v>
      </c>
      <c r="J155" s="15">
        <f t="shared" si="16"/>
        <v>0.96535433070866139</v>
      </c>
    </row>
    <row r="156" spans="1:10" s="3" customFormat="1" ht="15.75" x14ac:dyDescent="0.6">
      <c r="A156" s="1"/>
      <c r="B156" s="12">
        <v>42004</v>
      </c>
      <c r="C156" s="13">
        <f t="shared" si="13"/>
        <v>42004</v>
      </c>
      <c r="D156" s="14">
        <f>SUM(COUNTIF(Plan_design!F:F,'Burndown Chart'!B156),COUNTIF(Publish!F:F,'Burndown Chart'!B156),COUNTIF(Develope!E:E,'Burndown Chart'!B156))</f>
        <v>0</v>
      </c>
      <c r="E156" s="14">
        <f>SUM(COUNTIF(Plan_design!G:G,'Burndown Chart'!B156),COUNTIF(Publish!G:G,'Burndown Chart'!B156),COUNTIF(Develope!F:F,'Burndown Chart'!B156))</f>
        <v>0</v>
      </c>
      <c r="F156" s="14">
        <f>$F$4-SUM($D$5:D156)</f>
        <v>0</v>
      </c>
      <c r="G156" s="14">
        <f>IF(E156="",NA(),$G$4-SUM($E$5:E156))</f>
        <v>22</v>
      </c>
      <c r="H156" s="14">
        <f t="shared" si="14"/>
        <v>0</v>
      </c>
      <c r="I156" s="15">
        <f t="shared" si="15"/>
        <v>1</v>
      </c>
      <c r="J156" s="15">
        <f t="shared" si="16"/>
        <v>0.96535433070866139</v>
      </c>
    </row>
  </sheetData>
  <mergeCells count="12">
    <mergeCell ref="I2:I3"/>
    <mergeCell ref="J2:J3"/>
    <mergeCell ref="A4:A11"/>
    <mergeCell ref="A12:A18"/>
    <mergeCell ref="D2:E2"/>
    <mergeCell ref="F2:G2"/>
    <mergeCell ref="H2:H3"/>
    <mergeCell ref="A19:A25"/>
    <mergeCell ref="A26:A33"/>
    <mergeCell ref="A34:A39"/>
    <mergeCell ref="A2:A3"/>
    <mergeCell ref="B2:C3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H9"/>
  <sheetViews>
    <sheetView tabSelected="1" zoomScale="115" zoomScaleNormal="115" workbookViewId="0">
      <selection activeCell="E11" sqref="E11"/>
    </sheetView>
  </sheetViews>
  <sheetFormatPr defaultColWidth="9" defaultRowHeight="15.75" x14ac:dyDescent="0.6"/>
  <cols>
    <col min="1" max="1" width="2.5" style="6" customWidth="1"/>
    <col min="2" max="2" width="26.125" style="6" customWidth="1"/>
    <col min="3" max="8" width="9.6875" style="6" customWidth="1"/>
    <col min="9" max="16384" width="9" style="6"/>
  </cols>
  <sheetData>
    <row r="1" spans="2:8" ht="16.149999999999999" thickBot="1" x14ac:dyDescent="0.65"/>
    <row r="2" spans="2:8" ht="16.5" customHeight="1" x14ac:dyDescent="0.6">
      <c r="B2" s="24" t="s">
        <v>10</v>
      </c>
      <c r="C2" s="25" t="s">
        <v>24</v>
      </c>
      <c r="D2" s="25" t="s">
        <v>21</v>
      </c>
      <c r="E2" s="25" t="s">
        <v>22</v>
      </c>
      <c r="F2" s="111" t="s">
        <v>23</v>
      </c>
      <c r="G2" s="112"/>
      <c r="H2" s="113"/>
    </row>
    <row r="3" spans="2:8" ht="16.5" customHeight="1" x14ac:dyDescent="0.6">
      <c r="B3" s="29" t="s">
        <v>31</v>
      </c>
      <c r="C3" s="30">
        <f>COUNT(Plan_design!F:F)</f>
        <v>295</v>
      </c>
      <c r="D3" s="30">
        <f>COUNT(Plan_design!G:G)</f>
        <v>295</v>
      </c>
      <c r="E3" s="30">
        <f>C3-D3</f>
        <v>0</v>
      </c>
      <c r="F3" s="116">
        <f>IF(ISERROR(D3/C3),"non value",D3/C3)</f>
        <v>1</v>
      </c>
      <c r="G3" s="117"/>
      <c r="H3" s="118"/>
    </row>
    <row r="4" spans="2:8" ht="16.5" customHeight="1" x14ac:dyDescent="0.6">
      <c r="B4" s="29" t="s">
        <v>32</v>
      </c>
      <c r="C4" s="30">
        <f>COUNT(Publish!F:F)</f>
        <v>295</v>
      </c>
      <c r="D4" s="30">
        <f>COUNT(Publish!G:G)</f>
        <v>287</v>
      </c>
      <c r="E4" s="30">
        <f>C4-D4</f>
        <v>8</v>
      </c>
      <c r="F4" s="119">
        <f>IF(ISERROR(D4/C4),"non value",D4/C4)</f>
        <v>0.97288135593220337</v>
      </c>
      <c r="G4" s="120"/>
      <c r="H4" s="121"/>
    </row>
    <row r="5" spans="2:8" ht="16.5" customHeight="1" x14ac:dyDescent="0.6">
      <c r="B5" s="29" t="s">
        <v>394</v>
      </c>
      <c r="C5" s="30">
        <f>COUNT(Develope!E:E)</f>
        <v>45</v>
      </c>
      <c r="D5" s="30">
        <f>COUNT(Develope!F:F)</f>
        <v>31</v>
      </c>
      <c r="E5" s="30">
        <f>C5-D5</f>
        <v>14</v>
      </c>
      <c r="F5" s="119">
        <f>IF(ISERROR(D5/C5),"non value",D5/C5)</f>
        <v>0.68888888888888888</v>
      </c>
      <c r="G5" s="120"/>
      <c r="H5" s="121"/>
    </row>
    <row r="6" spans="2:8" ht="16.5" customHeight="1" x14ac:dyDescent="0.6">
      <c r="B6" s="31" t="s">
        <v>20</v>
      </c>
      <c r="C6" s="32">
        <f>SUM(C3:C5)</f>
        <v>635</v>
      </c>
      <c r="D6" s="32">
        <f>SUM(D3:D5)</f>
        <v>613</v>
      </c>
      <c r="E6" s="32">
        <f>SUM(E3:E5)</f>
        <v>22</v>
      </c>
      <c r="F6" s="122">
        <f>IF(ISERROR(D6/C6),"non value",D6/C6)</f>
        <v>0.96535433070866139</v>
      </c>
      <c r="G6" s="123"/>
      <c r="H6" s="124"/>
    </row>
    <row r="7" spans="2:8" ht="16.5" customHeight="1" x14ac:dyDescent="0.6">
      <c r="B7" s="125"/>
      <c r="C7" s="126"/>
      <c r="D7" s="126"/>
      <c r="E7" s="126"/>
      <c r="F7" s="126"/>
      <c r="G7" s="126"/>
      <c r="H7" s="127"/>
    </row>
    <row r="8" spans="2:8" ht="16.5" customHeight="1" x14ac:dyDescent="0.6">
      <c r="B8" s="114" t="s">
        <v>28</v>
      </c>
      <c r="C8" s="58" t="s">
        <v>11</v>
      </c>
      <c r="D8" s="58" t="s">
        <v>13</v>
      </c>
      <c r="E8" s="58" t="s">
        <v>14</v>
      </c>
      <c r="F8" s="58" t="s">
        <v>29</v>
      </c>
      <c r="G8" s="58" t="s">
        <v>30</v>
      </c>
      <c r="H8" s="59" t="s">
        <v>12</v>
      </c>
    </row>
    <row r="9" spans="2:8" ht="16.149999999999999" thickBot="1" x14ac:dyDescent="0.65">
      <c r="B9" s="115"/>
      <c r="C9" s="26">
        <v>41852</v>
      </c>
      <c r="D9" s="26">
        <v>42003</v>
      </c>
      <c r="E9" s="26">
        <v>41985</v>
      </c>
      <c r="F9" s="27">
        <f>D9-C9</f>
        <v>151</v>
      </c>
      <c r="G9" s="27">
        <f>E9-C9</f>
        <v>133</v>
      </c>
      <c r="H9" s="28">
        <f>G9/F9</f>
        <v>0.88079470198675491</v>
      </c>
    </row>
  </sheetData>
  <mergeCells count="7">
    <mergeCell ref="F2:H2"/>
    <mergeCell ref="B8:B9"/>
    <mergeCell ref="F3:H3"/>
    <mergeCell ref="F4:H4"/>
    <mergeCell ref="F5:H5"/>
    <mergeCell ref="F6:H6"/>
    <mergeCell ref="B7:H7"/>
  </mergeCells>
  <phoneticPr fontId="6" type="noConversion"/>
  <conditionalFormatting sqref="F6:H6">
    <cfRule type="iconSet" priority="4">
      <iconSet iconSet="5Rating">
        <cfvo type="percent" val="0"/>
        <cfvo type="percent" val="10"/>
        <cfvo type="percent" val="30"/>
        <cfvo type="percent" val="60"/>
        <cfvo type="percent" val="90"/>
      </iconSet>
    </cfRule>
  </conditionalFormatting>
  <conditionalFormatting sqref="F3:F5">
    <cfRule type="iconSet" priority="7">
      <iconSet iconSet="4Rating">
        <cfvo type="percent" val="0"/>
        <cfvo type="percent" val="25"/>
        <cfvo type="percent" val="50"/>
        <cfvo type="percent" val="80"/>
      </iconSet>
    </cfRule>
    <cfRule type="cellIs" dxfId="0" priority="8" stopIfTrue="1" operator="equal">
      <formula>"non value"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96"/>
  <sheetViews>
    <sheetView zoomScaleNormal="100" workbookViewId="0">
      <pane ySplit="1" topLeftCell="A8" activePane="bottomLeft" state="frozen"/>
      <selection pane="bottomLeft" activeCell="D287" sqref="D287"/>
    </sheetView>
  </sheetViews>
  <sheetFormatPr defaultColWidth="9" defaultRowHeight="13.15" x14ac:dyDescent="0.45"/>
  <cols>
    <col min="1" max="1" width="5.5" style="8" customWidth="1"/>
    <col min="2" max="2" width="16.1875" style="8" customWidth="1"/>
    <col min="3" max="3" width="29.5" style="62" customWidth="1"/>
    <col min="4" max="4" width="38.625" style="5" customWidth="1"/>
    <col min="5" max="5" width="26.5" style="5" customWidth="1"/>
    <col min="6" max="7" width="7.625" style="9" customWidth="1"/>
    <col min="8" max="8" width="11.625" style="19" customWidth="1"/>
    <col min="9" max="16384" width="9" style="5"/>
  </cols>
  <sheetData>
    <row r="1" spans="1:8" s="22" customFormat="1" ht="31.5" x14ac:dyDescent="0.6">
      <c r="A1" s="34" t="s">
        <v>16</v>
      </c>
      <c r="B1" s="35" t="s">
        <v>33</v>
      </c>
      <c r="C1" s="35" t="s">
        <v>25</v>
      </c>
      <c r="D1" s="35" t="s">
        <v>6</v>
      </c>
      <c r="E1" s="35" t="s">
        <v>15</v>
      </c>
      <c r="F1" s="36" t="s">
        <v>18</v>
      </c>
      <c r="G1" s="36" t="s">
        <v>27</v>
      </c>
      <c r="H1" s="37" t="s">
        <v>17</v>
      </c>
    </row>
    <row r="2" spans="1:8" s="41" customFormat="1" x14ac:dyDescent="0.45">
      <c r="A2" s="64">
        <v>1</v>
      </c>
      <c r="B2" s="49"/>
      <c r="C2" s="33" t="s">
        <v>35</v>
      </c>
      <c r="D2" s="33" t="s">
        <v>218</v>
      </c>
      <c r="E2" s="39"/>
      <c r="F2" s="42">
        <v>41900</v>
      </c>
      <c r="G2" s="42">
        <v>41908</v>
      </c>
      <c r="H2" s="50" t="s">
        <v>232</v>
      </c>
    </row>
    <row r="3" spans="1:8" s="41" customFormat="1" x14ac:dyDescent="0.45">
      <c r="A3" s="64">
        <f>A2+1</f>
        <v>2</v>
      </c>
      <c r="B3" s="49"/>
      <c r="C3" s="33" t="s">
        <v>186</v>
      </c>
      <c r="D3" s="33" t="s">
        <v>37</v>
      </c>
      <c r="E3" s="39"/>
      <c r="F3" s="42">
        <v>41900</v>
      </c>
      <c r="G3" s="42">
        <v>41908</v>
      </c>
      <c r="H3" s="50" t="s">
        <v>232</v>
      </c>
    </row>
    <row r="4" spans="1:8" s="41" customFormat="1" x14ac:dyDescent="0.45">
      <c r="A4" s="64">
        <f t="shared" ref="A4:A74" si="0">A3+1</f>
        <v>3</v>
      </c>
      <c r="B4" s="49"/>
      <c r="C4" s="33"/>
      <c r="D4" s="33" t="s">
        <v>38</v>
      </c>
      <c r="E4" s="33"/>
      <c r="F4" s="42">
        <v>41900</v>
      </c>
      <c r="G4" s="42">
        <v>41908</v>
      </c>
      <c r="H4" s="50" t="s">
        <v>232</v>
      </c>
    </row>
    <row r="5" spans="1:8" s="41" customFormat="1" x14ac:dyDescent="0.45">
      <c r="A5" s="64">
        <f t="shared" si="0"/>
        <v>4</v>
      </c>
      <c r="B5" s="49"/>
      <c r="C5" s="33"/>
      <c r="D5" s="33" t="s">
        <v>39</v>
      </c>
      <c r="E5" s="33"/>
      <c r="F5" s="42">
        <v>41900</v>
      </c>
      <c r="G5" s="42">
        <v>41908</v>
      </c>
      <c r="H5" s="50" t="s">
        <v>232</v>
      </c>
    </row>
    <row r="6" spans="1:8" s="41" customFormat="1" x14ac:dyDescent="0.45">
      <c r="A6" s="64">
        <f t="shared" si="0"/>
        <v>5</v>
      </c>
      <c r="B6" s="49"/>
      <c r="C6" s="33"/>
      <c r="D6" s="33" t="s">
        <v>40</v>
      </c>
      <c r="E6" s="33"/>
      <c r="F6" s="42">
        <v>41900</v>
      </c>
      <c r="G6" s="42">
        <v>41908</v>
      </c>
      <c r="H6" s="50" t="s">
        <v>232</v>
      </c>
    </row>
    <row r="7" spans="1:8" s="41" customFormat="1" x14ac:dyDescent="0.45">
      <c r="A7" s="64">
        <f t="shared" si="0"/>
        <v>6</v>
      </c>
      <c r="B7" s="49"/>
      <c r="C7" s="33" t="s">
        <v>41</v>
      </c>
      <c r="D7" s="33" t="s">
        <v>42</v>
      </c>
      <c r="E7" s="33"/>
      <c r="F7" s="42">
        <v>41900</v>
      </c>
      <c r="G7" s="42">
        <v>41908</v>
      </c>
      <c r="H7" s="50" t="s">
        <v>232</v>
      </c>
    </row>
    <row r="8" spans="1:8" s="41" customFormat="1" x14ac:dyDescent="0.45">
      <c r="A8" s="64">
        <f t="shared" si="0"/>
        <v>7</v>
      </c>
      <c r="B8" s="49"/>
      <c r="C8" s="33"/>
      <c r="D8" s="33" t="s">
        <v>43</v>
      </c>
      <c r="E8" s="39"/>
      <c r="F8" s="42">
        <v>41900</v>
      </c>
      <c r="G8" s="42">
        <v>41908</v>
      </c>
      <c r="H8" s="50" t="s">
        <v>232</v>
      </c>
    </row>
    <row r="9" spans="1:8" s="41" customFormat="1" x14ac:dyDescent="0.45">
      <c r="A9" s="64">
        <f t="shared" si="0"/>
        <v>8</v>
      </c>
      <c r="B9" s="40"/>
      <c r="C9" s="33"/>
      <c r="D9" s="33" t="s">
        <v>269</v>
      </c>
      <c r="E9" s="39" t="s">
        <v>270</v>
      </c>
      <c r="F9" s="42">
        <v>41900</v>
      </c>
      <c r="G9" s="42">
        <v>41908</v>
      </c>
      <c r="H9" s="50"/>
    </row>
    <row r="10" spans="1:8" s="41" customFormat="1" x14ac:dyDescent="0.45">
      <c r="A10" s="64">
        <f t="shared" si="0"/>
        <v>9</v>
      </c>
      <c r="B10" s="40"/>
      <c r="C10" s="33" t="s">
        <v>45</v>
      </c>
      <c r="D10" s="33" t="s">
        <v>46</v>
      </c>
      <c r="E10" s="43"/>
      <c r="F10" s="42">
        <v>41900</v>
      </c>
      <c r="G10" s="42">
        <v>41908</v>
      </c>
      <c r="H10" s="50" t="s">
        <v>232</v>
      </c>
    </row>
    <row r="11" spans="1:8" s="41" customFormat="1" x14ac:dyDescent="0.45">
      <c r="A11" s="64">
        <f t="shared" si="0"/>
        <v>10</v>
      </c>
      <c r="B11" s="40"/>
      <c r="C11" s="33"/>
      <c r="D11" s="33" t="s">
        <v>47</v>
      </c>
      <c r="E11" s="44"/>
      <c r="F11" s="42">
        <v>41900</v>
      </c>
      <c r="G11" s="42">
        <v>41908</v>
      </c>
      <c r="H11" s="50" t="s">
        <v>232</v>
      </c>
    </row>
    <row r="12" spans="1:8" s="41" customFormat="1" x14ac:dyDescent="0.45">
      <c r="A12" s="64">
        <f t="shared" si="0"/>
        <v>11</v>
      </c>
      <c r="B12" s="40"/>
      <c r="C12" s="33"/>
      <c r="D12" s="33" t="s">
        <v>48</v>
      </c>
      <c r="E12" s="44"/>
      <c r="F12" s="42">
        <v>41900</v>
      </c>
      <c r="G12" s="42">
        <v>41908</v>
      </c>
      <c r="H12" s="50" t="s">
        <v>232</v>
      </c>
    </row>
    <row r="13" spans="1:8" s="41" customFormat="1" x14ac:dyDescent="0.45">
      <c r="A13" s="64">
        <f t="shared" si="0"/>
        <v>12</v>
      </c>
      <c r="B13" s="40"/>
      <c r="C13" s="33"/>
      <c r="D13" s="33" t="s">
        <v>49</v>
      </c>
      <c r="E13" s="43"/>
      <c r="F13" s="42">
        <v>41900</v>
      </c>
      <c r="G13" s="42">
        <v>41908</v>
      </c>
      <c r="H13" s="50" t="s">
        <v>232</v>
      </c>
    </row>
    <row r="14" spans="1:8" s="41" customFormat="1" x14ac:dyDescent="0.45">
      <c r="A14" s="64">
        <f t="shared" si="0"/>
        <v>13</v>
      </c>
      <c r="B14" s="40"/>
      <c r="C14" s="33"/>
      <c r="D14" s="33" t="s">
        <v>50</v>
      </c>
      <c r="E14" s="39"/>
      <c r="F14" s="42">
        <v>41900</v>
      </c>
      <c r="G14" s="42">
        <v>41908</v>
      </c>
      <c r="H14" s="50" t="s">
        <v>232</v>
      </c>
    </row>
    <row r="15" spans="1:8" s="41" customFormat="1" x14ac:dyDescent="0.45">
      <c r="A15" s="64">
        <f t="shared" si="0"/>
        <v>14</v>
      </c>
      <c r="B15" s="40"/>
      <c r="C15" s="33"/>
      <c r="D15" s="33" t="s">
        <v>51</v>
      </c>
      <c r="E15" s="43"/>
      <c r="F15" s="42">
        <v>41900</v>
      </c>
      <c r="G15" s="42">
        <v>41906</v>
      </c>
      <c r="H15" s="50" t="s">
        <v>232</v>
      </c>
    </row>
    <row r="16" spans="1:8" s="41" customFormat="1" x14ac:dyDescent="0.45">
      <c r="A16" s="64">
        <f t="shared" si="0"/>
        <v>15</v>
      </c>
      <c r="B16" s="40"/>
      <c r="C16" s="33"/>
      <c r="D16" s="33" t="s">
        <v>52</v>
      </c>
      <c r="E16" s="43"/>
      <c r="F16" s="42">
        <v>41900</v>
      </c>
      <c r="G16" s="42">
        <v>41908</v>
      </c>
      <c r="H16" s="50" t="s">
        <v>232</v>
      </c>
    </row>
    <row r="17" spans="1:8" s="41" customFormat="1" x14ac:dyDescent="0.45">
      <c r="A17" s="64">
        <f t="shared" si="0"/>
        <v>16</v>
      </c>
      <c r="B17" s="49"/>
      <c r="C17" s="33"/>
      <c r="D17" s="33" t="s">
        <v>53</v>
      </c>
      <c r="E17" s="33"/>
      <c r="F17" s="42">
        <v>41900</v>
      </c>
      <c r="G17" s="42">
        <v>41908</v>
      </c>
      <c r="H17" s="50" t="s">
        <v>232</v>
      </c>
    </row>
    <row r="18" spans="1:8" s="41" customFormat="1" x14ac:dyDescent="0.45">
      <c r="A18" s="64">
        <f t="shared" si="0"/>
        <v>17</v>
      </c>
      <c r="B18" s="49"/>
      <c r="C18" s="33"/>
      <c r="D18" s="33" t="s">
        <v>54</v>
      </c>
      <c r="E18" s="39"/>
      <c r="F18" s="42">
        <v>41900</v>
      </c>
      <c r="G18" s="42">
        <v>41908</v>
      </c>
      <c r="H18" s="50" t="s">
        <v>232</v>
      </c>
    </row>
    <row r="19" spans="1:8" s="41" customFormat="1" x14ac:dyDescent="0.45">
      <c r="A19" s="64">
        <f t="shared" si="0"/>
        <v>18</v>
      </c>
      <c r="B19" s="49"/>
      <c r="C19" s="33"/>
      <c r="D19" s="33" t="s">
        <v>55</v>
      </c>
      <c r="E19" s="39"/>
      <c r="F19" s="42">
        <v>41900</v>
      </c>
      <c r="G19" s="42">
        <v>41908</v>
      </c>
      <c r="H19" s="50" t="s">
        <v>232</v>
      </c>
    </row>
    <row r="20" spans="1:8" s="41" customFormat="1" x14ac:dyDescent="0.45">
      <c r="A20" s="64">
        <f t="shared" si="0"/>
        <v>19</v>
      </c>
      <c r="B20" s="49"/>
      <c r="C20" s="33"/>
      <c r="D20" s="33" t="s">
        <v>56</v>
      </c>
      <c r="E20" s="39"/>
      <c r="F20" s="42">
        <v>41900</v>
      </c>
      <c r="G20" s="42">
        <v>41908</v>
      </c>
      <c r="H20" s="50" t="s">
        <v>232</v>
      </c>
    </row>
    <row r="21" spans="1:8" s="41" customFormat="1" x14ac:dyDescent="0.45">
      <c r="A21" s="64">
        <f t="shared" si="0"/>
        <v>20</v>
      </c>
      <c r="B21" s="49"/>
      <c r="C21" s="33"/>
      <c r="D21" s="33" t="s">
        <v>224</v>
      </c>
      <c r="E21" s="33"/>
      <c r="F21" s="42">
        <v>41900</v>
      </c>
      <c r="G21" s="42">
        <v>41908</v>
      </c>
      <c r="H21" s="50" t="s">
        <v>232</v>
      </c>
    </row>
    <row r="22" spans="1:8" s="41" customFormat="1" x14ac:dyDescent="0.45">
      <c r="A22" s="64">
        <f t="shared" si="0"/>
        <v>21</v>
      </c>
      <c r="B22" s="49"/>
      <c r="C22" s="33"/>
      <c r="D22" s="33" t="s">
        <v>58</v>
      </c>
      <c r="E22" s="39"/>
      <c r="F22" s="42">
        <v>41900</v>
      </c>
      <c r="G22" s="42">
        <v>41908</v>
      </c>
      <c r="H22" s="50" t="s">
        <v>232</v>
      </c>
    </row>
    <row r="23" spans="1:8" s="41" customFormat="1" x14ac:dyDescent="0.45">
      <c r="A23" s="64">
        <f t="shared" si="0"/>
        <v>22</v>
      </c>
      <c r="B23" s="49"/>
      <c r="C23" s="33" t="s">
        <v>59</v>
      </c>
      <c r="D23" s="43" t="s">
        <v>210</v>
      </c>
      <c r="E23" s="79" t="s">
        <v>261</v>
      </c>
      <c r="F23" s="42">
        <v>41900</v>
      </c>
      <c r="G23" s="42">
        <v>41907</v>
      </c>
      <c r="H23" s="50" t="s">
        <v>232</v>
      </c>
    </row>
    <row r="24" spans="1:8" s="41" customFormat="1" x14ac:dyDescent="0.45">
      <c r="A24" s="64">
        <f t="shared" si="0"/>
        <v>23</v>
      </c>
      <c r="B24" s="49"/>
      <c r="C24" s="33"/>
      <c r="D24" s="43" t="s">
        <v>211</v>
      </c>
      <c r="E24" s="39"/>
      <c r="F24" s="42">
        <v>41900</v>
      </c>
      <c r="G24" s="42">
        <v>41907</v>
      </c>
      <c r="H24" s="50" t="s">
        <v>232</v>
      </c>
    </row>
    <row r="25" spans="1:8" s="41" customFormat="1" x14ac:dyDescent="0.45">
      <c r="A25" s="64">
        <f t="shared" si="0"/>
        <v>24</v>
      </c>
      <c r="B25" s="49"/>
      <c r="C25" s="33"/>
      <c r="D25" s="43" t="s">
        <v>212</v>
      </c>
      <c r="E25" s="39"/>
      <c r="F25" s="42">
        <v>41900</v>
      </c>
      <c r="G25" s="42">
        <v>41907</v>
      </c>
      <c r="H25" s="50" t="s">
        <v>232</v>
      </c>
    </row>
    <row r="26" spans="1:8" s="41" customFormat="1" x14ac:dyDescent="0.45">
      <c r="A26" s="64">
        <f t="shared" si="0"/>
        <v>25</v>
      </c>
      <c r="B26" s="49"/>
      <c r="C26" s="33"/>
      <c r="D26" s="43" t="s">
        <v>213</v>
      </c>
      <c r="E26" s="39"/>
      <c r="F26" s="42">
        <v>41900</v>
      </c>
      <c r="G26" s="42">
        <v>41907</v>
      </c>
      <c r="H26" s="50" t="s">
        <v>232</v>
      </c>
    </row>
    <row r="27" spans="1:8" s="41" customFormat="1" x14ac:dyDescent="0.45">
      <c r="A27" s="64">
        <f t="shared" si="0"/>
        <v>26</v>
      </c>
      <c r="B27" s="49"/>
      <c r="C27" s="33"/>
      <c r="D27" s="43" t="s">
        <v>214</v>
      </c>
      <c r="E27" s="39"/>
      <c r="F27" s="42">
        <v>41900</v>
      </c>
      <c r="G27" s="42">
        <v>41907</v>
      </c>
      <c r="H27" s="50" t="s">
        <v>232</v>
      </c>
    </row>
    <row r="28" spans="1:8" s="41" customFormat="1" x14ac:dyDescent="0.45">
      <c r="A28" s="64">
        <f t="shared" si="0"/>
        <v>27</v>
      </c>
      <c r="B28" s="49"/>
      <c r="C28" s="33"/>
      <c r="D28" s="43" t="s">
        <v>215</v>
      </c>
      <c r="E28" s="78" t="s">
        <v>260</v>
      </c>
      <c r="F28" s="42">
        <v>41900</v>
      </c>
      <c r="G28" s="42">
        <v>41907</v>
      </c>
      <c r="H28" s="50" t="s">
        <v>232</v>
      </c>
    </row>
    <row r="29" spans="1:8" s="41" customFormat="1" x14ac:dyDescent="0.45">
      <c r="A29" s="64">
        <f t="shared" si="0"/>
        <v>28</v>
      </c>
      <c r="B29" s="49"/>
      <c r="C29" s="33"/>
      <c r="D29" s="43" t="s">
        <v>216</v>
      </c>
      <c r="E29" s="39"/>
      <c r="F29" s="42">
        <v>41900</v>
      </c>
      <c r="G29" s="42">
        <v>41908</v>
      </c>
      <c r="H29" s="50" t="s">
        <v>232</v>
      </c>
    </row>
    <row r="30" spans="1:8" s="41" customFormat="1" x14ac:dyDescent="0.45">
      <c r="A30" s="64">
        <f t="shared" si="0"/>
        <v>29</v>
      </c>
      <c r="B30" s="49"/>
      <c r="C30" s="33"/>
      <c r="D30" s="43" t="s">
        <v>217</v>
      </c>
      <c r="E30" s="39"/>
      <c r="F30" s="42">
        <v>41900</v>
      </c>
      <c r="G30" s="42">
        <v>41907</v>
      </c>
      <c r="H30" s="50" t="s">
        <v>232</v>
      </c>
    </row>
    <row r="31" spans="1:8" s="41" customFormat="1" x14ac:dyDescent="0.45">
      <c r="A31" s="64">
        <f t="shared" si="0"/>
        <v>30</v>
      </c>
      <c r="B31" s="49"/>
      <c r="C31" s="33" t="s">
        <v>60</v>
      </c>
      <c r="D31" s="33" t="s">
        <v>188</v>
      </c>
      <c r="E31" s="39"/>
      <c r="F31" s="42">
        <v>41900</v>
      </c>
      <c r="G31" s="42">
        <v>41908</v>
      </c>
      <c r="H31" s="50" t="s">
        <v>232</v>
      </c>
    </row>
    <row r="32" spans="1:8" s="41" customFormat="1" x14ac:dyDescent="0.45">
      <c r="A32" s="64">
        <f t="shared" si="0"/>
        <v>31</v>
      </c>
      <c r="B32" s="49"/>
      <c r="C32" s="33"/>
      <c r="D32" s="33" t="s">
        <v>189</v>
      </c>
      <c r="E32" s="39"/>
      <c r="F32" s="42">
        <v>41900</v>
      </c>
      <c r="G32" s="42">
        <v>41908</v>
      </c>
      <c r="H32" s="50" t="s">
        <v>232</v>
      </c>
    </row>
    <row r="33" spans="1:8" s="41" customFormat="1" x14ac:dyDescent="0.45">
      <c r="A33" s="64">
        <f t="shared" si="0"/>
        <v>32</v>
      </c>
      <c r="B33" s="49"/>
      <c r="C33" s="33"/>
      <c r="D33" s="33" t="s">
        <v>190</v>
      </c>
      <c r="E33" s="33"/>
      <c r="F33" s="42">
        <v>41900</v>
      </c>
      <c r="G33" s="42">
        <v>41908</v>
      </c>
      <c r="H33" s="50" t="s">
        <v>232</v>
      </c>
    </row>
    <row r="34" spans="1:8" s="41" customFormat="1" x14ac:dyDescent="0.45">
      <c r="A34" s="64">
        <f t="shared" si="0"/>
        <v>33</v>
      </c>
      <c r="B34" s="49"/>
      <c r="C34" s="33"/>
      <c r="D34" s="33" t="s">
        <v>195</v>
      </c>
      <c r="E34" s="33"/>
      <c r="F34" s="42">
        <v>41900</v>
      </c>
      <c r="G34" s="42">
        <v>41908</v>
      </c>
      <c r="H34" s="50" t="s">
        <v>232</v>
      </c>
    </row>
    <row r="35" spans="1:8" s="41" customFormat="1" x14ac:dyDescent="0.45">
      <c r="A35" s="64">
        <f t="shared" si="0"/>
        <v>34</v>
      </c>
      <c r="B35" s="49"/>
      <c r="C35" s="33"/>
      <c r="D35" s="33" t="s">
        <v>196</v>
      </c>
      <c r="E35" s="33"/>
      <c r="F35" s="42">
        <v>41900</v>
      </c>
      <c r="G35" s="42">
        <v>41908</v>
      </c>
      <c r="H35" s="50" t="s">
        <v>232</v>
      </c>
    </row>
    <row r="36" spans="1:8" s="41" customFormat="1" x14ac:dyDescent="0.45">
      <c r="A36" s="64">
        <f t="shared" si="0"/>
        <v>35</v>
      </c>
      <c r="B36" s="49"/>
      <c r="C36" s="33"/>
      <c r="D36" s="33" t="s">
        <v>197</v>
      </c>
      <c r="E36" s="39"/>
      <c r="F36" s="42">
        <v>41900</v>
      </c>
      <c r="G36" s="42">
        <v>41908</v>
      </c>
      <c r="H36" s="50" t="s">
        <v>232</v>
      </c>
    </row>
    <row r="37" spans="1:8" s="41" customFormat="1" x14ac:dyDescent="0.45">
      <c r="A37" s="64">
        <f t="shared" si="0"/>
        <v>36</v>
      </c>
      <c r="B37" s="49"/>
      <c r="C37" s="33"/>
      <c r="D37" s="39" t="s">
        <v>198</v>
      </c>
      <c r="E37" s="39"/>
      <c r="F37" s="42">
        <v>41900</v>
      </c>
      <c r="G37" s="42">
        <v>41908</v>
      </c>
      <c r="H37" s="50" t="s">
        <v>232</v>
      </c>
    </row>
    <row r="38" spans="1:8" s="41" customFormat="1" x14ac:dyDescent="0.45">
      <c r="A38" s="64">
        <f t="shared" si="0"/>
        <v>37</v>
      </c>
      <c r="B38" s="49"/>
      <c r="C38" s="33"/>
      <c r="D38" s="39" t="s">
        <v>199</v>
      </c>
      <c r="E38" s="39"/>
      <c r="F38" s="42">
        <v>41900</v>
      </c>
      <c r="G38" s="42">
        <v>41908</v>
      </c>
      <c r="H38" s="50" t="s">
        <v>232</v>
      </c>
    </row>
    <row r="39" spans="1:8" s="41" customFormat="1" x14ac:dyDescent="0.45">
      <c r="A39" s="64">
        <f t="shared" si="0"/>
        <v>38</v>
      </c>
      <c r="B39" s="49"/>
      <c r="C39" s="33"/>
      <c r="D39" s="39" t="s">
        <v>200</v>
      </c>
      <c r="E39" s="39"/>
      <c r="F39" s="42">
        <v>41900</v>
      </c>
      <c r="G39" s="42">
        <v>41908</v>
      </c>
      <c r="H39" s="50" t="s">
        <v>232</v>
      </c>
    </row>
    <row r="40" spans="1:8" s="41" customFormat="1" x14ac:dyDescent="0.45">
      <c r="A40" s="64">
        <f t="shared" si="0"/>
        <v>39</v>
      </c>
      <c r="B40" s="49"/>
      <c r="C40" s="33"/>
      <c r="D40" s="33" t="s">
        <v>201</v>
      </c>
      <c r="E40" s="39"/>
      <c r="F40" s="42">
        <v>41900</v>
      </c>
      <c r="G40" s="42">
        <v>41908</v>
      </c>
      <c r="H40" s="50" t="s">
        <v>232</v>
      </c>
    </row>
    <row r="41" spans="1:8" s="41" customFormat="1" x14ac:dyDescent="0.45">
      <c r="A41" s="64">
        <f t="shared" si="0"/>
        <v>40</v>
      </c>
      <c r="B41" s="49"/>
      <c r="C41" s="33"/>
      <c r="D41" s="33" t="s">
        <v>202</v>
      </c>
      <c r="E41" s="44"/>
      <c r="F41" s="42">
        <v>41900</v>
      </c>
      <c r="G41" s="42">
        <v>41908</v>
      </c>
      <c r="H41" s="50" t="s">
        <v>232</v>
      </c>
    </row>
    <row r="42" spans="1:8" s="41" customFormat="1" x14ac:dyDescent="0.45">
      <c r="A42" s="64">
        <f t="shared" si="0"/>
        <v>41</v>
      </c>
      <c r="B42" s="49"/>
      <c r="C42" s="33"/>
      <c r="D42" s="33" t="s">
        <v>203</v>
      </c>
      <c r="E42" s="44"/>
      <c r="F42" s="42">
        <v>41900</v>
      </c>
      <c r="G42" s="42">
        <v>41908</v>
      </c>
      <c r="H42" s="50" t="s">
        <v>232</v>
      </c>
    </row>
    <row r="43" spans="1:8" s="41" customFormat="1" x14ac:dyDescent="0.45">
      <c r="A43" s="64">
        <f t="shared" si="0"/>
        <v>42</v>
      </c>
      <c r="B43" s="49"/>
      <c r="C43" s="33"/>
      <c r="D43" s="33" t="s">
        <v>204</v>
      </c>
      <c r="E43" s="44"/>
      <c r="F43" s="42">
        <v>41900</v>
      </c>
      <c r="G43" s="42">
        <v>41908</v>
      </c>
      <c r="H43" s="50" t="s">
        <v>232</v>
      </c>
    </row>
    <row r="44" spans="1:8" s="41" customFormat="1" x14ac:dyDescent="0.45">
      <c r="A44" s="64">
        <f t="shared" si="0"/>
        <v>43</v>
      </c>
      <c r="B44" s="51"/>
      <c r="C44" s="53"/>
      <c r="D44" s="45" t="s">
        <v>205</v>
      </c>
      <c r="E44" s="46"/>
      <c r="F44" s="42">
        <v>41900</v>
      </c>
      <c r="G44" s="42">
        <v>41908</v>
      </c>
      <c r="H44" s="50" t="s">
        <v>232</v>
      </c>
    </row>
    <row r="45" spans="1:8" s="41" customFormat="1" x14ac:dyDescent="0.45">
      <c r="A45" s="64">
        <f t="shared" si="0"/>
        <v>44</v>
      </c>
      <c r="B45" s="51"/>
      <c r="C45" s="53"/>
      <c r="D45" s="45" t="s">
        <v>206</v>
      </c>
      <c r="E45" s="46"/>
      <c r="F45" s="42">
        <v>41900</v>
      </c>
      <c r="G45" s="42">
        <v>41908</v>
      </c>
      <c r="H45" s="50" t="s">
        <v>232</v>
      </c>
    </row>
    <row r="46" spans="1:8" s="41" customFormat="1" x14ac:dyDescent="0.45">
      <c r="A46" s="64">
        <f t="shared" si="0"/>
        <v>45</v>
      </c>
      <c r="B46" s="51"/>
      <c r="C46" s="53"/>
      <c r="D46" s="45" t="s">
        <v>193</v>
      </c>
      <c r="E46" s="46"/>
      <c r="F46" s="42">
        <v>41900</v>
      </c>
      <c r="G46" s="42">
        <v>41908</v>
      </c>
      <c r="H46" s="50" t="s">
        <v>232</v>
      </c>
    </row>
    <row r="47" spans="1:8" s="41" customFormat="1" x14ac:dyDescent="0.45">
      <c r="A47" s="64">
        <f t="shared" si="0"/>
        <v>46</v>
      </c>
      <c r="B47" s="49"/>
      <c r="C47" s="38"/>
      <c r="D47" s="33" t="s">
        <v>207</v>
      </c>
      <c r="E47" s="39"/>
      <c r="F47" s="42">
        <v>41900</v>
      </c>
      <c r="G47" s="42">
        <v>41908</v>
      </c>
      <c r="H47" s="50" t="s">
        <v>232</v>
      </c>
    </row>
    <row r="48" spans="1:8" s="41" customFormat="1" x14ac:dyDescent="0.45">
      <c r="A48" s="64">
        <f t="shared" si="0"/>
        <v>47</v>
      </c>
      <c r="B48" s="49"/>
      <c r="C48" s="38"/>
      <c r="D48" s="33" t="s">
        <v>208</v>
      </c>
      <c r="E48" s="39"/>
      <c r="F48" s="42">
        <v>41900</v>
      </c>
      <c r="G48" s="42">
        <v>41908</v>
      </c>
      <c r="H48" s="50" t="s">
        <v>232</v>
      </c>
    </row>
    <row r="49" spans="1:8" s="41" customFormat="1" x14ac:dyDescent="0.45">
      <c r="A49" s="64">
        <f t="shared" si="0"/>
        <v>48</v>
      </c>
      <c r="B49" s="49"/>
      <c r="C49" s="38"/>
      <c r="D49" s="33" t="s">
        <v>209</v>
      </c>
      <c r="E49" s="39"/>
      <c r="F49" s="42">
        <v>41900</v>
      </c>
      <c r="G49" s="42">
        <v>41908</v>
      </c>
      <c r="H49" s="50" t="s">
        <v>232</v>
      </c>
    </row>
    <row r="50" spans="1:8" s="41" customFormat="1" x14ac:dyDescent="0.45">
      <c r="A50" s="64">
        <f t="shared" si="0"/>
        <v>49</v>
      </c>
      <c r="B50" s="49"/>
      <c r="C50" s="38"/>
      <c r="D50" s="33" t="s">
        <v>187</v>
      </c>
      <c r="E50" s="39"/>
      <c r="F50" s="42">
        <v>41900</v>
      </c>
      <c r="G50" s="42">
        <v>41908</v>
      </c>
      <c r="H50" s="50" t="s">
        <v>232</v>
      </c>
    </row>
    <row r="51" spans="1:8" s="41" customFormat="1" x14ac:dyDescent="0.45">
      <c r="A51" s="64">
        <f t="shared" si="0"/>
        <v>50</v>
      </c>
      <c r="B51" s="49"/>
      <c r="C51" s="38"/>
      <c r="D51" s="33" t="s">
        <v>191</v>
      </c>
      <c r="E51" s="33" t="s">
        <v>225</v>
      </c>
      <c r="F51" s="42">
        <v>41900</v>
      </c>
      <c r="G51" s="42">
        <v>41908</v>
      </c>
      <c r="H51" s="50" t="s">
        <v>232</v>
      </c>
    </row>
    <row r="52" spans="1:8" s="41" customFormat="1" x14ac:dyDescent="0.45">
      <c r="A52" s="64">
        <f t="shared" si="0"/>
        <v>51</v>
      </c>
      <c r="B52" s="49"/>
      <c r="C52" s="38"/>
      <c r="D52" s="33" t="s">
        <v>194</v>
      </c>
      <c r="E52" s="33" t="s">
        <v>226</v>
      </c>
      <c r="F52" s="42">
        <v>41900</v>
      </c>
      <c r="G52" s="42">
        <v>41908</v>
      </c>
      <c r="H52" s="50" t="s">
        <v>232</v>
      </c>
    </row>
    <row r="53" spans="1:8" s="41" customFormat="1" x14ac:dyDescent="0.45">
      <c r="A53" s="64">
        <f t="shared" si="0"/>
        <v>52</v>
      </c>
      <c r="B53" s="49"/>
      <c r="C53" s="38"/>
      <c r="D53" s="33" t="s">
        <v>192</v>
      </c>
      <c r="E53" s="33" t="s">
        <v>226</v>
      </c>
      <c r="F53" s="42">
        <v>41900</v>
      </c>
      <c r="G53" s="42">
        <v>41908</v>
      </c>
      <c r="H53" s="50" t="s">
        <v>232</v>
      </c>
    </row>
    <row r="54" spans="1:8" s="41" customFormat="1" x14ac:dyDescent="0.45">
      <c r="A54" s="64">
        <f t="shared" si="0"/>
        <v>53</v>
      </c>
      <c r="B54" s="49"/>
      <c r="C54" s="38" t="s">
        <v>61</v>
      </c>
      <c r="D54" s="33" t="s">
        <v>46</v>
      </c>
      <c r="E54" s="33"/>
      <c r="F54" s="42">
        <v>41894</v>
      </c>
      <c r="G54" s="42">
        <v>41907</v>
      </c>
      <c r="H54" s="50" t="s">
        <v>232</v>
      </c>
    </row>
    <row r="55" spans="1:8" s="41" customFormat="1" x14ac:dyDescent="0.45">
      <c r="A55" s="64">
        <f t="shared" si="0"/>
        <v>54</v>
      </c>
      <c r="B55" s="49"/>
      <c r="C55" s="38"/>
      <c r="D55" s="33" t="s">
        <v>62</v>
      </c>
      <c r="E55" s="33"/>
      <c r="F55" s="42">
        <v>41894</v>
      </c>
      <c r="G55" s="42">
        <v>41907</v>
      </c>
      <c r="H55" s="50" t="s">
        <v>232</v>
      </c>
    </row>
    <row r="56" spans="1:8" s="41" customFormat="1" x14ac:dyDescent="0.45">
      <c r="A56" s="64">
        <f t="shared" si="0"/>
        <v>55</v>
      </c>
      <c r="B56" s="49"/>
      <c r="C56" s="38"/>
      <c r="D56" s="33" t="s">
        <v>51</v>
      </c>
      <c r="E56" s="39"/>
      <c r="F56" s="42">
        <v>41894</v>
      </c>
      <c r="G56" s="42">
        <v>41906</v>
      </c>
      <c r="H56" s="50" t="s">
        <v>232</v>
      </c>
    </row>
    <row r="57" spans="1:8" s="41" customFormat="1" x14ac:dyDescent="0.45">
      <c r="A57" s="64">
        <f t="shared" si="0"/>
        <v>56</v>
      </c>
      <c r="B57" s="49"/>
      <c r="C57" s="38"/>
      <c r="D57" s="33" t="s">
        <v>63</v>
      </c>
      <c r="E57" s="39"/>
      <c r="F57" s="42">
        <v>41894</v>
      </c>
      <c r="G57" s="42">
        <v>41907</v>
      </c>
      <c r="H57" s="50" t="s">
        <v>232</v>
      </c>
    </row>
    <row r="58" spans="1:8" s="41" customFormat="1" x14ac:dyDescent="0.45">
      <c r="A58" s="64">
        <f t="shared" si="0"/>
        <v>57</v>
      </c>
      <c r="B58" s="49"/>
      <c r="C58" s="38"/>
      <c r="D58" s="33" t="s">
        <v>52</v>
      </c>
      <c r="E58" s="43"/>
      <c r="F58" s="42">
        <v>41894</v>
      </c>
      <c r="G58" s="42">
        <v>41907</v>
      </c>
      <c r="H58" s="50" t="s">
        <v>232</v>
      </c>
    </row>
    <row r="59" spans="1:8" s="41" customFormat="1" x14ac:dyDescent="0.45">
      <c r="A59" s="64">
        <f t="shared" si="0"/>
        <v>58</v>
      </c>
      <c r="B59" s="49"/>
      <c r="C59" s="38"/>
      <c r="D59" s="33" t="s">
        <v>274</v>
      </c>
      <c r="E59" s="43"/>
      <c r="F59" s="42">
        <v>41894</v>
      </c>
      <c r="G59" s="42">
        <v>41907</v>
      </c>
      <c r="H59" s="50" t="s">
        <v>232</v>
      </c>
    </row>
    <row r="60" spans="1:8" s="41" customFormat="1" x14ac:dyDescent="0.45">
      <c r="A60" s="64">
        <f t="shared" si="0"/>
        <v>59</v>
      </c>
      <c r="B60" s="49"/>
      <c r="C60" s="38" t="s">
        <v>64</v>
      </c>
      <c r="D60" s="33" t="s">
        <v>46</v>
      </c>
      <c r="E60" s="44"/>
      <c r="F60" s="42">
        <v>41894</v>
      </c>
      <c r="G60" s="42">
        <v>41907</v>
      </c>
      <c r="H60" s="50" t="s">
        <v>232</v>
      </c>
    </row>
    <row r="61" spans="1:8" s="41" customFormat="1" x14ac:dyDescent="0.45">
      <c r="A61" s="64">
        <f t="shared" si="0"/>
        <v>60</v>
      </c>
      <c r="B61" s="49"/>
      <c r="C61" s="38"/>
      <c r="D61" s="33" t="s">
        <v>65</v>
      </c>
      <c r="E61" s="44"/>
      <c r="F61" s="42">
        <v>41894</v>
      </c>
      <c r="G61" s="42">
        <v>41907</v>
      </c>
      <c r="H61" s="50" t="s">
        <v>232</v>
      </c>
    </row>
    <row r="62" spans="1:8" s="41" customFormat="1" x14ac:dyDescent="0.45">
      <c r="A62" s="64">
        <f t="shared" si="0"/>
        <v>61</v>
      </c>
      <c r="B62" s="49"/>
      <c r="C62" s="38"/>
      <c r="D62" s="33" t="s">
        <v>62</v>
      </c>
      <c r="E62" s="43"/>
      <c r="F62" s="42">
        <v>41894</v>
      </c>
      <c r="G62" s="42">
        <v>41907</v>
      </c>
      <c r="H62" s="50" t="s">
        <v>232</v>
      </c>
    </row>
    <row r="63" spans="1:8" s="41" customFormat="1" x14ac:dyDescent="0.45">
      <c r="A63" s="64">
        <f t="shared" si="0"/>
        <v>62</v>
      </c>
      <c r="B63" s="49"/>
      <c r="C63" s="38"/>
      <c r="D63" s="33" t="s">
        <v>51</v>
      </c>
      <c r="E63" s="39"/>
      <c r="F63" s="42">
        <v>41894</v>
      </c>
      <c r="G63" s="42">
        <v>41906</v>
      </c>
      <c r="H63" s="50" t="s">
        <v>232</v>
      </c>
    </row>
    <row r="64" spans="1:8" s="41" customFormat="1" x14ac:dyDescent="0.45">
      <c r="A64" s="64">
        <f t="shared" si="0"/>
        <v>63</v>
      </c>
      <c r="B64" s="49"/>
      <c r="C64" s="38"/>
      <c r="D64" s="33" t="s">
        <v>63</v>
      </c>
      <c r="E64" s="43"/>
      <c r="F64" s="42">
        <v>41894</v>
      </c>
      <c r="G64" s="42">
        <v>41907</v>
      </c>
      <c r="H64" s="50" t="s">
        <v>232</v>
      </c>
    </row>
    <row r="65" spans="1:8" s="41" customFormat="1" x14ac:dyDescent="0.45">
      <c r="A65" s="64">
        <f t="shared" si="0"/>
        <v>64</v>
      </c>
      <c r="B65" s="49"/>
      <c r="C65" s="38"/>
      <c r="D65" s="33" t="s">
        <v>52</v>
      </c>
      <c r="E65" s="43"/>
      <c r="F65" s="42">
        <v>41894</v>
      </c>
      <c r="G65" s="42">
        <v>41907</v>
      </c>
      <c r="H65" s="50" t="s">
        <v>232</v>
      </c>
    </row>
    <row r="66" spans="1:8" s="41" customFormat="1" x14ac:dyDescent="0.45">
      <c r="A66" s="64">
        <f t="shared" si="0"/>
        <v>65</v>
      </c>
      <c r="B66" s="49"/>
      <c r="C66" s="38"/>
      <c r="D66" s="33" t="s">
        <v>66</v>
      </c>
      <c r="E66" s="33"/>
      <c r="F66" s="42">
        <v>41894</v>
      </c>
      <c r="G66" s="42">
        <v>41907</v>
      </c>
      <c r="H66" s="50" t="s">
        <v>232</v>
      </c>
    </row>
    <row r="67" spans="1:8" s="41" customFormat="1" x14ac:dyDescent="0.45">
      <c r="A67" s="64">
        <f t="shared" si="0"/>
        <v>66</v>
      </c>
      <c r="B67" s="49"/>
      <c r="C67" s="38"/>
      <c r="D67" s="33" t="s">
        <v>67</v>
      </c>
      <c r="E67" s="39"/>
      <c r="F67" s="42">
        <v>41894</v>
      </c>
      <c r="G67" s="42">
        <v>41907</v>
      </c>
      <c r="H67" s="50" t="s">
        <v>232</v>
      </c>
    </row>
    <row r="68" spans="1:8" s="41" customFormat="1" x14ac:dyDescent="0.45">
      <c r="A68" s="64">
        <f t="shared" si="0"/>
        <v>67</v>
      </c>
      <c r="B68" s="49"/>
      <c r="C68" s="38" t="s">
        <v>68</v>
      </c>
      <c r="D68" s="33" t="s">
        <v>37</v>
      </c>
      <c r="E68" s="39"/>
      <c r="F68" s="42">
        <v>41894</v>
      </c>
      <c r="G68" s="42">
        <v>41907</v>
      </c>
      <c r="H68" s="50" t="s">
        <v>232</v>
      </c>
    </row>
    <row r="69" spans="1:8" s="41" customFormat="1" x14ac:dyDescent="0.45">
      <c r="A69" s="64">
        <f t="shared" si="0"/>
        <v>68</v>
      </c>
      <c r="B69" s="49"/>
      <c r="C69" s="38"/>
      <c r="D69" s="33" t="s">
        <v>38</v>
      </c>
      <c r="E69" s="38"/>
      <c r="F69" s="42">
        <v>41894</v>
      </c>
      <c r="G69" s="42">
        <v>41907</v>
      </c>
      <c r="H69" s="50" t="s">
        <v>232</v>
      </c>
    </row>
    <row r="70" spans="1:8" s="41" customFormat="1" x14ac:dyDescent="0.45">
      <c r="A70" s="64">
        <f t="shared" si="0"/>
        <v>69</v>
      </c>
      <c r="B70" s="49"/>
      <c r="C70" s="38"/>
      <c r="D70" s="33" t="s">
        <v>39</v>
      </c>
      <c r="E70" s="38"/>
      <c r="F70" s="42">
        <v>41894</v>
      </c>
      <c r="G70" s="42">
        <v>41907</v>
      </c>
      <c r="H70" s="50" t="s">
        <v>232</v>
      </c>
    </row>
    <row r="71" spans="1:8" s="41" customFormat="1" x14ac:dyDescent="0.45">
      <c r="A71" s="64">
        <f t="shared" si="0"/>
        <v>70</v>
      </c>
      <c r="B71" s="49"/>
      <c r="C71" s="38"/>
      <c r="D71" s="33" t="s">
        <v>40</v>
      </c>
      <c r="E71" s="38"/>
      <c r="F71" s="42">
        <v>41894</v>
      </c>
      <c r="G71" s="42">
        <v>41906</v>
      </c>
      <c r="H71" s="50" t="s">
        <v>232</v>
      </c>
    </row>
    <row r="72" spans="1:8" s="41" customFormat="1" x14ac:dyDescent="0.45">
      <c r="A72" s="64">
        <f t="shared" si="0"/>
        <v>71</v>
      </c>
      <c r="B72" s="49"/>
      <c r="C72" s="38" t="s">
        <v>69</v>
      </c>
      <c r="D72" s="33" t="s">
        <v>70</v>
      </c>
      <c r="E72" s="38"/>
      <c r="F72" s="42">
        <v>41894</v>
      </c>
      <c r="G72" s="42">
        <v>41906</v>
      </c>
      <c r="H72" s="50" t="s">
        <v>232</v>
      </c>
    </row>
    <row r="73" spans="1:8" s="41" customFormat="1" x14ac:dyDescent="0.45">
      <c r="A73" s="64">
        <f t="shared" si="0"/>
        <v>72</v>
      </c>
      <c r="B73" s="49"/>
      <c r="C73" s="38"/>
      <c r="D73" s="33" t="s">
        <v>46</v>
      </c>
      <c r="E73" s="38"/>
      <c r="F73" s="42">
        <v>41894</v>
      </c>
      <c r="G73" s="42">
        <v>41906</v>
      </c>
      <c r="H73" s="50" t="s">
        <v>232</v>
      </c>
    </row>
    <row r="74" spans="1:8" s="41" customFormat="1" x14ac:dyDescent="0.45">
      <c r="A74" s="64">
        <f t="shared" si="0"/>
        <v>73</v>
      </c>
      <c r="B74" s="49"/>
      <c r="C74" s="38"/>
      <c r="D74" s="33" t="s">
        <v>51</v>
      </c>
      <c r="E74" s="38"/>
      <c r="F74" s="42">
        <v>41894</v>
      </c>
      <c r="G74" s="42">
        <v>41906</v>
      </c>
      <c r="H74" s="50" t="s">
        <v>232</v>
      </c>
    </row>
    <row r="75" spans="1:8" s="41" customFormat="1" x14ac:dyDescent="0.45">
      <c r="A75" s="64">
        <f t="shared" ref="A75:A139" si="1">A74+1</f>
        <v>74</v>
      </c>
      <c r="B75" s="49"/>
      <c r="C75" s="38"/>
      <c r="D75" s="33" t="s">
        <v>63</v>
      </c>
      <c r="E75" s="38"/>
      <c r="F75" s="42">
        <v>41894</v>
      </c>
      <c r="G75" s="42">
        <v>41906</v>
      </c>
      <c r="H75" s="50" t="s">
        <v>232</v>
      </c>
    </row>
    <row r="76" spans="1:8" s="41" customFormat="1" x14ac:dyDescent="0.45">
      <c r="A76" s="64">
        <f t="shared" si="1"/>
        <v>75</v>
      </c>
      <c r="B76" s="49"/>
      <c r="C76" s="38"/>
      <c r="D76" s="33" t="s">
        <v>52</v>
      </c>
      <c r="E76" s="38"/>
      <c r="F76" s="42">
        <v>41894</v>
      </c>
      <c r="G76" s="42">
        <v>41906</v>
      </c>
      <c r="H76" s="50" t="s">
        <v>232</v>
      </c>
    </row>
    <row r="77" spans="1:8" s="41" customFormat="1" x14ac:dyDescent="0.45">
      <c r="A77" s="64">
        <f t="shared" si="1"/>
        <v>76</v>
      </c>
      <c r="B77" s="49"/>
      <c r="C77" s="38"/>
      <c r="D77" s="33" t="s">
        <v>245</v>
      </c>
      <c r="E77" s="38"/>
      <c r="F77" s="42">
        <v>41894</v>
      </c>
      <c r="G77" s="42">
        <v>41906</v>
      </c>
      <c r="H77" s="50" t="s">
        <v>232</v>
      </c>
    </row>
    <row r="78" spans="1:8" s="41" customFormat="1" x14ac:dyDescent="0.45">
      <c r="A78" s="64">
        <f t="shared" si="1"/>
        <v>77</v>
      </c>
      <c r="B78" s="49"/>
      <c r="C78" s="38" t="s">
        <v>71</v>
      </c>
      <c r="D78" s="33" t="s">
        <v>65</v>
      </c>
      <c r="E78" s="38"/>
      <c r="F78" s="42">
        <v>41894</v>
      </c>
      <c r="G78" s="42">
        <v>41906</v>
      </c>
      <c r="H78" s="50" t="s">
        <v>232</v>
      </c>
    </row>
    <row r="79" spans="1:8" s="41" customFormat="1" x14ac:dyDescent="0.45">
      <c r="A79" s="64">
        <f t="shared" si="1"/>
        <v>78</v>
      </c>
      <c r="B79" s="49"/>
      <c r="C79" s="38"/>
      <c r="D79" s="33" t="s">
        <v>46</v>
      </c>
      <c r="E79" s="38"/>
      <c r="F79" s="42">
        <v>41894</v>
      </c>
      <c r="G79" s="42">
        <v>41906</v>
      </c>
      <c r="H79" s="50" t="s">
        <v>232</v>
      </c>
    </row>
    <row r="80" spans="1:8" s="41" customFormat="1" x14ac:dyDescent="0.45">
      <c r="A80" s="64">
        <f t="shared" si="1"/>
        <v>79</v>
      </c>
      <c r="B80" s="49"/>
      <c r="C80" s="38"/>
      <c r="D80" s="33" t="s">
        <v>51</v>
      </c>
      <c r="E80" s="38"/>
      <c r="F80" s="42">
        <v>41894</v>
      </c>
      <c r="G80" s="42">
        <v>41906</v>
      </c>
      <c r="H80" s="50" t="s">
        <v>232</v>
      </c>
    </row>
    <row r="81" spans="1:8" s="41" customFormat="1" x14ac:dyDescent="0.45">
      <c r="A81" s="64">
        <f t="shared" si="1"/>
        <v>80</v>
      </c>
      <c r="B81" s="49"/>
      <c r="C81" s="38"/>
      <c r="D81" s="33" t="s">
        <v>63</v>
      </c>
      <c r="E81" s="38"/>
      <c r="F81" s="42">
        <v>41894</v>
      </c>
      <c r="G81" s="42">
        <v>41906</v>
      </c>
      <c r="H81" s="50" t="s">
        <v>232</v>
      </c>
    </row>
    <row r="82" spans="1:8" s="41" customFormat="1" x14ac:dyDescent="0.45">
      <c r="A82" s="64">
        <f t="shared" si="1"/>
        <v>81</v>
      </c>
      <c r="B82" s="49"/>
      <c r="C82" s="38"/>
      <c r="D82" s="33" t="s">
        <v>52</v>
      </c>
      <c r="E82" s="38"/>
      <c r="F82" s="42">
        <v>41894</v>
      </c>
      <c r="G82" s="42">
        <v>41906</v>
      </c>
      <c r="H82" s="50" t="s">
        <v>232</v>
      </c>
    </row>
    <row r="83" spans="1:8" s="41" customFormat="1" x14ac:dyDescent="0.45">
      <c r="A83" s="64">
        <f t="shared" si="1"/>
        <v>82</v>
      </c>
      <c r="B83" s="49"/>
      <c r="C83" s="38"/>
      <c r="D83" s="33" t="s">
        <v>66</v>
      </c>
      <c r="E83" s="38"/>
      <c r="F83" s="42">
        <v>41894</v>
      </c>
      <c r="G83" s="42">
        <v>41906</v>
      </c>
      <c r="H83" s="50" t="s">
        <v>232</v>
      </c>
    </row>
    <row r="84" spans="1:8" s="41" customFormat="1" x14ac:dyDescent="0.45">
      <c r="A84" s="64">
        <f t="shared" si="1"/>
        <v>83</v>
      </c>
      <c r="B84" s="49"/>
      <c r="C84" s="38"/>
      <c r="D84" s="33" t="s">
        <v>67</v>
      </c>
      <c r="E84" s="38"/>
      <c r="F84" s="42">
        <v>41894</v>
      </c>
      <c r="G84" s="42">
        <v>41906</v>
      </c>
      <c r="H84" s="50" t="s">
        <v>232</v>
      </c>
    </row>
    <row r="85" spans="1:8" s="41" customFormat="1" x14ac:dyDescent="0.45">
      <c r="A85" s="64">
        <f t="shared" si="1"/>
        <v>84</v>
      </c>
      <c r="B85" s="49"/>
      <c r="C85" s="38"/>
      <c r="D85" s="33" t="s">
        <v>72</v>
      </c>
      <c r="E85" s="33"/>
      <c r="F85" s="42">
        <v>41894</v>
      </c>
      <c r="G85" s="42">
        <v>41906</v>
      </c>
      <c r="H85" s="50" t="s">
        <v>232</v>
      </c>
    </row>
    <row r="86" spans="1:8" s="41" customFormat="1" x14ac:dyDescent="0.45">
      <c r="A86" s="64">
        <f t="shared" si="1"/>
        <v>85</v>
      </c>
      <c r="B86" s="49"/>
      <c r="C86" s="38"/>
      <c r="D86" s="33" t="s">
        <v>73</v>
      </c>
      <c r="E86" s="39"/>
      <c r="F86" s="42">
        <v>41894</v>
      </c>
      <c r="G86" s="42">
        <v>41906</v>
      </c>
      <c r="H86" s="50" t="s">
        <v>232</v>
      </c>
    </row>
    <row r="87" spans="1:8" s="41" customFormat="1" x14ac:dyDescent="0.45">
      <c r="A87" s="64">
        <f t="shared" si="1"/>
        <v>86</v>
      </c>
      <c r="B87" s="49"/>
      <c r="C87" s="38"/>
      <c r="D87" s="43" t="s">
        <v>74</v>
      </c>
      <c r="E87" s="39"/>
      <c r="F87" s="42">
        <v>41894</v>
      </c>
      <c r="G87" s="42">
        <v>41906</v>
      </c>
      <c r="H87" s="50" t="s">
        <v>232</v>
      </c>
    </row>
    <row r="88" spans="1:8" s="41" customFormat="1" x14ac:dyDescent="0.45">
      <c r="A88" s="64">
        <f t="shared" si="1"/>
        <v>87</v>
      </c>
      <c r="B88" s="49"/>
      <c r="C88" s="38"/>
      <c r="D88" s="43" t="s">
        <v>75</v>
      </c>
      <c r="E88" s="39"/>
      <c r="F88" s="42">
        <v>41894</v>
      </c>
      <c r="G88" s="42">
        <v>41906</v>
      </c>
      <c r="H88" s="50" t="s">
        <v>232</v>
      </c>
    </row>
    <row r="89" spans="1:8" s="41" customFormat="1" x14ac:dyDescent="0.45">
      <c r="A89" s="64">
        <f t="shared" si="1"/>
        <v>88</v>
      </c>
      <c r="B89" s="49"/>
      <c r="C89" s="38"/>
      <c r="D89" s="43" t="s">
        <v>76</v>
      </c>
      <c r="E89" s="39"/>
      <c r="F89" s="42">
        <v>41894</v>
      </c>
      <c r="G89" s="42">
        <v>41906</v>
      </c>
      <c r="H89" s="50" t="s">
        <v>232</v>
      </c>
    </row>
    <row r="90" spans="1:8" s="41" customFormat="1" x14ac:dyDescent="0.45">
      <c r="A90" s="64">
        <f t="shared" si="1"/>
        <v>89</v>
      </c>
      <c r="B90" s="49"/>
      <c r="C90" s="38"/>
      <c r="D90" s="43" t="s">
        <v>77</v>
      </c>
      <c r="E90" s="39"/>
      <c r="F90" s="42">
        <v>41894</v>
      </c>
      <c r="G90" s="42">
        <v>41906</v>
      </c>
      <c r="H90" s="50" t="s">
        <v>232</v>
      </c>
    </row>
    <row r="91" spans="1:8" s="41" customFormat="1" x14ac:dyDescent="0.45">
      <c r="A91" s="64">
        <f t="shared" si="1"/>
        <v>90</v>
      </c>
      <c r="B91" s="49"/>
      <c r="C91" s="38"/>
      <c r="D91" s="43" t="s">
        <v>78</v>
      </c>
      <c r="E91" s="39"/>
      <c r="F91" s="42">
        <v>41894</v>
      </c>
      <c r="G91" s="42">
        <v>41906</v>
      </c>
      <c r="H91" s="50" t="s">
        <v>232</v>
      </c>
    </row>
    <row r="92" spans="1:8" s="41" customFormat="1" x14ac:dyDescent="0.45">
      <c r="A92" s="64">
        <f t="shared" si="1"/>
        <v>91</v>
      </c>
      <c r="B92" s="49"/>
      <c r="C92" s="38" t="s">
        <v>79</v>
      </c>
      <c r="D92" s="43" t="s">
        <v>80</v>
      </c>
      <c r="E92" s="33"/>
      <c r="F92" s="42">
        <v>41894</v>
      </c>
      <c r="G92" s="42">
        <v>41906</v>
      </c>
      <c r="H92" s="50" t="s">
        <v>232</v>
      </c>
    </row>
    <row r="93" spans="1:8" s="41" customFormat="1" x14ac:dyDescent="0.45">
      <c r="A93" s="64">
        <f t="shared" si="1"/>
        <v>92</v>
      </c>
      <c r="B93" s="49"/>
      <c r="C93" s="33"/>
      <c r="D93" s="43" t="s">
        <v>81</v>
      </c>
      <c r="E93" s="39"/>
      <c r="F93" s="42">
        <v>41894</v>
      </c>
      <c r="G93" s="42">
        <v>41906</v>
      </c>
      <c r="H93" s="50" t="s">
        <v>232</v>
      </c>
    </row>
    <row r="94" spans="1:8" s="41" customFormat="1" x14ac:dyDescent="0.45">
      <c r="A94" s="64">
        <f t="shared" si="1"/>
        <v>93</v>
      </c>
      <c r="B94" s="55"/>
      <c r="C94" s="60"/>
      <c r="D94" s="56" t="s">
        <v>82</v>
      </c>
      <c r="E94" s="57"/>
      <c r="F94" s="42">
        <v>41894</v>
      </c>
      <c r="G94" s="42">
        <v>41906</v>
      </c>
      <c r="H94" s="50" t="s">
        <v>232</v>
      </c>
    </row>
    <row r="95" spans="1:8" s="41" customFormat="1" x14ac:dyDescent="0.45">
      <c r="A95" s="64">
        <f t="shared" si="1"/>
        <v>94</v>
      </c>
      <c r="B95" s="49"/>
      <c r="C95" s="38"/>
      <c r="D95" s="33" t="s">
        <v>83</v>
      </c>
      <c r="E95" s="39"/>
      <c r="F95" s="42">
        <v>41894</v>
      </c>
      <c r="G95" s="42">
        <v>41906</v>
      </c>
      <c r="H95" s="50" t="s">
        <v>232</v>
      </c>
    </row>
    <row r="96" spans="1:8" s="41" customFormat="1" x14ac:dyDescent="0.45">
      <c r="A96" s="64">
        <f t="shared" si="1"/>
        <v>95</v>
      </c>
      <c r="B96" s="49"/>
      <c r="C96" s="38"/>
      <c r="D96" s="33" t="s">
        <v>84</v>
      </c>
      <c r="E96" s="39"/>
      <c r="F96" s="42">
        <v>41894</v>
      </c>
      <c r="G96" s="42">
        <v>41906</v>
      </c>
      <c r="H96" s="50" t="s">
        <v>232</v>
      </c>
    </row>
    <row r="97" spans="1:8" s="41" customFormat="1" x14ac:dyDescent="0.45">
      <c r="A97" s="64">
        <f t="shared" si="1"/>
        <v>96</v>
      </c>
      <c r="B97" s="49"/>
      <c r="C97" s="38"/>
      <c r="D97" s="76" t="s">
        <v>246</v>
      </c>
      <c r="E97" s="39" t="s">
        <v>248</v>
      </c>
      <c r="F97" s="77">
        <v>41894</v>
      </c>
      <c r="G97" s="42">
        <v>41906</v>
      </c>
      <c r="H97" s="50" t="s">
        <v>232</v>
      </c>
    </row>
    <row r="98" spans="1:8" s="41" customFormat="1" x14ac:dyDescent="0.45">
      <c r="A98" s="64">
        <f t="shared" si="1"/>
        <v>97</v>
      </c>
      <c r="B98" s="49"/>
      <c r="C98" s="38" t="s">
        <v>85</v>
      </c>
      <c r="D98" s="33" t="s">
        <v>86</v>
      </c>
      <c r="E98" s="33"/>
      <c r="F98" s="42">
        <v>41894</v>
      </c>
      <c r="G98" s="42">
        <v>41906</v>
      </c>
      <c r="H98" s="50" t="s">
        <v>232</v>
      </c>
    </row>
    <row r="99" spans="1:8" s="41" customFormat="1" x14ac:dyDescent="0.45">
      <c r="A99" s="64">
        <f t="shared" si="1"/>
        <v>98</v>
      </c>
      <c r="B99" s="49"/>
      <c r="C99" s="38"/>
      <c r="D99" s="33" t="s">
        <v>87</v>
      </c>
      <c r="E99" s="33"/>
      <c r="F99" s="42">
        <v>41894</v>
      </c>
      <c r="G99" s="42">
        <v>41906</v>
      </c>
      <c r="H99" s="50" t="s">
        <v>232</v>
      </c>
    </row>
    <row r="100" spans="1:8" s="41" customFormat="1" x14ac:dyDescent="0.45">
      <c r="A100" s="64">
        <f t="shared" si="1"/>
        <v>99</v>
      </c>
      <c r="B100" s="49"/>
      <c r="C100" s="38" t="s">
        <v>88</v>
      </c>
      <c r="D100" s="33" t="s">
        <v>89</v>
      </c>
      <c r="E100" s="39"/>
      <c r="F100" s="42">
        <v>41894</v>
      </c>
      <c r="G100" s="42">
        <v>41906</v>
      </c>
      <c r="H100" s="50" t="s">
        <v>232</v>
      </c>
    </row>
    <row r="101" spans="1:8" s="41" customFormat="1" x14ac:dyDescent="0.45">
      <c r="A101" s="64">
        <f t="shared" si="1"/>
        <v>100</v>
      </c>
      <c r="B101" s="49"/>
      <c r="C101" s="38"/>
      <c r="D101" s="33" t="s">
        <v>90</v>
      </c>
      <c r="E101" s="39"/>
      <c r="F101" s="42">
        <v>41894</v>
      </c>
      <c r="G101" s="42">
        <v>41906</v>
      </c>
      <c r="H101" s="50" t="s">
        <v>232</v>
      </c>
    </row>
    <row r="102" spans="1:8" s="41" customFormat="1" x14ac:dyDescent="0.45">
      <c r="A102" s="64">
        <f t="shared" si="1"/>
        <v>101</v>
      </c>
      <c r="B102" s="49"/>
      <c r="C102" s="38" t="s">
        <v>91</v>
      </c>
      <c r="D102" s="33" t="s">
        <v>92</v>
      </c>
      <c r="E102" s="43"/>
      <c r="F102" s="42">
        <v>41894</v>
      </c>
      <c r="G102" s="42">
        <v>41906</v>
      </c>
      <c r="H102" s="50" t="s">
        <v>232</v>
      </c>
    </row>
    <row r="103" spans="1:8" s="41" customFormat="1" x14ac:dyDescent="0.45">
      <c r="A103" s="64">
        <f t="shared" si="1"/>
        <v>102</v>
      </c>
      <c r="B103" s="49"/>
      <c r="C103" s="38"/>
      <c r="D103" s="33" t="s">
        <v>93</v>
      </c>
      <c r="E103" s="43"/>
      <c r="F103" s="42">
        <v>41894</v>
      </c>
      <c r="G103" s="42">
        <v>41906</v>
      </c>
      <c r="H103" s="50" t="s">
        <v>232</v>
      </c>
    </row>
    <row r="104" spans="1:8" s="41" customFormat="1" x14ac:dyDescent="0.45">
      <c r="A104" s="64">
        <f t="shared" si="1"/>
        <v>103</v>
      </c>
      <c r="B104" s="49"/>
      <c r="C104" s="38"/>
      <c r="D104" s="33" t="s">
        <v>94</v>
      </c>
      <c r="E104" s="44"/>
      <c r="F104" s="42">
        <v>41894</v>
      </c>
      <c r="G104" s="42">
        <v>41906</v>
      </c>
      <c r="H104" s="50" t="s">
        <v>232</v>
      </c>
    </row>
    <row r="105" spans="1:8" s="41" customFormat="1" x14ac:dyDescent="0.45">
      <c r="A105" s="64">
        <f t="shared" si="1"/>
        <v>104</v>
      </c>
      <c r="B105" s="49"/>
      <c r="C105" s="38"/>
      <c r="D105" s="33" t="s">
        <v>95</v>
      </c>
      <c r="E105" s="44"/>
      <c r="F105" s="42">
        <v>41894</v>
      </c>
      <c r="G105" s="42">
        <v>41906</v>
      </c>
      <c r="H105" s="50" t="s">
        <v>232</v>
      </c>
    </row>
    <row r="106" spans="1:8" s="41" customFormat="1" x14ac:dyDescent="0.45">
      <c r="A106" s="64">
        <f t="shared" si="1"/>
        <v>105</v>
      </c>
      <c r="B106" s="49"/>
      <c r="C106" s="38"/>
      <c r="D106" s="33" t="s">
        <v>96</v>
      </c>
      <c r="E106" s="43"/>
      <c r="F106" s="42">
        <v>41894</v>
      </c>
      <c r="G106" s="42">
        <v>41906</v>
      </c>
      <c r="H106" s="50" t="s">
        <v>232</v>
      </c>
    </row>
    <row r="107" spans="1:8" s="41" customFormat="1" x14ac:dyDescent="0.45">
      <c r="A107" s="64">
        <f t="shared" si="1"/>
        <v>106</v>
      </c>
      <c r="B107" s="49"/>
      <c r="C107" s="38"/>
      <c r="D107" s="33" t="s">
        <v>97</v>
      </c>
      <c r="E107" s="39"/>
      <c r="F107" s="42">
        <v>41894</v>
      </c>
      <c r="G107" s="42">
        <v>41906</v>
      </c>
      <c r="H107" s="50" t="s">
        <v>232</v>
      </c>
    </row>
    <row r="108" spans="1:8" s="41" customFormat="1" x14ac:dyDescent="0.45">
      <c r="A108" s="64">
        <f t="shared" si="1"/>
        <v>107</v>
      </c>
      <c r="B108" s="49"/>
      <c r="C108" s="38" t="s">
        <v>98</v>
      </c>
      <c r="D108" s="33" t="s">
        <v>99</v>
      </c>
      <c r="E108" s="43"/>
      <c r="F108" s="42">
        <v>41894</v>
      </c>
      <c r="G108" s="42">
        <v>41906</v>
      </c>
      <c r="H108" s="50" t="s">
        <v>232</v>
      </c>
    </row>
    <row r="109" spans="1:8" s="41" customFormat="1" x14ac:dyDescent="0.45">
      <c r="A109" s="64">
        <f t="shared" si="1"/>
        <v>108</v>
      </c>
      <c r="B109" s="49"/>
      <c r="C109" s="38"/>
      <c r="D109" s="33" t="s">
        <v>100</v>
      </c>
      <c r="E109" s="43"/>
      <c r="F109" s="42">
        <v>41894</v>
      </c>
      <c r="G109" s="42">
        <v>41906</v>
      </c>
      <c r="H109" s="50" t="s">
        <v>232</v>
      </c>
    </row>
    <row r="110" spans="1:8" s="41" customFormat="1" x14ac:dyDescent="0.45">
      <c r="A110" s="64">
        <f t="shared" si="1"/>
        <v>109</v>
      </c>
      <c r="B110" s="49"/>
      <c r="C110" s="38"/>
      <c r="D110" s="33" t="s">
        <v>101</v>
      </c>
      <c r="E110" s="33"/>
      <c r="F110" s="42">
        <v>41894</v>
      </c>
      <c r="G110" s="42">
        <v>41906</v>
      </c>
      <c r="H110" s="50" t="s">
        <v>232</v>
      </c>
    </row>
    <row r="111" spans="1:8" s="41" customFormat="1" x14ac:dyDescent="0.45">
      <c r="A111" s="64">
        <f t="shared" si="1"/>
        <v>110</v>
      </c>
      <c r="B111" s="49"/>
      <c r="C111" s="38"/>
      <c r="D111" s="33" t="s">
        <v>102</v>
      </c>
      <c r="E111" s="39"/>
      <c r="F111" s="42">
        <v>41894</v>
      </c>
      <c r="G111" s="42">
        <v>41906</v>
      </c>
      <c r="H111" s="50" t="s">
        <v>232</v>
      </c>
    </row>
    <row r="112" spans="1:8" s="41" customFormat="1" x14ac:dyDescent="0.45">
      <c r="A112" s="64">
        <f t="shared" si="1"/>
        <v>111</v>
      </c>
      <c r="B112" s="49"/>
      <c r="C112" s="38" t="s">
        <v>103</v>
      </c>
      <c r="D112" s="33" t="s">
        <v>104</v>
      </c>
      <c r="E112" s="39"/>
      <c r="F112" s="42">
        <v>41894</v>
      </c>
      <c r="G112" s="42">
        <v>41906</v>
      </c>
      <c r="H112" s="50" t="s">
        <v>232</v>
      </c>
    </row>
    <row r="113" spans="1:8" s="41" customFormat="1" x14ac:dyDescent="0.45">
      <c r="A113" s="64">
        <f t="shared" si="1"/>
        <v>112</v>
      </c>
      <c r="B113" s="49"/>
      <c r="C113" s="38"/>
      <c r="D113" s="33" t="s">
        <v>105</v>
      </c>
      <c r="E113" s="39"/>
      <c r="F113" s="42">
        <v>41894</v>
      </c>
      <c r="G113" s="42">
        <v>41906</v>
      </c>
      <c r="H113" s="50" t="s">
        <v>232</v>
      </c>
    </row>
    <row r="114" spans="1:8" s="41" customFormat="1" x14ac:dyDescent="0.45">
      <c r="A114" s="64">
        <f t="shared" si="1"/>
        <v>113</v>
      </c>
      <c r="B114" s="49"/>
      <c r="C114" s="38"/>
      <c r="D114" s="33" t="s">
        <v>106</v>
      </c>
      <c r="E114" s="33"/>
      <c r="F114" s="42">
        <v>41894</v>
      </c>
      <c r="G114" s="42">
        <v>41906</v>
      </c>
      <c r="H114" s="50" t="s">
        <v>232</v>
      </c>
    </row>
    <row r="115" spans="1:8" s="41" customFormat="1" x14ac:dyDescent="0.45">
      <c r="A115" s="64">
        <f t="shared" si="1"/>
        <v>114</v>
      </c>
      <c r="B115" s="49"/>
      <c r="C115" s="38"/>
      <c r="D115" s="33" t="s">
        <v>107</v>
      </c>
      <c r="E115" s="39"/>
      <c r="F115" s="42">
        <v>41894</v>
      </c>
      <c r="G115" s="42">
        <v>41906</v>
      </c>
      <c r="H115" s="50" t="s">
        <v>232</v>
      </c>
    </row>
    <row r="116" spans="1:8" s="41" customFormat="1" x14ac:dyDescent="0.45">
      <c r="A116" s="64">
        <f t="shared" si="1"/>
        <v>115</v>
      </c>
      <c r="B116" s="49"/>
      <c r="C116" s="38"/>
      <c r="D116" s="43" t="s">
        <v>108</v>
      </c>
      <c r="E116" s="39"/>
      <c r="F116" s="42">
        <v>41894</v>
      </c>
      <c r="G116" s="42">
        <v>41906</v>
      </c>
      <c r="H116" s="50" t="s">
        <v>232</v>
      </c>
    </row>
    <row r="117" spans="1:8" s="41" customFormat="1" x14ac:dyDescent="0.45">
      <c r="A117" s="64">
        <f t="shared" si="1"/>
        <v>116</v>
      </c>
      <c r="B117" s="49"/>
      <c r="C117" s="38"/>
      <c r="D117" s="43" t="s">
        <v>109</v>
      </c>
      <c r="E117" s="39"/>
      <c r="F117" s="42">
        <v>41894</v>
      </c>
      <c r="G117" s="42">
        <v>41906</v>
      </c>
      <c r="H117" s="50" t="s">
        <v>232</v>
      </c>
    </row>
    <row r="118" spans="1:8" s="41" customFormat="1" x14ac:dyDescent="0.45">
      <c r="A118" s="64">
        <f t="shared" si="1"/>
        <v>117</v>
      </c>
      <c r="B118" s="49"/>
      <c r="C118" s="38"/>
      <c r="D118" s="43" t="s">
        <v>110</v>
      </c>
      <c r="E118" s="39"/>
      <c r="F118" s="42">
        <v>41894</v>
      </c>
      <c r="G118" s="42">
        <v>41906</v>
      </c>
      <c r="H118" s="50" t="s">
        <v>232</v>
      </c>
    </row>
    <row r="119" spans="1:8" s="41" customFormat="1" x14ac:dyDescent="0.45">
      <c r="A119" s="64">
        <f t="shared" si="1"/>
        <v>118</v>
      </c>
      <c r="B119" s="49"/>
      <c r="C119" s="38"/>
      <c r="D119" s="43" t="s">
        <v>111</v>
      </c>
      <c r="E119" s="39"/>
      <c r="F119" s="42">
        <v>41894</v>
      </c>
      <c r="G119" s="42">
        <v>41906</v>
      </c>
      <c r="H119" s="50" t="s">
        <v>232</v>
      </c>
    </row>
    <row r="120" spans="1:8" s="41" customFormat="1" x14ac:dyDescent="0.45">
      <c r="A120" s="64">
        <f t="shared" si="1"/>
        <v>119</v>
      </c>
      <c r="B120" s="49"/>
      <c r="C120" s="38"/>
      <c r="D120" s="43" t="s">
        <v>112</v>
      </c>
      <c r="E120" s="39"/>
      <c r="F120" s="42">
        <v>41894</v>
      </c>
      <c r="G120" s="42">
        <v>41906</v>
      </c>
      <c r="H120" s="50" t="s">
        <v>232</v>
      </c>
    </row>
    <row r="121" spans="1:8" s="41" customFormat="1" x14ac:dyDescent="0.45">
      <c r="A121" s="64">
        <f t="shared" si="1"/>
        <v>120</v>
      </c>
      <c r="B121" s="40"/>
      <c r="C121" s="38"/>
      <c r="D121" s="43" t="s">
        <v>113</v>
      </c>
      <c r="E121" s="33"/>
      <c r="F121" s="42">
        <v>41894</v>
      </c>
      <c r="G121" s="42">
        <v>41906</v>
      </c>
      <c r="H121" s="50" t="s">
        <v>232</v>
      </c>
    </row>
    <row r="122" spans="1:8" s="41" customFormat="1" x14ac:dyDescent="0.45">
      <c r="A122" s="64">
        <f t="shared" si="1"/>
        <v>121</v>
      </c>
      <c r="B122" s="49"/>
      <c r="C122" s="33"/>
      <c r="D122" s="43" t="s">
        <v>114</v>
      </c>
      <c r="E122" s="39"/>
      <c r="F122" s="42">
        <v>41894</v>
      </c>
      <c r="G122" s="42">
        <v>41906</v>
      </c>
      <c r="H122" s="50" t="s">
        <v>232</v>
      </c>
    </row>
    <row r="123" spans="1:8" s="41" customFormat="1" x14ac:dyDescent="0.45">
      <c r="A123" s="64">
        <f t="shared" si="1"/>
        <v>122</v>
      </c>
      <c r="B123" s="40"/>
      <c r="C123" s="38"/>
      <c r="D123" s="43" t="s">
        <v>115</v>
      </c>
      <c r="E123" s="39"/>
      <c r="F123" s="42">
        <v>41894</v>
      </c>
      <c r="G123" s="42">
        <v>41906</v>
      </c>
      <c r="H123" s="50" t="s">
        <v>232</v>
      </c>
    </row>
    <row r="124" spans="1:8" s="41" customFormat="1" x14ac:dyDescent="0.45">
      <c r="A124" s="64">
        <f t="shared" si="1"/>
        <v>123</v>
      </c>
      <c r="B124" s="40"/>
      <c r="C124" s="33"/>
      <c r="D124" s="33" t="s">
        <v>116</v>
      </c>
      <c r="E124" s="39"/>
      <c r="F124" s="42">
        <v>41894</v>
      </c>
      <c r="G124" s="42">
        <v>41906</v>
      </c>
      <c r="H124" s="50" t="s">
        <v>232</v>
      </c>
    </row>
    <row r="125" spans="1:8" s="41" customFormat="1" x14ac:dyDescent="0.45">
      <c r="A125" s="64">
        <f t="shared" si="1"/>
        <v>124</v>
      </c>
      <c r="B125" s="40"/>
      <c r="C125" s="33"/>
      <c r="D125" s="33" t="s">
        <v>117</v>
      </c>
      <c r="E125" s="39"/>
      <c r="F125" s="42">
        <v>41894</v>
      </c>
      <c r="G125" s="42">
        <v>41906</v>
      </c>
      <c r="H125" s="50" t="s">
        <v>232</v>
      </c>
    </row>
    <row r="126" spans="1:8" s="41" customFormat="1" x14ac:dyDescent="0.45">
      <c r="A126" s="64">
        <f t="shared" si="1"/>
        <v>125</v>
      </c>
      <c r="B126" s="40"/>
      <c r="C126" s="33"/>
      <c r="D126" s="33" t="s">
        <v>118</v>
      </c>
      <c r="E126" s="33"/>
      <c r="F126" s="42">
        <v>41894</v>
      </c>
      <c r="G126" s="42">
        <v>41906</v>
      </c>
      <c r="H126" s="50" t="s">
        <v>232</v>
      </c>
    </row>
    <row r="127" spans="1:8" s="41" customFormat="1" x14ac:dyDescent="0.45">
      <c r="A127" s="64">
        <f t="shared" si="1"/>
        <v>126</v>
      </c>
      <c r="B127" s="40"/>
      <c r="C127" s="33"/>
      <c r="D127" s="33" t="s">
        <v>119</v>
      </c>
      <c r="E127" s="33"/>
      <c r="F127" s="42">
        <v>41894</v>
      </c>
      <c r="G127" s="42">
        <v>41906</v>
      </c>
      <c r="H127" s="50" t="s">
        <v>232</v>
      </c>
    </row>
    <row r="128" spans="1:8" s="41" customFormat="1" x14ac:dyDescent="0.45">
      <c r="A128" s="64">
        <f t="shared" si="1"/>
        <v>127</v>
      </c>
      <c r="B128" s="40"/>
      <c r="C128" s="33"/>
      <c r="D128" s="33" t="s">
        <v>120</v>
      </c>
      <c r="E128" s="33"/>
      <c r="F128" s="42">
        <v>41894</v>
      </c>
      <c r="G128" s="42">
        <v>41906</v>
      </c>
      <c r="H128" s="50" t="s">
        <v>232</v>
      </c>
    </row>
    <row r="129" spans="1:8" s="41" customFormat="1" x14ac:dyDescent="0.45">
      <c r="A129" s="64">
        <f t="shared" si="1"/>
        <v>128</v>
      </c>
      <c r="B129" s="40"/>
      <c r="C129" s="33"/>
      <c r="D129" s="33" t="s">
        <v>121</v>
      </c>
      <c r="E129" s="39"/>
      <c r="F129" s="42">
        <v>41894</v>
      </c>
      <c r="G129" s="42">
        <v>41906</v>
      </c>
      <c r="H129" s="50" t="s">
        <v>232</v>
      </c>
    </row>
    <row r="130" spans="1:8" s="41" customFormat="1" x14ac:dyDescent="0.45">
      <c r="A130" s="64">
        <f t="shared" si="1"/>
        <v>129</v>
      </c>
      <c r="B130" s="49"/>
      <c r="C130" s="33"/>
      <c r="D130" s="39" t="s">
        <v>122</v>
      </c>
      <c r="E130" s="39"/>
      <c r="F130" s="42">
        <v>41894</v>
      </c>
      <c r="G130" s="42">
        <v>41906</v>
      </c>
      <c r="H130" s="50" t="s">
        <v>232</v>
      </c>
    </row>
    <row r="131" spans="1:8" s="41" customFormat="1" x14ac:dyDescent="0.45">
      <c r="A131" s="64">
        <f t="shared" si="1"/>
        <v>130</v>
      </c>
      <c r="B131" s="49"/>
      <c r="C131" s="33"/>
      <c r="D131" s="39" t="s">
        <v>123</v>
      </c>
      <c r="E131" s="39"/>
      <c r="F131" s="42">
        <v>41894</v>
      </c>
      <c r="G131" s="42">
        <v>41906</v>
      </c>
      <c r="H131" s="50" t="s">
        <v>232</v>
      </c>
    </row>
    <row r="132" spans="1:8" s="41" customFormat="1" x14ac:dyDescent="0.45">
      <c r="A132" s="64">
        <f t="shared" si="1"/>
        <v>131</v>
      </c>
      <c r="B132" s="40"/>
      <c r="C132" s="33"/>
      <c r="D132" s="39" t="s">
        <v>124</v>
      </c>
      <c r="E132" s="39"/>
      <c r="F132" s="42">
        <v>41894</v>
      </c>
      <c r="G132" s="42">
        <v>41906</v>
      </c>
      <c r="H132" s="50" t="s">
        <v>232</v>
      </c>
    </row>
    <row r="133" spans="1:8" s="41" customFormat="1" x14ac:dyDescent="0.45">
      <c r="A133" s="64">
        <f t="shared" si="1"/>
        <v>132</v>
      </c>
      <c r="B133" s="40"/>
      <c r="C133" s="33" t="s">
        <v>125</v>
      </c>
      <c r="D133" s="33" t="s">
        <v>126</v>
      </c>
      <c r="E133" s="39"/>
      <c r="F133" s="42">
        <v>41894</v>
      </c>
      <c r="G133" s="42">
        <v>41907</v>
      </c>
      <c r="H133" s="50" t="s">
        <v>232</v>
      </c>
    </row>
    <row r="134" spans="1:8" s="41" customFormat="1" x14ac:dyDescent="0.45">
      <c r="A134" s="64">
        <f t="shared" si="1"/>
        <v>133</v>
      </c>
      <c r="B134" s="40"/>
      <c r="C134" s="33"/>
      <c r="D134" s="33" t="s">
        <v>127</v>
      </c>
      <c r="E134" s="44"/>
      <c r="F134" s="42">
        <v>41894</v>
      </c>
      <c r="G134" s="42">
        <v>41907</v>
      </c>
      <c r="H134" s="50" t="s">
        <v>232</v>
      </c>
    </row>
    <row r="135" spans="1:8" s="41" customFormat="1" x14ac:dyDescent="0.45">
      <c r="A135" s="64">
        <f t="shared" si="1"/>
        <v>134</v>
      </c>
      <c r="B135" s="40"/>
      <c r="C135" s="33"/>
      <c r="D135" s="33" t="s">
        <v>128</v>
      </c>
      <c r="E135" s="44"/>
      <c r="F135" s="42">
        <v>41894</v>
      </c>
      <c r="G135" s="42">
        <v>41907</v>
      </c>
      <c r="H135" s="50" t="s">
        <v>232</v>
      </c>
    </row>
    <row r="136" spans="1:8" s="41" customFormat="1" x14ac:dyDescent="0.45">
      <c r="A136" s="64">
        <f t="shared" si="1"/>
        <v>135</v>
      </c>
      <c r="B136" s="40"/>
      <c r="C136" s="33"/>
      <c r="D136" s="33" t="s">
        <v>104</v>
      </c>
      <c r="E136" s="44"/>
      <c r="F136" s="42">
        <v>41894</v>
      </c>
      <c r="G136" s="42">
        <v>41907</v>
      </c>
      <c r="H136" s="50" t="s">
        <v>232</v>
      </c>
    </row>
    <row r="137" spans="1:8" s="41" customFormat="1" x14ac:dyDescent="0.45">
      <c r="A137" s="64">
        <f t="shared" si="1"/>
        <v>136</v>
      </c>
      <c r="B137" s="52"/>
      <c r="C137" s="53"/>
      <c r="D137" s="45" t="s">
        <v>105</v>
      </c>
      <c r="E137" s="46"/>
      <c r="F137" s="42">
        <v>41894</v>
      </c>
      <c r="G137" s="42">
        <v>41907</v>
      </c>
      <c r="H137" s="50" t="s">
        <v>232</v>
      </c>
    </row>
    <row r="138" spans="1:8" s="41" customFormat="1" x14ac:dyDescent="0.45">
      <c r="A138" s="64">
        <f t="shared" si="1"/>
        <v>137</v>
      </c>
      <c r="B138" s="40"/>
      <c r="C138" s="38"/>
      <c r="D138" s="33" t="s">
        <v>106</v>
      </c>
      <c r="E138" s="39"/>
      <c r="F138" s="42">
        <v>41894</v>
      </c>
      <c r="G138" s="42">
        <v>41907</v>
      </c>
      <c r="H138" s="50" t="s">
        <v>232</v>
      </c>
    </row>
    <row r="139" spans="1:8" s="41" customFormat="1" x14ac:dyDescent="0.45">
      <c r="A139" s="64">
        <f t="shared" si="1"/>
        <v>138</v>
      </c>
      <c r="B139" s="40"/>
      <c r="C139" s="38"/>
      <c r="D139" s="33" t="s">
        <v>107</v>
      </c>
      <c r="E139" s="33"/>
      <c r="F139" s="42">
        <v>41894</v>
      </c>
      <c r="G139" s="42">
        <v>41907</v>
      </c>
      <c r="H139" s="50" t="s">
        <v>232</v>
      </c>
    </row>
    <row r="140" spans="1:8" s="41" customFormat="1" x14ac:dyDescent="0.45">
      <c r="A140" s="64">
        <f t="shared" ref="A140:A203" si="2">A139+1</f>
        <v>139</v>
      </c>
      <c r="B140" s="40"/>
      <c r="C140" s="38"/>
      <c r="D140" s="33" t="s">
        <v>108</v>
      </c>
      <c r="E140" s="33"/>
      <c r="F140" s="42">
        <v>41894</v>
      </c>
      <c r="G140" s="42">
        <v>41907</v>
      </c>
      <c r="H140" s="50" t="s">
        <v>232</v>
      </c>
    </row>
    <row r="141" spans="1:8" s="41" customFormat="1" x14ac:dyDescent="0.45">
      <c r="A141" s="64">
        <f t="shared" si="2"/>
        <v>140</v>
      </c>
      <c r="B141" s="40"/>
      <c r="C141" s="38"/>
      <c r="D141" s="33" t="s">
        <v>109</v>
      </c>
      <c r="E141" s="33"/>
      <c r="F141" s="42">
        <v>41894</v>
      </c>
      <c r="G141" s="42">
        <v>41907</v>
      </c>
      <c r="H141" s="50" t="s">
        <v>232</v>
      </c>
    </row>
    <row r="142" spans="1:8" s="41" customFormat="1" x14ac:dyDescent="0.45">
      <c r="A142" s="64">
        <f t="shared" si="2"/>
        <v>141</v>
      </c>
      <c r="B142" s="40"/>
      <c r="C142" s="38"/>
      <c r="D142" s="33" t="s">
        <v>129</v>
      </c>
      <c r="E142" s="39" t="s">
        <v>271</v>
      </c>
      <c r="F142" s="42">
        <v>41894</v>
      </c>
      <c r="G142" s="42">
        <v>41907</v>
      </c>
      <c r="H142" s="50"/>
    </row>
    <row r="143" spans="1:8" s="41" customFormat="1" x14ac:dyDescent="0.45">
      <c r="A143" s="64">
        <f t="shared" si="2"/>
        <v>142</v>
      </c>
      <c r="B143" s="40"/>
      <c r="C143" s="38"/>
      <c r="D143" s="33" t="s">
        <v>110</v>
      </c>
      <c r="E143" s="39"/>
      <c r="F143" s="42">
        <v>41894</v>
      </c>
      <c r="G143" s="42">
        <v>41907</v>
      </c>
      <c r="H143" s="50" t="s">
        <v>232</v>
      </c>
    </row>
    <row r="144" spans="1:8" s="41" customFormat="1" x14ac:dyDescent="0.45">
      <c r="A144" s="64">
        <f t="shared" si="2"/>
        <v>143</v>
      </c>
      <c r="B144" s="40"/>
      <c r="C144" s="38"/>
      <c r="D144" s="33" t="s">
        <v>111</v>
      </c>
      <c r="E144" s="43"/>
      <c r="F144" s="42">
        <v>41894</v>
      </c>
      <c r="G144" s="42">
        <v>41907</v>
      </c>
      <c r="H144" s="50" t="s">
        <v>232</v>
      </c>
    </row>
    <row r="145" spans="1:8" s="41" customFormat="1" x14ac:dyDescent="0.45">
      <c r="A145" s="64">
        <f t="shared" si="2"/>
        <v>144</v>
      </c>
      <c r="B145" s="40"/>
      <c r="C145" s="38" t="s">
        <v>130</v>
      </c>
      <c r="D145" s="33" t="s">
        <v>104</v>
      </c>
      <c r="E145" s="43"/>
      <c r="F145" s="42">
        <v>41894</v>
      </c>
      <c r="G145" s="42">
        <v>41907</v>
      </c>
      <c r="H145" s="50" t="s">
        <v>232</v>
      </c>
    </row>
    <row r="146" spans="1:8" s="41" customFormat="1" x14ac:dyDescent="0.45">
      <c r="A146" s="64">
        <f t="shared" si="2"/>
        <v>145</v>
      </c>
      <c r="B146" s="40"/>
      <c r="C146" s="38"/>
      <c r="D146" s="33" t="s">
        <v>105</v>
      </c>
      <c r="E146" s="44"/>
      <c r="F146" s="42">
        <v>41894</v>
      </c>
      <c r="G146" s="42">
        <v>41907</v>
      </c>
      <c r="H146" s="50" t="s">
        <v>232</v>
      </c>
    </row>
    <row r="147" spans="1:8" s="41" customFormat="1" x14ac:dyDescent="0.45">
      <c r="A147" s="64">
        <f t="shared" si="2"/>
        <v>146</v>
      </c>
      <c r="B147" s="40"/>
      <c r="C147" s="38"/>
      <c r="D147" s="33" t="s">
        <v>131</v>
      </c>
      <c r="E147" s="44"/>
      <c r="F147" s="42">
        <v>41894</v>
      </c>
      <c r="G147" s="42">
        <v>41907</v>
      </c>
      <c r="H147" s="50" t="s">
        <v>232</v>
      </c>
    </row>
    <row r="148" spans="1:8" s="41" customFormat="1" x14ac:dyDescent="0.45">
      <c r="A148" s="64">
        <f t="shared" si="2"/>
        <v>147</v>
      </c>
      <c r="B148" s="40"/>
      <c r="C148" s="38" t="s">
        <v>132</v>
      </c>
      <c r="D148" s="33" t="s">
        <v>106</v>
      </c>
      <c r="E148" s="43"/>
      <c r="F148" s="42">
        <v>41894</v>
      </c>
      <c r="G148" s="42">
        <v>41907</v>
      </c>
      <c r="H148" s="50" t="s">
        <v>232</v>
      </c>
    </row>
    <row r="149" spans="1:8" s="41" customFormat="1" x14ac:dyDescent="0.45">
      <c r="A149" s="64">
        <f t="shared" si="2"/>
        <v>148</v>
      </c>
      <c r="B149" s="40"/>
      <c r="C149" s="38"/>
      <c r="D149" s="33" t="s">
        <v>107</v>
      </c>
      <c r="E149" s="39"/>
      <c r="F149" s="42">
        <v>41894</v>
      </c>
      <c r="G149" s="42">
        <v>41907</v>
      </c>
      <c r="H149" s="50" t="s">
        <v>232</v>
      </c>
    </row>
    <row r="150" spans="1:8" s="41" customFormat="1" x14ac:dyDescent="0.45">
      <c r="A150" s="64">
        <f t="shared" si="2"/>
        <v>149</v>
      </c>
      <c r="B150" s="40"/>
      <c r="C150" s="38"/>
      <c r="D150" s="33" t="s">
        <v>108</v>
      </c>
      <c r="E150" s="43"/>
      <c r="F150" s="42">
        <v>41894</v>
      </c>
      <c r="G150" s="42">
        <v>41907</v>
      </c>
      <c r="H150" s="50" t="s">
        <v>232</v>
      </c>
    </row>
    <row r="151" spans="1:8" s="41" customFormat="1" x14ac:dyDescent="0.45">
      <c r="A151" s="64">
        <f t="shared" si="2"/>
        <v>150</v>
      </c>
      <c r="B151" s="40"/>
      <c r="C151" s="38"/>
      <c r="D151" s="33" t="s">
        <v>129</v>
      </c>
      <c r="E151" s="39" t="s">
        <v>271</v>
      </c>
      <c r="F151" s="42">
        <v>41894</v>
      </c>
      <c r="G151" s="42">
        <v>41907</v>
      </c>
      <c r="H151" s="50"/>
    </row>
    <row r="152" spans="1:8" s="41" customFormat="1" x14ac:dyDescent="0.45">
      <c r="A152" s="64">
        <f t="shared" si="2"/>
        <v>151</v>
      </c>
      <c r="B152" s="40"/>
      <c r="C152" s="38"/>
      <c r="D152" s="33" t="s">
        <v>109</v>
      </c>
      <c r="E152" s="33"/>
      <c r="F152" s="42">
        <v>41894</v>
      </c>
      <c r="G152" s="42">
        <v>41907</v>
      </c>
      <c r="H152" s="50" t="s">
        <v>232</v>
      </c>
    </row>
    <row r="153" spans="1:8" s="41" customFormat="1" x14ac:dyDescent="0.45">
      <c r="A153" s="64">
        <f t="shared" si="2"/>
        <v>152</v>
      </c>
      <c r="B153" s="40"/>
      <c r="C153" s="38"/>
      <c r="D153" s="33" t="s">
        <v>110</v>
      </c>
      <c r="E153" s="39"/>
      <c r="F153" s="42">
        <v>41894</v>
      </c>
      <c r="G153" s="42">
        <v>41907</v>
      </c>
      <c r="H153" s="50" t="s">
        <v>232</v>
      </c>
    </row>
    <row r="154" spans="1:8" s="41" customFormat="1" x14ac:dyDescent="0.45">
      <c r="A154" s="64">
        <f t="shared" si="2"/>
        <v>153</v>
      </c>
      <c r="B154" s="40"/>
      <c r="C154" s="38"/>
      <c r="D154" s="33" t="s">
        <v>111</v>
      </c>
      <c r="E154" s="39"/>
      <c r="F154" s="42">
        <v>41894</v>
      </c>
      <c r="G154" s="42">
        <v>41907</v>
      </c>
      <c r="H154" s="50" t="s">
        <v>232</v>
      </c>
    </row>
    <row r="155" spans="1:8" s="41" customFormat="1" x14ac:dyDescent="0.45">
      <c r="A155" s="64">
        <f t="shared" si="2"/>
        <v>154</v>
      </c>
      <c r="B155" s="40"/>
      <c r="C155" s="38" t="s">
        <v>133</v>
      </c>
      <c r="D155" s="33" t="s">
        <v>112</v>
      </c>
      <c r="E155" s="39"/>
      <c r="F155" s="42">
        <v>41894</v>
      </c>
      <c r="G155" s="42">
        <v>41906</v>
      </c>
      <c r="H155" s="50" t="s">
        <v>232</v>
      </c>
    </row>
    <row r="156" spans="1:8" s="41" customFormat="1" x14ac:dyDescent="0.45">
      <c r="A156" s="64">
        <f t="shared" si="2"/>
        <v>155</v>
      </c>
      <c r="B156" s="40"/>
      <c r="C156" s="38"/>
      <c r="D156" s="33" t="s">
        <v>113</v>
      </c>
      <c r="E156" s="33"/>
      <c r="F156" s="42">
        <v>41894</v>
      </c>
      <c r="G156" s="42">
        <v>41906</v>
      </c>
      <c r="H156" s="50" t="s">
        <v>232</v>
      </c>
    </row>
    <row r="157" spans="1:8" s="41" customFormat="1" x14ac:dyDescent="0.45">
      <c r="A157" s="64">
        <f t="shared" si="2"/>
        <v>156</v>
      </c>
      <c r="B157" s="40"/>
      <c r="C157" s="38"/>
      <c r="D157" s="33" t="s">
        <v>114</v>
      </c>
      <c r="E157" s="39"/>
      <c r="F157" s="42">
        <v>41894</v>
      </c>
      <c r="G157" s="42">
        <v>41906</v>
      </c>
      <c r="H157" s="50" t="s">
        <v>232</v>
      </c>
    </row>
    <row r="158" spans="1:8" s="41" customFormat="1" x14ac:dyDescent="0.45">
      <c r="A158" s="64">
        <f t="shared" si="2"/>
        <v>157</v>
      </c>
      <c r="B158" s="40"/>
      <c r="C158" s="38"/>
      <c r="D158" s="43" t="s">
        <v>115</v>
      </c>
      <c r="E158" s="39"/>
      <c r="F158" s="42">
        <v>41894</v>
      </c>
      <c r="G158" s="42">
        <v>41906</v>
      </c>
      <c r="H158" s="50" t="s">
        <v>232</v>
      </c>
    </row>
    <row r="159" spans="1:8" s="41" customFormat="1" x14ac:dyDescent="0.45">
      <c r="A159" s="64">
        <f t="shared" si="2"/>
        <v>158</v>
      </c>
      <c r="B159" s="40"/>
      <c r="C159" s="38"/>
      <c r="D159" s="43" t="s">
        <v>116</v>
      </c>
      <c r="E159" s="33"/>
      <c r="F159" s="42">
        <v>41894</v>
      </c>
      <c r="G159" s="42">
        <v>41906</v>
      </c>
      <c r="H159" s="50" t="s">
        <v>232</v>
      </c>
    </row>
    <row r="160" spans="1:8" s="41" customFormat="1" x14ac:dyDescent="0.45">
      <c r="A160" s="64">
        <f t="shared" si="2"/>
        <v>159</v>
      </c>
      <c r="B160" s="40"/>
      <c r="C160" s="38"/>
      <c r="D160" s="43" t="s">
        <v>117</v>
      </c>
      <c r="E160" s="39"/>
      <c r="F160" s="42">
        <v>41894</v>
      </c>
      <c r="G160" s="42">
        <v>41906</v>
      </c>
      <c r="H160" s="50" t="s">
        <v>232</v>
      </c>
    </row>
    <row r="161" spans="1:8" s="41" customFormat="1" x14ac:dyDescent="0.45">
      <c r="A161" s="64">
        <f t="shared" si="2"/>
        <v>160</v>
      </c>
      <c r="B161" s="49"/>
      <c r="C161" s="33" t="s">
        <v>134</v>
      </c>
      <c r="D161" s="43" t="s">
        <v>118</v>
      </c>
      <c r="E161" s="39"/>
      <c r="F161" s="42">
        <v>41894</v>
      </c>
      <c r="G161" s="42">
        <v>41907</v>
      </c>
      <c r="H161" s="50" t="s">
        <v>232</v>
      </c>
    </row>
    <row r="162" spans="1:8" s="41" customFormat="1" x14ac:dyDescent="0.45">
      <c r="A162" s="64">
        <f t="shared" si="2"/>
        <v>161</v>
      </c>
      <c r="B162" s="40"/>
      <c r="C162" s="33"/>
      <c r="D162" s="33" t="s">
        <v>119</v>
      </c>
      <c r="E162" s="39"/>
      <c r="F162" s="42">
        <v>41894</v>
      </c>
      <c r="G162" s="42">
        <v>41907</v>
      </c>
      <c r="H162" s="50" t="s">
        <v>232</v>
      </c>
    </row>
    <row r="163" spans="1:8" s="41" customFormat="1" x14ac:dyDescent="0.45">
      <c r="A163" s="64">
        <f t="shared" si="2"/>
        <v>162</v>
      </c>
      <c r="B163" s="40"/>
      <c r="C163" s="33"/>
      <c r="D163" s="33" t="s">
        <v>120</v>
      </c>
      <c r="E163" s="39"/>
      <c r="F163" s="42">
        <v>41894</v>
      </c>
      <c r="G163" s="42">
        <v>41907</v>
      </c>
      <c r="H163" s="50" t="s">
        <v>232</v>
      </c>
    </row>
    <row r="164" spans="1:8" s="41" customFormat="1" x14ac:dyDescent="0.45">
      <c r="A164" s="64">
        <f t="shared" si="2"/>
        <v>163</v>
      </c>
      <c r="B164" s="40"/>
      <c r="C164" s="33"/>
      <c r="D164" s="33" t="s">
        <v>121</v>
      </c>
      <c r="E164" s="33"/>
      <c r="F164" s="42">
        <v>41894</v>
      </c>
      <c r="G164" s="42">
        <v>41907</v>
      </c>
      <c r="H164" s="50" t="s">
        <v>232</v>
      </c>
    </row>
    <row r="165" spans="1:8" s="41" customFormat="1" x14ac:dyDescent="0.45">
      <c r="A165" s="64">
        <f t="shared" si="2"/>
        <v>164</v>
      </c>
      <c r="B165" s="40"/>
      <c r="C165" s="33"/>
      <c r="D165" s="33" t="s">
        <v>122</v>
      </c>
      <c r="E165" s="33"/>
      <c r="F165" s="42">
        <v>41894</v>
      </c>
      <c r="G165" s="42">
        <v>41907</v>
      </c>
      <c r="H165" s="50" t="s">
        <v>232</v>
      </c>
    </row>
    <row r="166" spans="1:8" s="41" customFormat="1" x14ac:dyDescent="0.45">
      <c r="A166" s="64">
        <f t="shared" si="2"/>
        <v>165</v>
      </c>
      <c r="B166" s="40"/>
      <c r="C166" s="33"/>
      <c r="D166" s="33" t="s">
        <v>123</v>
      </c>
      <c r="E166" s="33"/>
      <c r="F166" s="42">
        <v>41894</v>
      </c>
      <c r="G166" s="42">
        <v>41907</v>
      </c>
      <c r="H166" s="50" t="s">
        <v>232</v>
      </c>
    </row>
    <row r="167" spans="1:8" s="41" customFormat="1" x14ac:dyDescent="0.45">
      <c r="A167" s="64">
        <f t="shared" si="2"/>
        <v>166</v>
      </c>
      <c r="B167" s="40"/>
      <c r="C167" s="33"/>
      <c r="D167" s="33" t="s">
        <v>124</v>
      </c>
      <c r="E167" s="39"/>
      <c r="F167" s="42">
        <v>41894</v>
      </c>
      <c r="G167" s="42">
        <v>41907</v>
      </c>
      <c r="H167" s="50" t="s">
        <v>232</v>
      </c>
    </row>
    <row r="168" spans="1:8" s="41" customFormat="1" x14ac:dyDescent="0.45">
      <c r="A168" s="64">
        <f t="shared" si="2"/>
        <v>167</v>
      </c>
      <c r="B168" s="40"/>
      <c r="C168" s="33" t="s">
        <v>135</v>
      </c>
      <c r="D168" s="39" t="s">
        <v>46</v>
      </c>
      <c r="E168" s="39"/>
      <c r="F168" s="42">
        <v>41894</v>
      </c>
      <c r="G168" s="42">
        <v>41907</v>
      </c>
      <c r="H168" s="50" t="s">
        <v>232</v>
      </c>
    </row>
    <row r="169" spans="1:8" s="41" customFormat="1" x14ac:dyDescent="0.45">
      <c r="A169" s="64">
        <f t="shared" si="2"/>
        <v>168</v>
      </c>
      <c r="B169" s="40"/>
      <c r="C169" s="33"/>
      <c r="D169" s="39" t="s">
        <v>62</v>
      </c>
      <c r="E169" s="39"/>
      <c r="F169" s="42">
        <v>41894</v>
      </c>
      <c r="G169" s="42">
        <v>41907</v>
      </c>
      <c r="H169" s="50" t="s">
        <v>232</v>
      </c>
    </row>
    <row r="170" spans="1:8" s="41" customFormat="1" x14ac:dyDescent="0.45">
      <c r="A170" s="64">
        <f t="shared" si="2"/>
        <v>169</v>
      </c>
      <c r="B170" s="40"/>
      <c r="C170" s="33"/>
      <c r="D170" s="39" t="s">
        <v>51</v>
      </c>
      <c r="E170" s="39"/>
      <c r="F170" s="42">
        <v>41894</v>
      </c>
      <c r="G170" s="42">
        <v>41906</v>
      </c>
      <c r="H170" s="50" t="s">
        <v>232</v>
      </c>
    </row>
    <row r="171" spans="1:8" s="41" customFormat="1" x14ac:dyDescent="0.45">
      <c r="A171" s="64">
        <f t="shared" si="2"/>
        <v>170</v>
      </c>
      <c r="B171" s="40"/>
      <c r="C171" s="33"/>
      <c r="D171" s="33" t="s">
        <v>63</v>
      </c>
      <c r="E171" s="39"/>
      <c r="F171" s="42">
        <v>41894</v>
      </c>
      <c r="G171" s="42">
        <v>41907</v>
      </c>
      <c r="H171" s="50" t="s">
        <v>232</v>
      </c>
    </row>
    <row r="172" spans="1:8" s="41" customFormat="1" x14ac:dyDescent="0.45">
      <c r="A172" s="64">
        <f t="shared" si="2"/>
        <v>171</v>
      </c>
      <c r="B172" s="40"/>
      <c r="C172" s="33"/>
      <c r="D172" s="33" t="s">
        <v>52</v>
      </c>
      <c r="E172" s="44"/>
      <c r="F172" s="42">
        <v>41894</v>
      </c>
      <c r="G172" s="42">
        <v>41907</v>
      </c>
      <c r="H172" s="50" t="s">
        <v>232</v>
      </c>
    </row>
    <row r="173" spans="1:8" s="41" customFormat="1" x14ac:dyDescent="0.45">
      <c r="A173" s="64">
        <f t="shared" si="2"/>
        <v>172</v>
      </c>
      <c r="B173" s="40"/>
      <c r="C173" s="33"/>
      <c r="D173" s="33" t="s">
        <v>54</v>
      </c>
      <c r="E173" s="44"/>
      <c r="F173" s="42">
        <v>41894</v>
      </c>
      <c r="G173" s="42">
        <v>41907</v>
      </c>
      <c r="H173" s="50" t="s">
        <v>232</v>
      </c>
    </row>
    <row r="174" spans="1:8" s="41" customFormat="1" x14ac:dyDescent="0.45">
      <c r="A174" s="64">
        <f t="shared" si="2"/>
        <v>173</v>
      </c>
      <c r="B174" s="40"/>
      <c r="C174" s="33" t="s">
        <v>136</v>
      </c>
      <c r="D174" s="33" t="s">
        <v>46</v>
      </c>
      <c r="E174" s="44"/>
      <c r="F174" s="42">
        <v>41894</v>
      </c>
      <c r="G174" s="42">
        <v>41907</v>
      </c>
      <c r="H174" s="50" t="s">
        <v>232</v>
      </c>
    </row>
    <row r="175" spans="1:8" s="41" customFormat="1" x14ac:dyDescent="0.45">
      <c r="A175" s="64">
        <f t="shared" si="2"/>
        <v>174</v>
      </c>
      <c r="B175" s="52"/>
      <c r="C175" s="61"/>
      <c r="D175" s="53" t="s">
        <v>62</v>
      </c>
      <c r="E175" s="54"/>
      <c r="F175" s="42">
        <v>41894</v>
      </c>
      <c r="G175" s="42">
        <v>41907</v>
      </c>
      <c r="H175" s="50" t="s">
        <v>232</v>
      </c>
    </row>
    <row r="176" spans="1:8" s="41" customFormat="1" x14ac:dyDescent="0.45">
      <c r="A176" s="64">
        <f t="shared" si="2"/>
        <v>175</v>
      </c>
      <c r="B176" s="40"/>
      <c r="C176" s="33"/>
      <c r="D176" s="33" t="s">
        <v>51</v>
      </c>
      <c r="E176" s="33"/>
      <c r="F176" s="42">
        <v>41894</v>
      </c>
      <c r="G176" s="42">
        <v>41906</v>
      </c>
      <c r="H176" s="50" t="s">
        <v>232</v>
      </c>
    </row>
    <row r="177" spans="1:8" s="41" customFormat="1" x14ac:dyDescent="0.45">
      <c r="A177" s="64">
        <f t="shared" si="2"/>
        <v>176</v>
      </c>
      <c r="B177" s="40"/>
      <c r="C177" s="33"/>
      <c r="D177" s="33" t="s">
        <v>63</v>
      </c>
      <c r="E177" s="33"/>
      <c r="F177" s="42">
        <v>41894</v>
      </c>
      <c r="G177" s="42">
        <v>41907</v>
      </c>
      <c r="H177" s="50" t="s">
        <v>232</v>
      </c>
    </row>
    <row r="178" spans="1:8" s="41" customFormat="1" x14ac:dyDescent="0.45">
      <c r="A178" s="64">
        <f t="shared" si="2"/>
        <v>177</v>
      </c>
      <c r="B178" s="40"/>
      <c r="C178" s="33"/>
      <c r="D178" s="33" t="s">
        <v>137</v>
      </c>
      <c r="E178" s="33"/>
      <c r="F178" s="42">
        <v>41894</v>
      </c>
      <c r="G178" s="42">
        <v>41907</v>
      </c>
      <c r="H178" s="50" t="s">
        <v>232</v>
      </c>
    </row>
    <row r="179" spans="1:8" s="41" customFormat="1" x14ac:dyDescent="0.45">
      <c r="A179" s="64">
        <f t="shared" si="2"/>
        <v>178</v>
      </c>
      <c r="B179" s="40"/>
      <c r="C179" s="33"/>
      <c r="D179" s="33" t="s">
        <v>66</v>
      </c>
      <c r="E179" s="39"/>
      <c r="F179" s="42">
        <v>41894</v>
      </c>
      <c r="G179" s="42">
        <v>41907</v>
      </c>
      <c r="H179" s="50" t="s">
        <v>232</v>
      </c>
    </row>
    <row r="180" spans="1:8" s="41" customFormat="1" x14ac:dyDescent="0.45">
      <c r="A180" s="64">
        <f t="shared" si="2"/>
        <v>179</v>
      </c>
      <c r="B180" s="49"/>
      <c r="C180" s="33"/>
      <c r="D180" s="39" t="s">
        <v>67</v>
      </c>
      <c r="E180" s="39"/>
      <c r="F180" s="42">
        <v>41894</v>
      </c>
      <c r="G180" s="42">
        <v>41907</v>
      </c>
      <c r="H180" s="50" t="s">
        <v>232</v>
      </c>
    </row>
    <row r="181" spans="1:8" s="41" customFormat="1" x14ac:dyDescent="0.45">
      <c r="A181" s="64">
        <f t="shared" si="2"/>
        <v>180</v>
      </c>
      <c r="B181" s="49"/>
      <c r="C181" s="33" t="s">
        <v>138</v>
      </c>
      <c r="D181" s="39" t="s">
        <v>139</v>
      </c>
      <c r="E181" s="39"/>
      <c r="F181" s="42">
        <v>41894</v>
      </c>
      <c r="G181" s="42">
        <v>41907</v>
      </c>
      <c r="H181" s="50" t="s">
        <v>232</v>
      </c>
    </row>
    <row r="182" spans="1:8" s="41" customFormat="1" x14ac:dyDescent="0.45">
      <c r="A182" s="64">
        <f t="shared" si="2"/>
        <v>181</v>
      </c>
      <c r="B182" s="40"/>
      <c r="C182" s="33"/>
      <c r="D182" s="39" t="s">
        <v>104</v>
      </c>
      <c r="E182" s="39"/>
      <c r="F182" s="42">
        <v>41894</v>
      </c>
      <c r="G182" s="42">
        <v>41907</v>
      </c>
      <c r="H182" s="50" t="s">
        <v>232</v>
      </c>
    </row>
    <row r="183" spans="1:8" s="41" customFormat="1" x14ac:dyDescent="0.45">
      <c r="A183" s="64">
        <f t="shared" si="2"/>
        <v>182</v>
      </c>
      <c r="B183" s="40"/>
      <c r="C183" s="33"/>
      <c r="D183" s="33" t="s">
        <v>140</v>
      </c>
      <c r="E183" s="39"/>
      <c r="F183" s="42">
        <v>41894</v>
      </c>
      <c r="G183" s="42">
        <v>41907</v>
      </c>
      <c r="H183" s="50" t="s">
        <v>232</v>
      </c>
    </row>
    <row r="184" spans="1:8" s="41" customFormat="1" x14ac:dyDescent="0.45">
      <c r="A184" s="64">
        <f t="shared" si="2"/>
        <v>183</v>
      </c>
      <c r="B184" s="40"/>
      <c r="C184" s="33"/>
      <c r="D184" s="33" t="s">
        <v>124</v>
      </c>
      <c r="E184" s="44"/>
      <c r="F184" s="42">
        <v>41894</v>
      </c>
      <c r="G184" s="42">
        <v>41907</v>
      </c>
      <c r="H184" s="50" t="s">
        <v>232</v>
      </c>
    </row>
    <row r="185" spans="1:8" s="41" customFormat="1" x14ac:dyDescent="0.45">
      <c r="A185" s="64">
        <f t="shared" si="2"/>
        <v>184</v>
      </c>
      <c r="B185" s="40"/>
      <c r="C185" s="33"/>
      <c r="D185" s="33" t="s">
        <v>98</v>
      </c>
      <c r="E185" s="44"/>
      <c r="F185" s="42">
        <v>41894</v>
      </c>
      <c r="G185" s="42">
        <v>41907</v>
      </c>
      <c r="H185" s="50" t="s">
        <v>232</v>
      </c>
    </row>
    <row r="186" spans="1:8" s="41" customFormat="1" x14ac:dyDescent="0.45">
      <c r="A186" s="64">
        <f t="shared" si="2"/>
        <v>185</v>
      </c>
      <c r="B186" s="40"/>
      <c r="C186" s="33" t="s">
        <v>141</v>
      </c>
      <c r="D186" s="33" t="s">
        <v>142</v>
      </c>
      <c r="E186" s="44"/>
      <c r="F186" s="42">
        <v>41894</v>
      </c>
      <c r="G186" s="42">
        <v>41908</v>
      </c>
      <c r="H186" s="50" t="s">
        <v>232</v>
      </c>
    </row>
    <row r="187" spans="1:8" s="41" customFormat="1" x14ac:dyDescent="0.45">
      <c r="A187" s="64">
        <f t="shared" si="2"/>
        <v>186</v>
      </c>
      <c r="B187" s="52"/>
      <c r="C187" s="53" t="s">
        <v>143</v>
      </c>
      <c r="D187" s="45" t="s">
        <v>144</v>
      </c>
      <c r="E187" s="46"/>
      <c r="F187" s="42">
        <v>41894</v>
      </c>
      <c r="G187" s="42">
        <v>41906</v>
      </c>
      <c r="H187" s="50" t="s">
        <v>232</v>
      </c>
    </row>
    <row r="188" spans="1:8" s="41" customFormat="1" x14ac:dyDescent="0.45">
      <c r="A188" s="64">
        <f t="shared" si="2"/>
        <v>187</v>
      </c>
      <c r="B188" s="40"/>
      <c r="C188" s="38"/>
      <c r="D188" s="33" t="s">
        <v>145</v>
      </c>
      <c r="E188" s="39"/>
      <c r="F188" s="42">
        <v>41894</v>
      </c>
      <c r="G188" s="42">
        <v>41906</v>
      </c>
      <c r="H188" s="50" t="s">
        <v>232</v>
      </c>
    </row>
    <row r="189" spans="1:8" s="41" customFormat="1" x14ac:dyDescent="0.45">
      <c r="A189" s="64">
        <f t="shared" si="2"/>
        <v>188</v>
      </c>
      <c r="B189" s="40"/>
      <c r="C189" s="38"/>
      <c r="D189" s="33" t="s">
        <v>146</v>
      </c>
      <c r="E189" s="33"/>
      <c r="F189" s="42">
        <v>41894</v>
      </c>
      <c r="G189" s="42">
        <v>41906</v>
      </c>
      <c r="H189" s="50" t="s">
        <v>232</v>
      </c>
    </row>
    <row r="190" spans="1:8" s="41" customFormat="1" x14ac:dyDescent="0.45">
      <c r="A190" s="64">
        <f t="shared" si="2"/>
        <v>189</v>
      </c>
      <c r="B190" s="40"/>
      <c r="C190" s="38"/>
      <c r="D190" s="33" t="s">
        <v>147</v>
      </c>
      <c r="E190" s="33"/>
      <c r="F190" s="42">
        <v>41894</v>
      </c>
      <c r="G190" s="42">
        <v>41906</v>
      </c>
      <c r="H190" s="50" t="s">
        <v>232</v>
      </c>
    </row>
    <row r="191" spans="1:8" s="41" customFormat="1" x14ac:dyDescent="0.45">
      <c r="A191" s="64">
        <f t="shared" si="2"/>
        <v>190</v>
      </c>
      <c r="B191" s="40"/>
      <c r="C191" s="38" t="s">
        <v>148</v>
      </c>
      <c r="D191" s="33" t="s">
        <v>144</v>
      </c>
      <c r="E191" s="33"/>
      <c r="F191" s="42">
        <v>41900</v>
      </c>
      <c r="G191" s="42">
        <v>41906</v>
      </c>
      <c r="H191" s="50" t="s">
        <v>232</v>
      </c>
    </row>
    <row r="192" spans="1:8" s="41" customFormat="1" x14ac:dyDescent="0.45">
      <c r="A192" s="64">
        <f t="shared" si="2"/>
        <v>191</v>
      </c>
      <c r="B192" s="40"/>
      <c r="C192" s="38"/>
      <c r="D192" s="33" t="s">
        <v>145</v>
      </c>
      <c r="E192" s="39"/>
      <c r="F192" s="42">
        <v>41900</v>
      </c>
      <c r="G192" s="42">
        <v>41906</v>
      </c>
      <c r="H192" s="50" t="s">
        <v>232</v>
      </c>
    </row>
    <row r="193" spans="1:8" s="41" customFormat="1" x14ac:dyDescent="0.45">
      <c r="A193" s="64">
        <f t="shared" si="2"/>
        <v>192</v>
      </c>
      <c r="B193" s="40"/>
      <c r="C193" s="38"/>
      <c r="D193" s="33" t="s">
        <v>146</v>
      </c>
      <c r="E193" s="39"/>
      <c r="F193" s="42">
        <v>41900</v>
      </c>
      <c r="G193" s="42">
        <v>41906</v>
      </c>
      <c r="H193" s="50" t="s">
        <v>232</v>
      </c>
    </row>
    <row r="194" spans="1:8" s="41" customFormat="1" x14ac:dyDescent="0.45">
      <c r="A194" s="64">
        <f t="shared" si="2"/>
        <v>193</v>
      </c>
      <c r="B194" s="40"/>
      <c r="C194" s="38"/>
      <c r="D194" s="33" t="s">
        <v>147</v>
      </c>
      <c r="E194" s="43"/>
      <c r="F194" s="42">
        <v>41900</v>
      </c>
      <c r="G194" s="42">
        <v>41906</v>
      </c>
      <c r="H194" s="50" t="s">
        <v>232</v>
      </c>
    </row>
    <row r="195" spans="1:8" s="41" customFormat="1" x14ac:dyDescent="0.45">
      <c r="A195" s="64">
        <f t="shared" si="2"/>
        <v>194</v>
      </c>
      <c r="B195" s="40"/>
      <c r="C195" s="38" t="s">
        <v>149</v>
      </c>
      <c r="D195" s="33" t="s">
        <v>150</v>
      </c>
      <c r="E195" s="43"/>
      <c r="F195" s="42">
        <v>41900</v>
      </c>
      <c r="G195" s="42">
        <v>41908</v>
      </c>
      <c r="H195" s="50" t="s">
        <v>232</v>
      </c>
    </row>
    <row r="196" spans="1:8" s="41" customFormat="1" x14ac:dyDescent="0.45">
      <c r="A196" s="64">
        <f t="shared" si="2"/>
        <v>195</v>
      </c>
      <c r="B196" s="40"/>
      <c r="C196" s="38"/>
      <c r="D196" s="33" t="s">
        <v>151</v>
      </c>
      <c r="E196" s="44"/>
      <c r="F196" s="42">
        <v>41900</v>
      </c>
      <c r="G196" s="42">
        <v>41908</v>
      </c>
      <c r="H196" s="50" t="s">
        <v>232</v>
      </c>
    </row>
    <row r="197" spans="1:8" s="41" customFormat="1" x14ac:dyDescent="0.45">
      <c r="A197" s="64">
        <f t="shared" si="2"/>
        <v>196</v>
      </c>
      <c r="B197" s="40"/>
      <c r="C197" s="38"/>
      <c r="D197" s="33" t="s">
        <v>152</v>
      </c>
      <c r="E197" s="44"/>
      <c r="F197" s="42">
        <v>41900</v>
      </c>
      <c r="G197" s="42">
        <v>41908</v>
      </c>
      <c r="H197" s="50" t="s">
        <v>232</v>
      </c>
    </row>
    <row r="198" spans="1:8" s="41" customFormat="1" x14ac:dyDescent="0.45">
      <c r="A198" s="64">
        <f t="shared" si="2"/>
        <v>197</v>
      </c>
      <c r="B198" s="40"/>
      <c r="C198" s="38"/>
      <c r="D198" s="33" t="s">
        <v>153</v>
      </c>
      <c r="E198" s="43"/>
      <c r="F198" s="42">
        <v>41900</v>
      </c>
      <c r="G198" s="42">
        <v>41908</v>
      </c>
      <c r="H198" s="50" t="s">
        <v>232</v>
      </c>
    </row>
    <row r="199" spans="1:8" s="41" customFormat="1" x14ac:dyDescent="0.45">
      <c r="A199" s="64">
        <f t="shared" si="2"/>
        <v>198</v>
      </c>
      <c r="B199" s="40"/>
      <c r="C199" s="38"/>
      <c r="D199" s="33" t="s">
        <v>154</v>
      </c>
      <c r="E199" s="39"/>
      <c r="F199" s="42">
        <v>41900</v>
      </c>
      <c r="G199" s="42">
        <v>41908</v>
      </c>
      <c r="H199" s="50" t="s">
        <v>232</v>
      </c>
    </row>
    <row r="200" spans="1:8" s="41" customFormat="1" x14ac:dyDescent="0.45">
      <c r="A200" s="64">
        <f t="shared" si="2"/>
        <v>199</v>
      </c>
      <c r="B200" s="40"/>
      <c r="C200" s="38"/>
      <c r="D200" s="33" t="s">
        <v>155</v>
      </c>
      <c r="E200" s="43"/>
      <c r="F200" s="42">
        <v>41900</v>
      </c>
      <c r="G200" s="42">
        <v>41908</v>
      </c>
      <c r="H200" s="50" t="s">
        <v>232</v>
      </c>
    </row>
    <row r="201" spans="1:8" s="41" customFormat="1" x14ac:dyDescent="0.45">
      <c r="A201" s="64">
        <f t="shared" si="2"/>
        <v>200</v>
      </c>
      <c r="B201" s="40"/>
      <c r="C201" s="38" t="s">
        <v>156</v>
      </c>
      <c r="D201" s="33" t="s">
        <v>70</v>
      </c>
      <c r="E201" s="43"/>
      <c r="F201" s="42">
        <v>41900</v>
      </c>
      <c r="G201" s="48">
        <v>41907</v>
      </c>
      <c r="H201" s="50" t="s">
        <v>232</v>
      </c>
    </row>
    <row r="202" spans="1:8" s="41" customFormat="1" x14ac:dyDescent="0.45">
      <c r="A202" s="64">
        <f t="shared" si="2"/>
        <v>201</v>
      </c>
      <c r="B202" s="40"/>
      <c r="C202" s="38"/>
      <c r="D202" s="33" t="s">
        <v>63</v>
      </c>
      <c r="E202" s="33"/>
      <c r="F202" s="42">
        <v>41900</v>
      </c>
      <c r="G202" s="48">
        <v>41907</v>
      </c>
      <c r="H202" s="50" t="s">
        <v>232</v>
      </c>
    </row>
    <row r="203" spans="1:8" s="41" customFormat="1" x14ac:dyDescent="0.45">
      <c r="A203" s="64">
        <f t="shared" si="2"/>
        <v>202</v>
      </c>
      <c r="B203" s="40"/>
      <c r="C203" s="38"/>
      <c r="D203" s="33" t="s">
        <v>52</v>
      </c>
      <c r="E203" s="39"/>
      <c r="F203" s="42">
        <v>41900</v>
      </c>
      <c r="G203" s="48">
        <v>41907</v>
      </c>
      <c r="H203" s="50" t="s">
        <v>232</v>
      </c>
    </row>
    <row r="204" spans="1:8" s="41" customFormat="1" x14ac:dyDescent="0.45">
      <c r="A204" s="64">
        <f t="shared" ref="A204:A267" si="3">A203+1</f>
        <v>203</v>
      </c>
      <c r="B204" s="40"/>
      <c r="C204" s="38" t="s">
        <v>157</v>
      </c>
      <c r="D204" s="33" t="s">
        <v>144</v>
      </c>
      <c r="E204" s="39"/>
      <c r="F204" s="42">
        <v>41894</v>
      </c>
      <c r="G204" s="42">
        <v>41908</v>
      </c>
      <c r="H204" s="50" t="s">
        <v>232</v>
      </c>
    </row>
    <row r="205" spans="1:8" s="41" customFormat="1" x14ac:dyDescent="0.45">
      <c r="A205" s="64">
        <f t="shared" si="3"/>
        <v>204</v>
      </c>
      <c r="B205" s="40"/>
      <c r="C205" s="38"/>
      <c r="D205" s="33" t="s">
        <v>158</v>
      </c>
      <c r="E205" s="39"/>
      <c r="F205" s="42">
        <v>41894</v>
      </c>
      <c r="G205" s="42">
        <v>41908</v>
      </c>
      <c r="H205" s="50" t="s">
        <v>232</v>
      </c>
    </row>
    <row r="206" spans="1:8" s="41" customFormat="1" x14ac:dyDescent="0.45">
      <c r="A206" s="64">
        <f t="shared" si="3"/>
        <v>205</v>
      </c>
      <c r="B206" s="40"/>
      <c r="C206" s="38"/>
      <c r="D206" s="33" t="s">
        <v>159</v>
      </c>
      <c r="E206" s="33"/>
      <c r="F206" s="42">
        <v>41894</v>
      </c>
      <c r="G206" s="42">
        <v>41908</v>
      </c>
      <c r="H206" s="50" t="s">
        <v>232</v>
      </c>
    </row>
    <row r="207" spans="1:8" s="41" customFormat="1" x14ac:dyDescent="0.45">
      <c r="A207" s="64">
        <f t="shared" si="3"/>
        <v>206</v>
      </c>
      <c r="B207" s="40"/>
      <c r="C207" s="38" t="s">
        <v>160</v>
      </c>
      <c r="D207" s="33" t="s">
        <v>161</v>
      </c>
      <c r="E207" s="39"/>
      <c r="F207" s="42">
        <v>41894</v>
      </c>
      <c r="G207" s="42">
        <v>41907</v>
      </c>
      <c r="H207" s="50" t="s">
        <v>232</v>
      </c>
    </row>
    <row r="208" spans="1:8" s="41" customFormat="1" x14ac:dyDescent="0.45">
      <c r="A208" s="64">
        <f t="shared" si="3"/>
        <v>207</v>
      </c>
      <c r="B208" s="40"/>
      <c r="C208" s="38"/>
      <c r="D208" s="43" t="s">
        <v>162</v>
      </c>
      <c r="E208" s="39"/>
      <c r="F208" s="42">
        <v>41894</v>
      </c>
      <c r="G208" s="42">
        <v>41907</v>
      </c>
      <c r="H208" s="50" t="s">
        <v>232</v>
      </c>
    </row>
    <row r="209" spans="1:8" s="41" customFormat="1" x14ac:dyDescent="0.45">
      <c r="A209" s="64">
        <f t="shared" si="3"/>
        <v>208</v>
      </c>
      <c r="B209" s="40"/>
      <c r="C209" s="38"/>
      <c r="D209" s="43" t="s">
        <v>163</v>
      </c>
      <c r="E209" s="33"/>
      <c r="F209" s="42">
        <v>41894</v>
      </c>
      <c r="G209" s="42">
        <v>41907</v>
      </c>
      <c r="H209" s="50" t="s">
        <v>232</v>
      </c>
    </row>
    <row r="210" spans="1:8" s="41" customFormat="1" x14ac:dyDescent="0.45">
      <c r="A210" s="64">
        <f t="shared" si="3"/>
        <v>209</v>
      </c>
      <c r="B210" s="40"/>
      <c r="C210" s="38" t="s">
        <v>164</v>
      </c>
      <c r="D210" s="43" t="s">
        <v>46</v>
      </c>
      <c r="E210" s="39"/>
      <c r="F210" s="42">
        <v>41894</v>
      </c>
      <c r="G210" s="42">
        <v>41907</v>
      </c>
      <c r="H210" s="50" t="s">
        <v>232</v>
      </c>
    </row>
    <row r="211" spans="1:8" s="41" customFormat="1" x14ac:dyDescent="0.45">
      <c r="A211" s="64">
        <f t="shared" si="3"/>
        <v>210</v>
      </c>
      <c r="B211" s="40"/>
      <c r="C211" s="33"/>
      <c r="D211" s="33" t="s">
        <v>51</v>
      </c>
      <c r="E211" s="33"/>
      <c r="F211" s="42">
        <v>41894</v>
      </c>
      <c r="G211" s="42">
        <v>41906</v>
      </c>
      <c r="H211" s="50" t="s">
        <v>232</v>
      </c>
    </row>
    <row r="212" spans="1:8" s="41" customFormat="1" x14ac:dyDescent="0.45">
      <c r="A212" s="64">
        <f t="shared" si="3"/>
        <v>211</v>
      </c>
      <c r="B212" s="40"/>
      <c r="C212" s="33"/>
      <c r="D212" s="33" t="s">
        <v>52</v>
      </c>
      <c r="E212" s="33"/>
      <c r="F212" s="42">
        <v>41894</v>
      </c>
      <c r="G212" s="42">
        <v>41907</v>
      </c>
      <c r="H212" s="50" t="s">
        <v>232</v>
      </c>
    </row>
    <row r="213" spans="1:8" s="41" customFormat="1" x14ac:dyDescent="0.45">
      <c r="A213" s="64">
        <f t="shared" si="3"/>
        <v>212</v>
      </c>
      <c r="B213" s="40"/>
      <c r="C213" s="33"/>
      <c r="D213" s="33" t="s">
        <v>53</v>
      </c>
      <c r="E213" s="39"/>
      <c r="F213" s="42">
        <v>41894</v>
      </c>
      <c r="G213" s="42">
        <v>41907</v>
      </c>
      <c r="H213" s="50" t="s">
        <v>232</v>
      </c>
    </row>
    <row r="214" spans="1:8" s="41" customFormat="1" x14ac:dyDescent="0.45">
      <c r="A214" s="64">
        <f t="shared" si="3"/>
        <v>213</v>
      </c>
      <c r="B214" s="40"/>
      <c r="C214" s="33"/>
      <c r="D214" s="39" t="s">
        <v>54</v>
      </c>
      <c r="E214" s="39"/>
      <c r="F214" s="42">
        <v>41894</v>
      </c>
      <c r="G214" s="42">
        <v>41907</v>
      </c>
      <c r="H214" s="50" t="s">
        <v>232</v>
      </c>
    </row>
    <row r="215" spans="1:8" s="41" customFormat="1" x14ac:dyDescent="0.45">
      <c r="A215" s="64">
        <f t="shared" si="3"/>
        <v>214</v>
      </c>
      <c r="B215" s="40"/>
      <c r="C215" s="33"/>
      <c r="D215" s="39" t="s">
        <v>55</v>
      </c>
      <c r="E215" s="39"/>
      <c r="F215" s="42">
        <v>41894</v>
      </c>
      <c r="G215" s="42">
        <v>41907</v>
      </c>
      <c r="H215" s="50" t="s">
        <v>232</v>
      </c>
    </row>
    <row r="216" spans="1:8" s="41" customFormat="1" x14ac:dyDescent="0.45">
      <c r="A216" s="64">
        <f t="shared" si="3"/>
        <v>215</v>
      </c>
      <c r="B216" s="40"/>
      <c r="C216" s="33"/>
      <c r="D216" s="39" t="s">
        <v>56</v>
      </c>
      <c r="E216" s="39"/>
      <c r="F216" s="42">
        <v>41894</v>
      </c>
      <c r="G216" s="42">
        <v>41907</v>
      </c>
      <c r="H216" s="50" t="s">
        <v>232</v>
      </c>
    </row>
    <row r="217" spans="1:8" s="41" customFormat="1" x14ac:dyDescent="0.45">
      <c r="A217" s="64">
        <f t="shared" si="3"/>
        <v>216</v>
      </c>
      <c r="B217" s="40"/>
      <c r="C217" s="33"/>
      <c r="D217" s="33" t="s">
        <v>165</v>
      </c>
      <c r="E217" s="39"/>
      <c r="F217" s="42">
        <v>41894</v>
      </c>
      <c r="G217" s="42">
        <v>41907</v>
      </c>
      <c r="H217" s="50" t="s">
        <v>232</v>
      </c>
    </row>
    <row r="218" spans="1:8" s="41" customFormat="1" x14ac:dyDescent="0.45">
      <c r="A218" s="64">
        <f t="shared" si="3"/>
        <v>217</v>
      </c>
      <c r="B218" s="40"/>
      <c r="C218" s="33"/>
      <c r="D218" s="33" t="s">
        <v>253</v>
      </c>
      <c r="E218" s="44"/>
      <c r="F218" s="42">
        <v>41894</v>
      </c>
      <c r="G218" s="42">
        <v>41907</v>
      </c>
      <c r="H218" s="50" t="s">
        <v>232</v>
      </c>
    </row>
    <row r="219" spans="1:8" s="41" customFormat="1" x14ac:dyDescent="0.45">
      <c r="A219" s="64">
        <f t="shared" si="3"/>
        <v>218</v>
      </c>
      <c r="B219" s="40"/>
      <c r="C219" s="33" t="s">
        <v>166</v>
      </c>
      <c r="D219" s="33" t="s">
        <v>167</v>
      </c>
      <c r="E219" s="44"/>
      <c r="F219" s="42">
        <v>41894</v>
      </c>
      <c r="G219" s="42">
        <v>41907</v>
      </c>
      <c r="H219" s="50" t="s">
        <v>232</v>
      </c>
    </row>
    <row r="220" spans="1:8" s="41" customFormat="1" x14ac:dyDescent="0.45">
      <c r="A220" s="64">
        <f t="shared" si="3"/>
        <v>219</v>
      </c>
      <c r="B220" s="40"/>
      <c r="C220" s="33"/>
      <c r="D220" s="33" t="s">
        <v>168</v>
      </c>
      <c r="E220" s="44"/>
      <c r="F220" s="42">
        <v>41894</v>
      </c>
      <c r="G220" s="42">
        <v>41907</v>
      </c>
      <c r="H220" s="50" t="s">
        <v>232</v>
      </c>
    </row>
    <row r="221" spans="1:8" s="41" customFormat="1" x14ac:dyDescent="0.45">
      <c r="A221" s="64">
        <f t="shared" si="3"/>
        <v>220</v>
      </c>
      <c r="B221" s="52"/>
      <c r="C221" s="61"/>
      <c r="D221" s="53" t="s">
        <v>49</v>
      </c>
      <c r="E221" s="54"/>
      <c r="F221" s="42">
        <v>41894</v>
      </c>
      <c r="G221" s="42">
        <v>41907</v>
      </c>
      <c r="H221" s="50" t="s">
        <v>232</v>
      </c>
    </row>
    <row r="222" spans="1:8" s="41" customFormat="1" x14ac:dyDescent="0.45">
      <c r="A222" s="64">
        <f t="shared" si="3"/>
        <v>221</v>
      </c>
      <c r="B222" s="40"/>
      <c r="C222" s="33"/>
      <c r="D222" s="33" t="s">
        <v>50</v>
      </c>
      <c r="E222" s="39"/>
      <c r="F222" s="42">
        <v>41894</v>
      </c>
      <c r="G222" s="42">
        <v>41907</v>
      </c>
      <c r="H222" s="50" t="s">
        <v>232</v>
      </c>
    </row>
    <row r="223" spans="1:8" s="41" customFormat="1" x14ac:dyDescent="0.45">
      <c r="A223" s="64">
        <f t="shared" si="3"/>
        <v>222</v>
      </c>
      <c r="B223" s="40"/>
      <c r="C223" s="33" t="s">
        <v>169</v>
      </c>
      <c r="D223" s="33" t="s">
        <v>80</v>
      </c>
      <c r="E223" s="33"/>
      <c r="F223" s="42">
        <v>41894</v>
      </c>
      <c r="G223" s="42">
        <v>41907</v>
      </c>
      <c r="H223" s="50" t="s">
        <v>232</v>
      </c>
    </row>
    <row r="224" spans="1:8" s="41" customFormat="1" x14ac:dyDescent="0.45">
      <c r="A224" s="64">
        <f t="shared" si="3"/>
        <v>223</v>
      </c>
      <c r="B224" s="40"/>
      <c r="C224" s="33"/>
      <c r="D224" s="33" t="s">
        <v>82</v>
      </c>
      <c r="E224" s="33"/>
      <c r="F224" s="42">
        <v>41894</v>
      </c>
      <c r="G224" s="42">
        <v>41907</v>
      </c>
      <c r="H224" s="50" t="s">
        <v>232</v>
      </c>
    </row>
    <row r="225" spans="1:8" s="41" customFormat="1" x14ac:dyDescent="0.45">
      <c r="A225" s="64">
        <f t="shared" si="3"/>
        <v>224</v>
      </c>
      <c r="B225" s="40"/>
      <c r="C225" s="33" t="s">
        <v>85</v>
      </c>
      <c r="D225" s="33" t="s">
        <v>86</v>
      </c>
      <c r="E225" s="33"/>
      <c r="F225" s="42">
        <v>41894</v>
      </c>
      <c r="G225" s="42">
        <v>41907</v>
      </c>
      <c r="H225" s="50" t="s">
        <v>232</v>
      </c>
    </row>
    <row r="226" spans="1:8" s="41" customFormat="1" x14ac:dyDescent="0.45">
      <c r="A226" s="64">
        <f t="shared" si="3"/>
        <v>225</v>
      </c>
      <c r="B226" s="40"/>
      <c r="C226" s="33" t="s">
        <v>170</v>
      </c>
      <c r="D226" s="39" t="s">
        <v>171</v>
      </c>
      <c r="E226" s="39"/>
      <c r="F226" s="42">
        <v>41894</v>
      </c>
      <c r="G226" s="42">
        <v>41907</v>
      </c>
      <c r="H226" s="50" t="s">
        <v>232</v>
      </c>
    </row>
    <row r="227" spans="1:8" s="41" customFormat="1" x14ac:dyDescent="0.45">
      <c r="A227" s="64">
        <f t="shared" si="3"/>
        <v>226</v>
      </c>
      <c r="B227" s="40"/>
      <c r="C227" s="33"/>
      <c r="D227" s="39" t="s">
        <v>172</v>
      </c>
      <c r="E227" s="39"/>
      <c r="F227" s="42">
        <v>41894</v>
      </c>
      <c r="G227" s="42">
        <v>41907</v>
      </c>
      <c r="H227" s="50" t="s">
        <v>232</v>
      </c>
    </row>
    <row r="228" spans="1:8" s="41" customFormat="1" x14ac:dyDescent="0.45">
      <c r="A228" s="64">
        <f t="shared" si="3"/>
        <v>227</v>
      </c>
      <c r="B228" s="40"/>
      <c r="C228" s="33"/>
      <c r="D228" s="39" t="s">
        <v>173</v>
      </c>
      <c r="E228" s="39"/>
      <c r="F228" s="42">
        <v>41894</v>
      </c>
      <c r="G228" s="42">
        <v>41907</v>
      </c>
      <c r="H228" s="50" t="s">
        <v>232</v>
      </c>
    </row>
    <row r="229" spans="1:8" s="41" customFormat="1" x14ac:dyDescent="0.45">
      <c r="A229" s="64">
        <f t="shared" si="3"/>
        <v>228</v>
      </c>
      <c r="B229" s="40"/>
      <c r="C229" s="33"/>
      <c r="D229" s="33" t="s">
        <v>174</v>
      </c>
      <c r="E229" s="39"/>
      <c r="F229" s="42">
        <v>41894</v>
      </c>
      <c r="G229" s="42">
        <v>41907</v>
      </c>
      <c r="H229" s="50" t="s">
        <v>232</v>
      </c>
    </row>
    <row r="230" spans="1:8" s="41" customFormat="1" x14ac:dyDescent="0.45">
      <c r="A230" s="64">
        <f t="shared" si="3"/>
        <v>229</v>
      </c>
      <c r="B230" s="40"/>
      <c r="C230" s="33" t="s">
        <v>175</v>
      </c>
      <c r="D230" s="33" t="s">
        <v>176</v>
      </c>
      <c r="E230" s="44"/>
      <c r="F230" s="42">
        <v>41894</v>
      </c>
      <c r="G230" s="42">
        <v>41907</v>
      </c>
      <c r="H230" s="50" t="s">
        <v>232</v>
      </c>
    </row>
    <row r="231" spans="1:8" s="41" customFormat="1" x14ac:dyDescent="0.45">
      <c r="A231" s="64">
        <f t="shared" si="3"/>
        <v>230</v>
      </c>
      <c r="B231" s="40"/>
      <c r="C231" s="33"/>
      <c r="D231" s="33" t="s">
        <v>73</v>
      </c>
      <c r="E231" s="44"/>
      <c r="F231" s="42">
        <v>41894</v>
      </c>
      <c r="G231" s="42">
        <v>41907</v>
      </c>
      <c r="H231" s="50" t="s">
        <v>232</v>
      </c>
    </row>
    <row r="232" spans="1:8" s="41" customFormat="1" x14ac:dyDescent="0.45">
      <c r="A232" s="64">
        <f t="shared" si="3"/>
        <v>231</v>
      </c>
      <c r="B232" s="40"/>
      <c r="C232" s="33"/>
      <c r="D232" s="33" t="s">
        <v>177</v>
      </c>
      <c r="E232" s="44"/>
      <c r="F232" s="42">
        <v>41894</v>
      </c>
      <c r="G232" s="42">
        <v>41907</v>
      </c>
      <c r="H232" s="50" t="s">
        <v>232</v>
      </c>
    </row>
    <row r="233" spans="1:8" s="41" customFormat="1" x14ac:dyDescent="0.45">
      <c r="A233" s="64">
        <f t="shared" si="3"/>
        <v>232</v>
      </c>
      <c r="B233" s="52"/>
      <c r="C233" s="61"/>
      <c r="D233" s="53" t="s">
        <v>178</v>
      </c>
      <c r="E233" s="54"/>
      <c r="F233" s="42">
        <v>41894</v>
      </c>
      <c r="G233" s="42">
        <v>41907</v>
      </c>
      <c r="H233" s="50" t="s">
        <v>232</v>
      </c>
    </row>
    <row r="234" spans="1:8" s="41" customFormat="1" x14ac:dyDescent="0.45">
      <c r="A234" s="64">
        <f t="shared" si="3"/>
        <v>233</v>
      </c>
      <c r="B234" s="40"/>
      <c r="C234" s="33"/>
      <c r="D234" s="33" t="s">
        <v>254</v>
      </c>
      <c r="E234" s="33"/>
      <c r="F234" s="42">
        <v>41894</v>
      </c>
      <c r="G234" s="42">
        <v>41907</v>
      </c>
      <c r="H234" s="50" t="s">
        <v>232</v>
      </c>
    </row>
    <row r="235" spans="1:8" s="41" customFormat="1" x14ac:dyDescent="0.45">
      <c r="A235" s="64">
        <f t="shared" si="3"/>
        <v>234</v>
      </c>
      <c r="B235" s="40"/>
      <c r="C235" s="33"/>
      <c r="D235" s="33" t="s">
        <v>180</v>
      </c>
      <c r="E235" s="33"/>
      <c r="F235" s="42">
        <v>41894</v>
      </c>
      <c r="G235" s="42">
        <v>41907</v>
      </c>
      <c r="H235" s="50" t="s">
        <v>232</v>
      </c>
    </row>
    <row r="236" spans="1:8" s="41" customFormat="1" x14ac:dyDescent="0.45">
      <c r="A236" s="64">
        <f t="shared" si="3"/>
        <v>235</v>
      </c>
      <c r="B236" s="40"/>
      <c r="C236" s="33"/>
      <c r="D236" s="33" t="s">
        <v>255</v>
      </c>
      <c r="E236" s="33"/>
      <c r="F236" s="42">
        <v>41894</v>
      </c>
      <c r="G236" s="42">
        <v>41907</v>
      </c>
      <c r="H236" s="50" t="s">
        <v>232</v>
      </c>
    </row>
    <row r="237" spans="1:8" s="41" customFormat="1" x14ac:dyDescent="0.45">
      <c r="A237" s="64">
        <f t="shared" si="3"/>
        <v>236</v>
      </c>
      <c r="B237" s="40"/>
      <c r="C237" s="33"/>
      <c r="D237" s="33" t="s">
        <v>77</v>
      </c>
      <c r="E237" s="39"/>
      <c r="F237" s="42">
        <v>41894</v>
      </c>
      <c r="G237" s="42">
        <v>41907</v>
      </c>
      <c r="H237" s="50" t="s">
        <v>232</v>
      </c>
    </row>
    <row r="238" spans="1:8" s="41" customFormat="1" x14ac:dyDescent="0.45">
      <c r="A238" s="64">
        <f t="shared" si="3"/>
        <v>237</v>
      </c>
      <c r="B238" s="49"/>
      <c r="C238" s="33"/>
      <c r="D238" s="39" t="s">
        <v>129</v>
      </c>
      <c r="E238" s="39" t="s">
        <v>270</v>
      </c>
      <c r="F238" s="42">
        <v>41894</v>
      </c>
      <c r="G238" s="42">
        <v>41907</v>
      </c>
      <c r="H238" s="50"/>
    </row>
    <row r="239" spans="1:8" s="41" customFormat="1" x14ac:dyDescent="0.45">
      <c r="A239" s="64">
        <f t="shared" si="3"/>
        <v>238</v>
      </c>
      <c r="B239" s="49"/>
      <c r="C239" s="33" t="s">
        <v>182</v>
      </c>
      <c r="D239" s="39" t="s">
        <v>176</v>
      </c>
      <c r="E239" s="39"/>
      <c r="F239" s="42">
        <v>41894</v>
      </c>
      <c r="G239" s="42">
        <v>41908</v>
      </c>
      <c r="H239" s="50" t="s">
        <v>232</v>
      </c>
    </row>
    <row r="240" spans="1:8" s="41" customFormat="1" x14ac:dyDescent="0.45">
      <c r="A240" s="64">
        <f t="shared" si="3"/>
        <v>239</v>
      </c>
      <c r="B240" s="40"/>
      <c r="C240" s="33"/>
      <c r="D240" s="39" t="s">
        <v>73</v>
      </c>
      <c r="E240" s="39"/>
      <c r="F240" s="42">
        <v>41894</v>
      </c>
      <c r="G240" s="42">
        <v>41908</v>
      </c>
      <c r="H240" s="50" t="s">
        <v>232</v>
      </c>
    </row>
    <row r="241" spans="1:8" s="41" customFormat="1" x14ac:dyDescent="0.45">
      <c r="A241" s="64">
        <f t="shared" si="3"/>
        <v>240</v>
      </c>
      <c r="B241" s="40"/>
      <c r="C241" s="33"/>
      <c r="D241" s="33" t="s">
        <v>177</v>
      </c>
      <c r="E241" s="39"/>
      <c r="F241" s="42">
        <v>41894</v>
      </c>
      <c r="G241" s="42">
        <v>41908</v>
      </c>
      <c r="H241" s="50" t="s">
        <v>232</v>
      </c>
    </row>
    <row r="242" spans="1:8" s="41" customFormat="1" x14ac:dyDescent="0.45">
      <c r="A242" s="64">
        <f t="shared" si="3"/>
        <v>241</v>
      </c>
      <c r="B242" s="40"/>
      <c r="C242" s="33"/>
      <c r="D242" s="33" t="s">
        <v>178</v>
      </c>
      <c r="E242" s="44"/>
      <c r="F242" s="42">
        <v>41894</v>
      </c>
      <c r="G242" s="42">
        <v>41908</v>
      </c>
      <c r="H242" s="50" t="s">
        <v>232</v>
      </c>
    </row>
    <row r="243" spans="1:8" s="41" customFormat="1" x14ac:dyDescent="0.45">
      <c r="A243" s="64">
        <f t="shared" si="3"/>
        <v>242</v>
      </c>
      <c r="B243" s="40"/>
      <c r="C243" s="33"/>
      <c r="D243" s="33" t="s">
        <v>179</v>
      </c>
      <c r="E243" s="44"/>
      <c r="F243" s="42">
        <v>41894</v>
      </c>
      <c r="G243" s="42">
        <v>41908</v>
      </c>
      <c r="H243" s="50" t="s">
        <v>232</v>
      </c>
    </row>
    <row r="244" spans="1:8" s="41" customFormat="1" x14ac:dyDescent="0.45">
      <c r="A244" s="64">
        <f t="shared" si="3"/>
        <v>243</v>
      </c>
      <c r="B244" s="40"/>
      <c r="C244" s="33"/>
      <c r="D244" s="33" t="s">
        <v>180</v>
      </c>
      <c r="E244" s="44"/>
      <c r="F244" s="42">
        <v>41894</v>
      </c>
      <c r="G244" s="42">
        <v>41908</v>
      </c>
      <c r="H244" s="50" t="s">
        <v>232</v>
      </c>
    </row>
    <row r="245" spans="1:8" s="41" customFormat="1" x14ac:dyDescent="0.45">
      <c r="A245" s="64">
        <f t="shared" si="3"/>
        <v>244</v>
      </c>
      <c r="B245" s="52"/>
      <c r="C245" s="53"/>
      <c r="D245" s="45" t="s">
        <v>181</v>
      </c>
      <c r="E245" s="46"/>
      <c r="F245" s="42">
        <v>41894</v>
      </c>
      <c r="G245" s="42">
        <v>41908</v>
      </c>
      <c r="H245" s="50" t="s">
        <v>232</v>
      </c>
    </row>
    <row r="246" spans="1:8" s="41" customFormat="1" x14ac:dyDescent="0.45">
      <c r="A246" s="64">
        <f t="shared" si="3"/>
        <v>245</v>
      </c>
      <c r="B246" s="40"/>
      <c r="C246" s="38"/>
      <c r="D246" s="33" t="s">
        <v>77</v>
      </c>
      <c r="E246" s="39"/>
      <c r="F246" s="42">
        <v>41894</v>
      </c>
      <c r="G246" s="42">
        <v>41908</v>
      </c>
      <c r="H246" s="50" t="s">
        <v>232</v>
      </c>
    </row>
    <row r="247" spans="1:8" s="41" customFormat="1" x14ac:dyDescent="0.45">
      <c r="A247" s="64">
        <f t="shared" si="3"/>
        <v>246</v>
      </c>
      <c r="B247" s="40"/>
      <c r="C247" s="38"/>
      <c r="D247" s="33" t="s">
        <v>129</v>
      </c>
      <c r="E247" s="39" t="s">
        <v>270</v>
      </c>
      <c r="F247" s="42">
        <v>41894</v>
      </c>
      <c r="G247" s="42">
        <v>41908</v>
      </c>
      <c r="H247" s="50"/>
    </row>
    <row r="248" spans="1:8" s="41" customFormat="1" x14ac:dyDescent="0.45">
      <c r="A248" s="64">
        <f t="shared" si="3"/>
        <v>247</v>
      </c>
      <c r="B248" s="40"/>
      <c r="C248" s="38" t="s">
        <v>183</v>
      </c>
      <c r="D248" s="33" t="s">
        <v>176</v>
      </c>
      <c r="E248" s="33"/>
      <c r="F248" s="42">
        <v>41894</v>
      </c>
      <c r="G248" s="42">
        <v>41908</v>
      </c>
      <c r="H248" s="50" t="s">
        <v>232</v>
      </c>
    </row>
    <row r="249" spans="1:8" s="41" customFormat="1" x14ac:dyDescent="0.45">
      <c r="A249" s="64">
        <f t="shared" si="3"/>
        <v>248</v>
      </c>
      <c r="B249" s="40"/>
      <c r="C249" s="38"/>
      <c r="D249" s="33" t="s">
        <v>73</v>
      </c>
      <c r="E249" s="33"/>
      <c r="F249" s="42">
        <v>41894</v>
      </c>
      <c r="G249" s="42">
        <v>41908</v>
      </c>
      <c r="H249" s="50" t="s">
        <v>232</v>
      </c>
    </row>
    <row r="250" spans="1:8" s="41" customFormat="1" x14ac:dyDescent="0.45">
      <c r="A250" s="64">
        <f t="shared" si="3"/>
        <v>249</v>
      </c>
      <c r="B250" s="40"/>
      <c r="C250" s="38"/>
      <c r="D250" s="33" t="s">
        <v>177</v>
      </c>
      <c r="E250" s="39"/>
      <c r="F250" s="42">
        <v>41894</v>
      </c>
      <c r="G250" s="42">
        <v>41908</v>
      </c>
      <c r="H250" s="50" t="s">
        <v>232</v>
      </c>
    </row>
    <row r="251" spans="1:8" s="41" customFormat="1" x14ac:dyDescent="0.45">
      <c r="A251" s="64">
        <f t="shared" si="3"/>
        <v>250</v>
      </c>
      <c r="B251" s="40"/>
      <c r="C251" s="38"/>
      <c r="D251" s="33" t="s">
        <v>178</v>
      </c>
      <c r="E251" s="39"/>
      <c r="F251" s="42">
        <v>41894</v>
      </c>
      <c r="G251" s="42">
        <v>41908</v>
      </c>
      <c r="H251" s="50" t="s">
        <v>232</v>
      </c>
    </row>
    <row r="252" spans="1:8" s="41" customFormat="1" x14ac:dyDescent="0.45">
      <c r="A252" s="64">
        <f t="shared" si="3"/>
        <v>251</v>
      </c>
      <c r="B252" s="40"/>
      <c r="C252" s="38"/>
      <c r="D252" s="33" t="s">
        <v>179</v>
      </c>
      <c r="E252" s="43"/>
      <c r="F252" s="42">
        <v>41894</v>
      </c>
      <c r="G252" s="42">
        <v>41908</v>
      </c>
      <c r="H252" s="50" t="s">
        <v>232</v>
      </c>
    </row>
    <row r="253" spans="1:8" s="41" customFormat="1" x14ac:dyDescent="0.45">
      <c r="A253" s="64">
        <f t="shared" si="3"/>
        <v>252</v>
      </c>
      <c r="B253" s="40"/>
      <c r="C253" s="38"/>
      <c r="D253" s="33" t="s">
        <v>180</v>
      </c>
      <c r="E253" s="43"/>
      <c r="F253" s="42">
        <v>41894</v>
      </c>
      <c r="G253" s="42">
        <v>41908</v>
      </c>
      <c r="H253" s="50" t="s">
        <v>232</v>
      </c>
    </row>
    <row r="254" spans="1:8" s="41" customFormat="1" x14ac:dyDescent="0.45">
      <c r="A254" s="64">
        <f t="shared" si="3"/>
        <v>253</v>
      </c>
      <c r="B254" s="40"/>
      <c r="C254" s="38"/>
      <c r="D254" s="33" t="s">
        <v>181</v>
      </c>
      <c r="E254" s="44"/>
      <c r="F254" s="42">
        <v>41894</v>
      </c>
      <c r="G254" s="42">
        <v>41908</v>
      </c>
      <c r="H254" s="50" t="s">
        <v>232</v>
      </c>
    </row>
    <row r="255" spans="1:8" s="41" customFormat="1" x14ac:dyDescent="0.45">
      <c r="A255" s="64">
        <f t="shared" si="3"/>
        <v>254</v>
      </c>
      <c r="B255" s="40"/>
      <c r="C255" s="38"/>
      <c r="D255" s="33" t="s">
        <v>77</v>
      </c>
      <c r="E255" s="44"/>
      <c r="F255" s="42">
        <v>41894</v>
      </c>
      <c r="G255" s="42">
        <v>41908</v>
      </c>
      <c r="H255" s="50" t="s">
        <v>232</v>
      </c>
    </row>
    <row r="256" spans="1:8" s="41" customFormat="1" x14ac:dyDescent="0.45">
      <c r="A256" s="64">
        <f t="shared" si="3"/>
        <v>255</v>
      </c>
      <c r="B256" s="40"/>
      <c r="C256" s="38"/>
      <c r="D256" s="33" t="s">
        <v>129</v>
      </c>
      <c r="E256" s="39" t="s">
        <v>270</v>
      </c>
      <c r="F256" s="42">
        <v>41894</v>
      </c>
      <c r="G256" s="42">
        <v>41908</v>
      </c>
      <c r="H256" s="50"/>
    </row>
    <row r="257" spans="1:8" s="41" customFormat="1" x14ac:dyDescent="0.45">
      <c r="A257" s="64">
        <f t="shared" si="3"/>
        <v>256</v>
      </c>
      <c r="B257" s="40"/>
      <c r="C257" s="38" t="s">
        <v>184</v>
      </c>
      <c r="D257" s="33" t="s">
        <v>176</v>
      </c>
      <c r="E257" s="39"/>
      <c r="F257" s="42">
        <v>41894</v>
      </c>
      <c r="G257" s="42">
        <v>41908</v>
      </c>
      <c r="H257" s="50" t="s">
        <v>232</v>
      </c>
    </row>
    <row r="258" spans="1:8" s="41" customFormat="1" x14ac:dyDescent="0.45">
      <c r="A258" s="64">
        <f t="shared" si="3"/>
        <v>257</v>
      </c>
      <c r="B258" s="40"/>
      <c r="C258" s="38"/>
      <c r="D258" s="33" t="s">
        <v>73</v>
      </c>
      <c r="E258" s="43"/>
      <c r="F258" s="42">
        <v>41894</v>
      </c>
      <c r="G258" s="42">
        <v>41908</v>
      </c>
      <c r="H258" s="50" t="s">
        <v>232</v>
      </c>
    </row>
    <row r="259" spans="1:8" s="41" customFormat="1" x14ac:dyDescent="0.45">
      <c r="A259" s="64">
        <f t="shared" si="3"/>
        <v>258</v>
      </c>
      <c r="B259" s="40"/>
      <c r="C259" s="38"/>
      <c r="D259" s="33" t="s">
        <v>177</v>
      </c>
      <c r="E259" s="43"/>
      <c r="F259" s="42">
        <v>41894</v>
      </c>
      <c r="G259" s="42">
        <v>41908</v>
      </c>
      <c r="H259" s="50" t="s">
        <v>232</v>
      </c>
    </row>
    <row r="260" spans="1:8" s="41" customFormat="1" x14ac:dyDescent="0.45">
      <c r="A260" s="64">
        <f t="shared" si="3"/>
        <v>259</v>
      </c>
      <c r="B260" s="40"/>
      <c r="C260" s="38"/>
      <c r="D260" s="33" t="s">
        <v>178</v>
      </c>
      <c r="E260" s="33"/>
      <c r="F260" s="42">
        <v>41894</v>
      </c>
      <c r="G260" s="42">
        <v>41908</v>
      </c>
      <c r="H260" s="50" t="s">
        <v>232</v>
      </c>
    </row>
    <row r="261" spans="1:8" s="41" customFormat="1" x14ac:dyDescent="0.45">
      <c r="A261" s="64">
        <f t="shared" si="3"/>
        <v>260</v>
      </c>
      <c r="B261" s="40"/>
      <c r="C261" s="38"/>
      <c r="D261" s="33" t="s">
        <v>179</v>
      </c>
      <c r="E261" s="39"/>
      <c r="F261" s="42">
        <v>41894</v>
      </c>
      <c r="G261" s="42">
        <v>41908</v>
      </c>
      <c r="H261" s="50" t="s">
        <v>232</v>
      </c>
    </row>
    <row r="262" spans="1:8" s="41" customFormat="1" x14ac:dyDescent="0.45">
      <c r="A262" s="64">
        <f t="shared" si="3"/>
        <v>261</v>
      </c>
      <c r="B262" s="40"/>
      <c r="C262" s="38"/>
      <c r="D262" s="33" t="s">
        <v>180</v>
      </c>
      <c r="E262" s="39"/>
      <c r="F262" s="42">
        <v>41894</v>
      </c>
      <c r="G262" s="42">
        <v>41908</v>
      </c>
      <c r="H262" s="50" t="s">
        <v>232</v>
      </c>
    </row>
    <row r="263" spans="1:8" s="41" customFormat="1" x14ac:dyDescent="0.45">
      <c r="A263" s="64">
        <f t="shared" si="3"/>
        <v>262</v>
      </c>
      <c r="B263" s="40"/>
      <c r="C263" s="38"/>
      <c r="D263" s="33" t="s">
        <v>181</v>
      </c>
      <c r="E263" s="39"/>
      <c r="F263" s="42">
        <v>41894</v>
      </c>
      <c r="G263" s="42">
        <v>41908</v>
      </c>
      <c r="H263" s="50" t="s">
        <v>232</v>
      </c>
    </row>
    <row r="264" spans="1:8" s="41" customFormat="1" x14ac:dyDescent="0.45">
      <c r="A264" s="64">
        <f t="shared" si="3"/>
        <v>263</v>
      </c>
      <c r="B264" s="40"/>
      <c r="C264" s="38"/>
      <c r="D264" s="33" t="s">
        <v>77</v>
      </c>
      <c r="E264" s="33"/>
      <c r="F264" s="42">
        <v>41894</v>
      </c>
      <c r="G264" s="42">
        <v>41908</v>
      </c>
      <c r="H264" s="50" t="s">
        <v>232</v>
      </c>
    </row>
    <row r="265" spans="1:8" s="41" customFormat="1" x14ac:dyDescent="0.45">
      <c r="A265" s="64">
        <f t="shared" si="3"/>
        <v>264</v>
      </c>
      <c r="B265" s="40"/>
      <c r="C265" s="38"/>
      <c r="D265" s="33" t="s">
        <v>129</v>
      </c>
      <c r="E265" s="39" t="s">
        <v>270</v>
      </c>
      <c r="F265" s="42">
        <v>41894</v>
      </c>
      <c r="G265" s="42">
        <v>41908</v>
      </c>
      <c r="H265" s="50"/>
    </row>
    <row r="266" spans="1:8" s="41" customFormat="1" x14ac:dyDescent="0.45">
      <c r="A266" s="64">
        <f t="shared" si="3"/>
        <v>265</v>
      </c>
      <c r="B266" s="40"/>
      <c r="C266" s="38" t="s">
        <v>185</v>
      </c>
      <c r="D266" s="43" t="s">
        <v>176</v>
      </c>
      <c r="E266" s="39"/>
      <c r="F266" s="42">
        <v>41894</v>
      </c>
      <c r="G266" s="42">
        <v>41908</v>
      </c>
      <c r="H266" s="50" t="s">
        <v>232</v>
      </c>
    </row>
    <row r="267" spans="1:8" s="41" customFormat="1" x14ac:dyDescent="0.45">
      <c r="A267" s="64">
        <f t="shared" si="3"/>
        <v>266</v>
      </c>
      <c r="B267" s="40"/>
      <c r="C267" s="38"/>
      <c r="D267" s="43" t="s">
        <v>73</v>
      </c>
      <c r="E267" s="33"/>
      <c r="F267" s="42">
        <v>41894</v>
      </c>
      <c r="G267" s="42">
        <v>41908</v>
      </c>
      <c r="H267" s="50" t="s">
        <v>232</v>
      </c>
    </row>
    <row r="268" spans="1:8" s="41" customFormat="1" x14ac:dyDescent="0.45">
      <c r="A268" s="64">
        <f t="shared" ref="A268:A296" si="4">A267+1</f>
        <v>267</v>
      </c>
      <c r="B268" s="40"/>
      <c r="C268" s="38"/>
      <c r="D268" s="43" t="s">
        <v>177</v>
      </c>
      <c r="E268" s="39"/>
      <c r="F268" s="42">
        <v>41894</v>
      </c>
      <c r="G268" s="42">
        <v>41908</v>
      </c>
      <c r="H268" s="50" t="s">
        <v>232</v>
      </c>
    </row>
    <row r="269" spans="1:8" s="41" customFormat="1" x14ac:dyDescent="0.45">
      <c r="A269" s="64">
        <f t="shared" si="4"/>
        <v>268</v>
      </c>
      <c r="B269" s="49"/>
      <c r="C269" s="33"/>
      <c r="D269" s="43" t="s">
        <v>178</v>
      </c>
      <c r="E269" s="39"/>
      <c r="F269" s="42">
        <v>41894</v>
      </c>
      <c r="G269" s="42">
        <v>41908</v>
      </c>
      <c r="H269" s="50" t="s">
        <v>232</v>
      </c>
    </row>
    <row r="270" spans="1:8" s="41" customFormat="1" x14ac:dyDescent="0.45">
      <c r="A270" s="64">
        <f t="shared" si="4"/>
        <v>269</v>
      </c>
      <c r="B270" s="40"/>
      <c r="C270" s="33"/>
      <c r="D270" s="33" t="s">
        <v>179</v>
      </c>
      <c r="E270" s="39"/>
      <c r="F270" s="42">
        <v>41894</v>
      </c>
      <c r="G270" s="42">
        <v>41908</v>
      </c>
      <c r="H270" s="50" t="s">
        <v>232</v>
      </c>
    </row>
    <row r="271" spans="1:8" s="41" customFormat="1" x14ac:dyDescent="0.45">
      <c r="A271" s="64">
        <f t="shared" si="4"/>
        <v>270</v>
      </c>
      <c r="B271" s="40"/>
      <c r="C271" s="33"/>
      <c r="D271" s="33" t="s">
        <v>180</v>
      </c>
      <c r="E271" s="39"/>
      <c r="F271" s="42">
        <v>41894</v>
      </c>
      <c r="G271" s="42">
        <v>41908</v>
      </c>
      <c r="H271" s="50" t="s">
        <v>232</v>
      </c>
    </row>
    <row r="272" spans="1:8" s="41" customFormat="1" x14ac:dyDescent="0.45">
      <c r="A272" s="64">
        <f t="shared" si="4"/>
        <v>271</v>
      </c>
      <c r="B272" s="40"/>
      <c r="C272" s="33"/>
      <c r="D272" s="33" t="s">
        <v>181</v>
      </c>
      <c r="E272" s="33"/>
      <c r="F272" s="42">
        <v>41894</v>
      </c>
      <c r="G272" s="42">
        <v>41908</v>
      </c>
      <c r="H272" s="50" t="s">
        <v>232</v>
      </c>
    </row>
    <row r="273" spans="1:8" s="41" customFormat="1" x14ac:dyDescent="0.45">
      <c r="A273" s="64">
        <f t="shared" si="4"/>
        <v>272</v>
      </c>
      <c r="B273" s="40"/>
      <c r="C273" s="33"/>
      <c r="D273" s="33" t="s">
        <v>77</v>
      </c>
      <c r="E273" s="33"/>
      <c r="F273" s="42">
        <v>41894</v>
      </c>
      <c r="G273" s="42">
        <v>41908</v>
      </c>
      <c r="H273" s="50" t="s">
        <v>232</v>
      </c>
    </row>
    <row r="274" spans="1:8" s="41" customFormat="1" x14ac:dyDescent="0.45">
      <c r="A274" s="64">
        <f t="shared" si="4"/>
        <v>273</v>
      </c>
      <c r="B274" s="40"/>
      <c r="C274" s="33"/>
      <c r="D274" s="33" t="s">
        <v>129</v>
      </c>
      <c r="E274" s="39" t="s">
        <v>270</v>
      </c>
      <c r="F274" s="42">
        <v>41894</v>
      </c>
      <c r="G274" s="42">
        <v>41908</v>
      </c>
      <c r="H274" s="50"/>
    </row>
    <row r="275" spans="1:8" x14ac:dyDescent="0.45">
      <c r="A275" s="64">
        <f t="shared" si="4"/>
        <v>274</v>
      </c>
      <c r="B275" s="65"/>
      <c r="C275" s="66" t="s">
        <v>219</v>
      </c>
      <c r="D275" s="67" t="s">
        <v>222</v>
      </c>
      <c r="E275" s="67"/>
      <c r="F275" s="68">
        <v>41900</v>
      </c>
      <c r="G275" s="68">
        <v>41908</v>
      </c>
      <c r="H275" s="50" t="s">
        <v>232</v>
      </c>
    </row>
    <row r="276" spans="1:8" x14ac:dyDescent="0.45">
      <c r="A276" s="64">
        <f t="shared" si="4"/>
        <v>275</v>
      </c>
      <c r="B276" s="69"/>
      <c r="C276" s="70"/>
      <c r="D276" s="71" t="s">
        <v>221</v>
      </c>
      <c r="E276" s="71"/>
      <c r="F276" s="68">
        <v>41900</v>
      </c>
      <c r="G276" s="68">
        <v>41908</v>
      </c>
      <c r="H276" s="50" t="s">
        <v>232</v>
      </c>
    </row>
    <row r="277" spans="1:8" x14ac:dyDescent="0.45">
      <c r="A277" s="64">
        <f t="shared" si="4"/>
        <v>276</v>
      </c>
      <c r="B277" s="69"/>
      <c r="C277" s="70"/>
      <c r="D277" s="71" t="s">
        <v>220</v>
      </c>
      <c r="E277" s="71"/>
      <c r="F277" s="68">
        <v>41900</v>
      </c>
      <c r="G277" s="68">
        <v>41908</v>
      </c>
      <c r="H277" s="50" t="s">
        <v>232</v>
      </c>
    </row>
    <row r="278" spans="1:8" x14ac:dyDescent="0.45">
      <c r="A278" s="64">
        <f t="shared" si="4"/>
        <v>277</v>
      </c>
      <c r="B278" s="72"/>
      <c r="C278" s="70" t="s">
        <v>227</v>
      </c>
      <c r="D278" s="71" t="s">
        <v>227</v>
      </c>
      <c r="E278" s="71"/>
      <c r="F278" s="68">
        <v>41900</v>
      </c>
      <c r="G278" s="68">
        <v>41908</v>
      </c>
      <c r="H278" s="50" t="s">
        <v>232</v>
      </c>
    </row>
    <row r="279" spans="1:8" x14ac:dyDescent="0.45">
      <c r="A279" s="64">
        <f t="shared" si="4"/>
        <v>278</v>
      </c>
      <c r="B279" s="72"/>
      <c r="C279" s="70" t="s">
        <v>228</v>
      </c>
      <c r="D279" s="71" t="s">
        <v>229</v>
      </c>
      <c r="E279" s="71"/>
      <c r="F279" s="68">
        <v>41900</v>
      </c>
      <c r="G279" s="68">
        <v>41908</v>
      </c>
      <c r="H279" s="50" t="s">
        <v>232</v>
      </c>
    </row>
    <row r="280" spans="1:8" x14ac:dyDescent="0.45">
      <c r="A280" s="64">
        <f t="shared" si="4"/>
        <v>279</v>
      </c>
      <c r="B280" s="72"/>
      <c r="C280" s="70" t="s">
        <v>233</v>
      </c>
      <c r="D280" s="71" t="s">
        <v>241</v>
      </c>
      <c r="E280" s="71"/>
      <c r="F280" s="68">
        <v>41880</v>
      </c>
      <c r="G280" s="68">
        <v>41884</v>
      </c>
      <c r="H280" s="50" t="s">
        <v>232</v>
      </c>
    </row>
    <row r="281" spans="1:8" x14ac:dyDescent="0.45">
      <c r="A281" s="64">
        <f t="shared" si="4"/>
        <v>280</v>
      </c>
      <c r="B281" s="72"/>
      <c r="C281" s="70" t="s">
        <v>234</v>
      </c>
      <c r="D281" s="71" t="s">
        <v>240</v>
      </c>
      <c r="E281" s="71"/>
      <c r="F281" s="73">
        <v>41900</v>
      </c>
      <c r="G281" s="73">
        <v>41904</v>
      </c>
      <c r="H281" s="50" t="s">
        <v>232</v>
      </c>
    </row>
    <row r="282" spans="1:8" x14ac:dyDescent="0.45">
      <c r="A282" s="64">
        <f t="shared" si="4"/>
        <v>281</v>
      </c>
      <c r="B282" s="72"/>
      <c r="C282" s="71"/>
      <c r="D282" s="71" t="s">
        <v>239</v>
      </c>
      <c r="E282" s="71"/>
      <c r="F282" s="73">
        <v>41900</v>
      </c>
      <c r="G282" s="73">
        <v>41904</v>
      </c>
      <c r="H282" s="50" t="s">
        <v>232</v>
      </c>
    </row>
    <row r="283" spans="1:8" x14ac:dyDescent="0.45">
      <c r="A283" s="64">
        <f t="shared" si="4"/>
        <v>282</v>
      </c>
      <c r="B283" s="72"/>
      <c r="C283" s="70" t="s">
        <v>236</v>
      </c>
      <c r="D283" s="71" t="s">
        <v>238</v>
      </c>
      <c r="E283" s="71"/>
      <c r="F283" s="73">
        <v>41900</v>
      </c>
      <c r="G283" s="73">
        <v>41904</v>
      </c>
      <c r="H283" s="50" t="s">
        <v>232</v>
      </c>
    </row>
    <row r="284" spans="1:8" x14ac:dyDescent="0.45">
      <c r="A284" s="64">
        <f t="shared" si="4"/>
        <v>283</v>
      </c>
      <c r="C284" s="70" t="s">
        <v>237</v>
      </c>
      <c r="D284" s="71" t="s">
        <v>235</v>
      </c>
      <c r="E284" s="71"/>
      <c r="F284" s="73">
        <v>41900</v>
      </c>
      <c r="G284" s="73">
        <v>41904</v>
      </c>
      <c r="H284" s="50" t="s">
        <v>232</v>
      </c>
    </row>
    <row r="285" spans="1:8" x14ac:dyDescent="0.45">
      <c r="A285" s="64">
        <f t="shared" si="4"/>
        <v>284</v>
      </c>
      <c r="C285" s="70" t="s">
        <v>223</v>
      </c>
      <c r="D285" s="71" t="s">
        <v>244</v>
      </c>
      <c r="F285" s="73">
        <v>41900</v>
      </c>
      <c r="G285" s="9">
        <v>41906</v>
      </c>
      <c r="H285" s="50" t="s">
        <v>232</v>
      </c>
    </row>
    <row r="286" spans="1:8" x14ac:dyDescent="0.45">
      <c r="A286" s="64">
        <f t="shared" si="4"/>
        <v>285</v>
      </c>
      <c r="B286" s="72"/>
      <c r="C286" s="70" t="s">
        <v>256</v>
      </c>
      <c r="D286" s="71" t="s">
        <v>257</v>
      </c>
      <c r="E286" s="75"/>
      <c r="F286" s="73">
        <v>41907</v>
      </c>
      <c r="G286" s="73">
        <v>41907</v>
      </c>
      <c r="H286" s="50" t="s">
        <v>232</v>
      </c>
    </row>
    <row r="287" spans="1:8" x14ac:dyDescent="0.45">
      <c r="A287" s="64">
        <f t="shared" si="4"/>
        <v>286</v>
      </c>
      <c r="B287" s="72"/>
      <c r="C287" s="70"/>
      <c r="D287" s="71" t="s">
        <v>266</v>
      </c>
      <c r="E287" s="71"/>
      <c r="F287" s="73">
        <v>41907</v>
      </c>
      <c r="G287" s="73">
        <v>41907</v>
      </c>
      <c r="H287" s="50" t="s">
        <v>232</v>
      </c>
    </row>
    <row r="288" spans="1:8" x14ac:dyDescent="0.45">
      <c r="A288" s="64">
        <f t="shared" si="4"/>
        <v>287</v>
      </c>
      <c r="B288" s="72"/>
      <c r="C288" s="70"/>
      <c r="D288" s="71" t="s">
        <v>259</v>
      </c>
      <c r="E288" s="71"/>
      <c r="F288" s="73">
        <v>41907</v>
      </c>
      <c r="G288" s="73">
        <v>41907</v>
      </c>
      <c r="H288" s="50" t="s">
        <v>232</v>
      </c>
    </row>
    <row r="289" spans="1:8" x14ac:dyDescent="0.45">
      <c r="A289" s="64">
        <f t="shared" si="4"/>
        <v>288</v>
      </c>
      <c r="B289" s="72"/>
      <c r="C289" s="70" t="s">
        <v>262</v>
      </c>
      <c r="D289" s="71" t="s">
        <v>263</v>
      </c>
      <c r="E289" s="71"/>
      <c r="F289" s="73">
        <v>41907</v>
      </c>
      <c r="G289" s="73">
        <v>41907</v>
      </c>
      <c r="H289" s="50" t="s">
        <v>232</v>
      </c>
    </row>
    <row r="290" spans="1:8" x14ac:dyDescent="0.45">
      <c r="A290" s="64">
        <f t="shared" si="4"/>
        <v>289</v>
      </c>
      <c r="B290" s="72"/>
      <c r="C290" s="70" t="s">
        <v>264</v>
      </c>
      <c r="D290" s="71" t="s">
        <v>267</v>
      </c>
      <c r="E290" s="71"/>
      <c r="F290" s="73">
        <v>41907</v>
      </c>
      <c r="G290" s="68">
        <v>41908</v>
      </c>
      <c r="H290" s="50" t="s">
        <v>232</v>
      </c>
    </row>
    <row r="291" spans="1:8" x14ac:dyDescent="0.45">
      <c r="A291" s="64">
        <f t="shared" si="4"/>
        <v>290</v>
      </c>
      <c r="B291" s="72"/>
      <c r="C291" s="70"/>
      <c r="D291" s="71" t="s">
        <v>265</v>
      </c>
      <c r="E291" s="71"/>
      <c r="F291" s="73">
        <v>41907</v>
      </c>
      <c r="G291" s="68">
        <v>41908</v>
      </c>
      <c r="H291" s="50" t="s">
        <v>232</v>
      </c>
    </row>
    <row r="292" spans="1:8" x14ac:dyDescent="0.45">
      <c r="A292" s="64">
        <f t="shared" si="4"/>
        <v>291</v>
      </c>
      <c r="B292" s="72"/>
      <c r="C292" s="70" t="s">
        <v>242</v>
      </c>
      <c r="D292" s="71" t="s">
        <v>268</v>
      </c>
      <c r="E292" s="71"/>
      <c r="F292" s="73">
        <v>41907</v>
      </c>
      <c r="G292" s="68">
        <v>41908</v>
      </c>
      <c r="H292" s="50" t="s">
        <v>232</v>
      </c>
    </row>
    <row r="293" spans="1:8" x14ac:dyDescent="0.45">
      <c r="A293" s="64">
        <f t="shared" si="4"/>
        <v>292</v>
      </c>
      <c r="B293" s="72"/>
      <c r="C293" s="70"/>
      <c r="D293" s="71" t="s">
        <v>272</v>
      </c>
      <c r="F293" s="73">
        <v>41907</v>
      </c>
      <c r="G293" s="68">
        <v>41908</v>
      </c>
      <c r="H293" s="50" t="s">
        <v>232</v>
      </c>
    </row>
    <row r="294" spans="1:8" x14ac:dyDescent="0.45">
      <c r="A294" s="64">
        <f t="shared" si="4"/>
        <v>293</v>
      </c>
      <c r="B294" s="72"/>
      <c r="C294" s="70"/>
      <c r="D294" s="75" t="s">
        <v>280</v>
      </c>
      <c r="F294" s="42">
        <v>41942</v>
      </c>
      <c r="G294" s="42">
        <v>41942</v>
      </c>
      <c r="H294" s="50" t="s">
        <v>232</v>
      </c>
    </row>
    <row r="295" spans="1:8" x14ac:dyDescent="0.45">
      <c r="A295" s="64">
        <f t="shared" si="4"/>
        <v>294</v>
      </c>
      <c r="B295" s="72"/>
      <c r="C295" s="70"/>
      <c r="D295" s="75" t="s">
        <v>281</v>
      </c>
      <c r="F295" s="42">
        <v>41942</v>
      </c>
      <c r="G295" s="42">
        <v>41942</v>
      </c>
      <c r="H295" s="50" t="s">
        <v>232</v>
      </c>
    </row>
    <row r="296" spans="1:8" x14ac:dyDescent="0.45">
      <c r="A296" s="64">
        <f t="shared" si="4"/>
        <v>295</v>
      </c>
      <c r="B296" s="72"/>
      <c r="C296" s="70"/>
      <c r="D296" s="75" t="s">
        <v>282</v>
      </c>
      <c r="F296" s="42">
        <v>41942</v>
      </c>
      <c r="G296" s="42">
        <v>41942</v>
      </c>
      <c r="H296" s="50" t="s">
        <v>232</v>
      </c>
    </row>
  </sheetData>
  <autoFilter ref="A1:H175"/>
  <phoneticPr fontId="6" type="noConversion"/>
  <dataValidations count="1">
    <dataValidation type="list" allowBlank="1" showInputMessage="1" showErrorMessage="1" sqref="H2:H296">
      <formula1>"StoryBoard,Image"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96"/>
  <sheetViews>
    <sheetView topLeftCell="B1" zoomScaleNormal="100" workbookViewId="0">
      <pane ySplit="1" topLeftCell="A2" activePane="bottomLeft" state="frozen"/>
      <selection pane="bottomLeft" activeCell="K105" sqref="K105"/>
    </sheetView>
  </sheetViews>
  <sheetFormatPr defaultColWidth="9" defaultRowHeight="13.15" x14ac:dyDescent="0.45"/>
  <cols>
    <col min="1" max="1" width="4" style="5" customWidth="1"/>
    <col min="2" max="2" width="9.625" style="8" bestFit="1" customWidth="1"/>
    <col min="3" max="3" width="30" style="62" customWidth="1"/>
    <col min="4" max="4" width="24.875" style="5" customWidth="1"/>
    <col min="5" max="5" width="38.125" style="5" customWidth="1"/>
    <col min="6" max="7" width="7.625" style="10" customWidth="1"/>
    <col min="8" max="8" width="10.625" style="19" customWidth="1"/>
    <col min="9" max="9" width="9" style="8"/>
    <col min="10" max="16384" width="9" style="5"/>
  </cols>
  <sheetData>
    <row r="1" spans="1:9" s="22" customFormat="1" ht="31.5" x14ac:dyDescent="0.6">
      <c r="A1" s="20" t="s">
        <v>16</v>
      </c>
      <c r="B1" s="21" t="s">
        <v>34</v>
      </c>
      <c r="C1" s="63" t="s">
        <v>25</v>
      </c>
      <c r="D1" s="21" t="s">
        <v>6</v>
      </c>
      <c r="E1" s="21" t="s">
        <v>15</v>
      </c>
      <c r="F1" s="23" t="s">
        <v>18</v>
      </c>
      <c r="G1" s="23" t="s">
        <v>19</v>
      </c>
      <c r="H1" s="20" t="s">
        <v>17</v>
      </c>
    </row>
    <row r="2" spans="1:9" s="41" customFormat="1" x14ac:dyDescent="0.45">
      <c r="A2" s="64">
        <v>1</v>
      </c>
      <c r="B2" s="49"/>
      <c r="C2" s="33" t="s">
        <v>35</v>
      </c>
      <c r="D2" s="33" t="s">
        <v>218</v>
      </c>
      <c r="E2" s="39"/>
      <c r="F2" s="42">
        <v>41915</v>
      </c>
      <c r="G2" s="42">
        <v>41913</v>
      </c>
      <c r="H2" s="50" t="s">
        <v>230</v>
      </c>
      <c r="I2" s="80"/>
    </row>
    <row r="3" spans="1:9" s="41" customFormat="1" x14ac:dyDescent="0.45">
      <c r="A3" s="64">
        <f>A2+1</f>
        <v>2</v>
      </c>
      <c r="B3" s="49"/>
      <c r="C3" s="33" t="s">
        <v>36</v>
      </c>
      <c r="D3" s="33" t="s">
        <v>37</v>
      </c>
      <c r="E3" s="39"/>
      <c r="F3" s="42">
        <v>41915</v>
      </c>
      <c r="G3" s="42">
        <v>41912</v>
      </c>
      <c r="H3" s="50" t="s">
        <v>230</v>
      </c>
      <c r="I3" s="80"/>
    </row>
    <row r="4" spans="1:9" s="41" customFormat="1" x14ac:dyDescent="0.45">
      <c r="A4" s="64">
        <f t="shared" ref="A4:A74" si="0">A3+1</f>
        <v>3</v>
      </c>
      <c r="B4" s="49"/>
      <c r="C4" s="33"/>
      <c r="D4" s="33" t="s">
        <v>38</v>
      </c>
      <c r="E4" s="33"/>
      <c r="F4" s="42">
        <v>41915</v>
      </c>
      <c r="G4" s="42">
        <v>41912</v>
      </c>
      <c r="H4" s="50" t="s">
        <v>230</v>
      </c>
      <c r="I4" s="80"/>
    </row>
    <row r="5" spans="1:9" s="41" customFormat="1" x14ac:dyDescent="0.45">
      <c r="A5" s="64">
        <f t="shared" si="0"/>
        <v>4</v>
      </c>
      <c r="B5" s="49"/>
      <c r="C5" s="33"/>
      <c r="D5" s="33" t="s">
        <v>39</v>
      </c>
      <c r="E5" s="33"/>
      <c r="F5" s="42">
        <v>41915</v>
      </c>
      <c r="G5" s="42">
        <v>41912</v>
      </c>
      <c r="H5" s="50" t="s">
        <v>230</v>
      </c>
      <c r="I5" s="80"/>
    </row>
    <row r="6" spans="1:9" s="41" customFormat="1" x14ac:dyDescent="0.45">
      <c r="A6" s="64">
        <f t="shared" si="0"/>
        <v>5</v>
      </c>
      <c r="B6" s="49"/>
      <c r="C6" s="33"/>
      <c r="D6" s="33" t="s">
        <v>40</v>
      </c>
      <c r="E6" s="33"/>
      <c r="F6" s="42">
        <v>41915</v>
      </c>
      <c r="G6" s="42">
        <v>41912</v>
      </c>
      <c r="H6" s="50" t="s">
        <v>230</v>
      </c>
      <c r="I6" s="80"/>
    </row>
    <row r="7" spans="1:9" s="41" customFormat="1" x14ac:dyDescent="0.45">
      <c r="A7" s="64">
        <f t="shared" si="0"/>
        <v>6</v>
      </c>
      <c r="B7" s="49"/>
      <c r="C7" s="33" t="s">
        <v>41</v>
      </c>
      <c r="D7" s="33" t="s">
        <v>42</v>
      </c>
      <c r="E7" s="39"/>
      <c r="F7" s="42">
        <v>41915</v>
      </c>
      <c r="G7" s="42">
        <v>41912</v>
      </c>
      <c r="H7" s="50" t="s">
        <v>230</v>
      </c>
      <c r="I7" s="80"/>
    </row>
    <row r="8" spans="1:9" s="41" customFormat="1" x14ac:dyDescent="0.45">
      <c r="A8" s="64">
        <f t="shared" si="0"/>
        <v>7</v>
      </c>
      <c r="B8" s="49"/>
      <c r="C8" s="33"/>
      <c r="D8" s="33" t="s">
        <v>43</v>
      </c>
      <c r="E8" s="39"/>
      <c r="F8" s="42">
        <v>41915</v>
      </c>
      <c r="G8" s="42">
        <v>41912</v>
      </c>
      <c r="H8" s="50" t="s">
        <v>230</v>
      </c>
      <c r="I8" s="80"/>
    </row>
    <row r="9" spans="1:9" s="41" customFormat="1" x14ac:dyDescent="0.45">
      <c r="A9" s="64">
        <f t="shared" si="0"/>
        <v>8</v>
      </c>
      <c r="B9" s="40"/>
      <c r="C9" s="33"/>
      <c r="D9" s="33" t="s">
        <v>44</v>
      </c>
      <c r="E9" s="43" t="s">
        <v>273</v>
      </c>
      <c r="F9" s="42">
        <v>41915</v>
      </c>
      <c r="G9" s="42"/>
      <c r="H9" s="50"/>
      <c r="I9" s="80"/>
    </row>
    <row r="10" spans="1:9" s="41" customFormat="1" x14ac:dyDescent="0.45">
      <c r="A10" s="64">
        <f t="shared" si="0"/>
        <v>9</v>
      </c>
      <c r="B10" s="40"/>
      <c r="C10" s="33" t="s">
        <v>45</v>
      </c>
      <c r="D10" s="33" t="s">
        <v>46</v>
      </c>
      <c r="E10" s="43"/>
      <c r="F10" s="42">
        <v>41915</v>
      </c>
      <c r="G10" s="42">
        <v>41912</v>
      </c>
      <c r="H10" s="50" t="s">
        <v>230</v>
      </c>
      <c r="I10" s="80"/>
    </row>
    <row r="11" spans="1:9" s="41" customFormat="1" x14ac:dyDescent="0.45">
      <c r="A11" s="64">
        <f t="shared" si="0"/>
        <v>10</v>
      </c>
      <c r="B11" s="40"/>
      <c r="C11" s="33"/>
      <c r="D11" s="33" t="s">
        <v>47</v>
      </c>
      <c r="E11" s="44"/>
      <c r="F11" s="42">
        <v>41915</v>
      </c>
      <c r="G11" s="42">
        <v>41912</v>
      </c>
      <c r="H11" s="50" t="s">
        <v>230</v>
      </c>
      <c r="I11" s="80"/>
    </row>
    <row r="12" spans="1:9" s="41" customFormat="1" x14ac:dyDescent="0.45">
      <c r="A12" s="64">
        <f t="shared" si="0"/>
        <v>11</v>
      </c>
      <c r="B12" s="40"/>
      <c r="C12" s="33"/>
      <c r="D12" s="33" t="s">
        <v>48</v>
      </c>
      <c r="E12" s="44"/>
      <c r="F12" s="42">
        <v>41915</v>
      </c>
      <c r="G12" s="42">
        <v>41912</v>
      </c>
      <c r="H12" s="50" t="s">
        <v>230</v>
      </c>
      <c r="I12" s="80"/>
    </row>
    <row r="13" spans="1:9" s="41" customFormat="1" x14ac:dyDescent="0.45">
      <c r="A13" s="64">
        <f t="shared" si="0"/>
        <v>12</v>
      </c>
      <c r="B13" s="40"/>
      <c r="C13" s="33"/>
      <c r="D13" s="33" t="s">
        <v>49</v>
      </c>
      <c r="E13" s="43"/>
      <c r="F13" s="42">
        <v>41915</v>
      </c>
      <c r="G13" s="42">
        <v>41912</v>
      </c>
      <c r="H13" s="50" t="s">
        <v>230</v>
      </c>
      <c r="I13" s="80"/>
    </row>
    <row r="14" spans="1:9" s="41" customFormat="1" x14ac:dyDescent="0.45">
      <c r="A14" s="64">
        <f t="shared" si="0"/>
        <v>13</v>
      </c>
      <c r="B14" s="40"/>
      <c r="C14" s="33"/>
      <c r="D14" s="33" t="s">
        <v>50</v>
      </c>
      <c r="E14" s="39"/>
      <c r="F14" s="42">
        <v>41915</v>
      </c>
      <c r="G14" s="42">
        <v>41912</v>
      </c>
      <c r="H14" s="50" t="s">
        <v>230</v>
      </c>
      <c r="I14" s="80"/>
    </row>
    <row r="15" spans="1:9" s="41" customFormat="1" x14ac:dyDescent="0.45">
      <c r="A15" s="64">
        <f t="shared" si="0"/>
        <v>14</v>
      </c>
      <c r="B15" s="40"/>
      <c r="C15" s="33"/>
      <c r="D15" s="33" t="s">
        <v>51</v>
      </c>
      <c r="E15" s="43"/>
      <c r="F15" s="42">
        <v>41915</v>
      </c>
      <c r="G15" s="42">
        <v>41912</v>
      </c>
      <c r="H15" s="50" t="s">
        <v>230</v>
      </c>
      <c r="I15" s="80"/>
    </row>
    <row r="16" spans="1:9" s="41" customFormat="1" x14ac:dyDescent="0.45">
      <c r="A16" s="64">
        <f t="shared" si="0"/>
        <v>15</v>
      </c>
      <c r="B16" s="40"/>
      <c r="C16" s="33"/>
      <c r="D16" s="33" t="s">
        <v>52</v>
      </c>
      <c r="E16" s="43"/>
      <c r="F16" s="42">
        <v>41915</v>
      </c>
      <c r="G16" s="42">
        <v>41912</v>
      </c>
      <c r="H16" s="50" t="s">
        <v>230</v>
      </c>
      <c r="I16" s="80"/>
    </row>
    <row r="17" spans="1:9" s="41" customFormat="1" x14ac:dyDescent="0.45">
      <c r="A17" s="64">
        <f t="shared" si="0"/>
        <v>16</v>
      </c>
      <c r="B17" s="49"/>
      <c r="C17" s="33"/>
      <c r="D17" s="33" t="s">
        <v>53</v>
      </c>
      <c r="E17" s="33"/>
      <c r="F17" s="42">
        <v>41915</v>
      </c>
      <c r="G17" s="42">
        <v>41912</v>
      </c>
      <c r="H17" s="50" t="s">
        <v>230</v>
      </c>
      <c r="I17" s="80"/>
    </row>
    <row r="18" spans="1:9" s="41" customFormat="1" x14ac:dyDescent="0.45">
      <c r="A18" s="64">
        <f t="shared" si="0"/>
        <v>17</v>
      </c>
      <c r="B18" s="49"/>
      <c r="C18" s="33"/>
      <c r="D18" s="33" t="s">
        <v>54</v>
      </c>
      <c r="E18" s="39"/>
      <c r="F18" s="42">
        <v>41915</v>
      </c>
      <c r="G18" s="42">
        <v>41912</v>
      </c>
      <c r="H18" s="50" t="s">
        <v>230</v>
      </c>
      <c r="I18" s="80"/>
    </row>
    <row r="19" spans="1:9" s="41" customFormat="1" x14ac:dyDescent="0.45">
      <c r="A19" s="64">
        <f t="shared" si="0"/>
        <v>18</v>
      </c>
      <c r="B19" s="49"/>
      <c r="C19" s="33"/>
      <c r="D19" s="33" t="s">
        <v>55</v>
      </c>
      <c r="E19" s="39"/>
      <c r="F19" s="42">
        <v>41915</v>
      </c>
      <c r="G19" s="42">
        <v>41912</v>
      </c>
      <c r="H19" s="50" t="s">
        <v>230</v>
      </c>
      <c r="I19" s="80"/>
    </row>
    <row r="20" spans="1:9" s="41" customFormat="1" x14ac:dyDescent="0.45">
      <c r="A20" s="64">
        <f t="shared" si="0"/>
        <v>19</v>
      </c>
      <c r="B20" s="49"/>
      <c r="C20" s="33"/>
      <c r="D20" s="33" t="s">
        <v>56</v>
      </c>
      <c r="E20" s="39"/>
      <c r="F20" s="42">
        <v>41915</v>
      </c>
      <c r="G20" s="42">
        <v>41912</v>
      </c>
      <c r="H20" s="50" t="s">
        <v>230</v>
      </c>
      <c r="I20" s="80"/>
    </row>
    <row r="21" spans="1:9" s="41" customFormat="1" x14ac:dyDescent="0.45">
      <c r="A21" s="64">
        <f t="shared" si="0"/>
        <v>20</v>
      </c>
      <c r="B21" s="49"/>
      <c r="C21" s="33"/>
      <c r="D21" s="33" t="s">
        <v>57</v>
      </c>
      <c r="E21" s="33"/>
      <c r="F21" s="42">
        <v>41915</v>
      </c>
      <c r="G21" s="42">
        <v>41912</v>
      </c>
      <c r="H21" s="50" t="s">
        <v>230</v>
      </c>
      <c r="I21" s="80"/>
    </row>
    <row r="22" spans="1:9" s="41" customFormat="1" x14ac:dyDescent="0.45">
      <c r="A22" s="64">
        <f t="shared" si="0"/>
        <v>21</v>
      </c>
      <c r="B22" s="49"/>
      <c r="C22" s="33"/>
      <c r="D22" s="33" t="s">
        <v>58</v>
      </c>
      <c r="E22" s="39"/>
      <c r="F22" s="42">
        <v>41915</v>
      </c>
      <c r="G22" s="42">
        <v>41922</v>
      </c>
      <c r="H22" s="50" t="s">
        <v>230</v>
      </c>
      <c r="I22" s="80"/>
    </row>
    <row r="23" spans="1:9" s="41" customFormat="1" x14ac:dyDescent="0.45">
      <c r="A23" s="64">
        <f t="shared" si="0"/>
        <v>22</v>
      </c>
      <c r="B23" s="49"/>
      <c r="C23" s="33" t="s">
        <v>59</v>
      </c>
      <c r="D23" s="43" t="s">
        <v>277</v>
      </c>
      <c r="E23" s="39" t="s">
        <v>278</v>
      </c>
      <c r="F23" s="42">
        <v>41915</v>
      </c>
      <c r="G23" s="42">
        <v>41918</v>
      </c>
      <c r="H23" s="50" t="s">
        <v>230</v>
      </c>
      <c r="I23" s="80"/>
    </row>
    <row r="24" spans="1:9" s="41" customFormat="1" x14ac:dyDescent="0.45">
      <c r="A24" s="64">
        <f t="shared" si="0"/>
        <v>23</v>
      </c>
      <c r="B24" s="49"/>
      <c r="C24" s="33"/>
      <c r="D24" s="43" t="s">
        <v>211</v>
      </c>
      <c r="E24" s="39"/>
      <c r="F24" s="42">
        <v>41915</v>
      </c>
      <c r="G24" s="42">
        <v>41918</v>
      </c>
      <c r="H24" s="50" t="s">
        <v>230</v>
      </c>
      <c r="I24" s="82" t="s">
        <v>276</v>
      </c>
    </row>
    <row r="25" spans="1:9" s="41" customFormat="1" x14ac:dyDescent="0.45">
      <c r="A25" s="64">
        <f t="shared" si="0"/>
        <v>24</v>
      </c>
      <c r="B25" s="49"/>
      <c r="C25" s="33"/>
      <c r="D25" s="43" t="s">
        <v>212</v>
      </c>
      <c r="E25" s="39"/>
      <c r="F25" s="42">
        <v>41915</v>
      </c>
      <c r="G25" s="42">
        <v>41918</v>
      </c>
      <c r="H25" s="50" t="s">
        <v>230</v>
      </c>
      <c r="I25" s="80"/>
    </row>
    <row r="26" spans="1:9" s="41" customFormat="1" x14ac:dyDescent="0.45">
      <c r="A26" s="64">
        <f t="shared" si="0"/>
        <v>25</v>
      </c>
      <c r="B26" s="49"/>
      <c r="C26" s="33"/>
      <c r="D26" s="43" t="s">
        <v>213</v>
      </c>
      <c r="E26" s="39"/>
      <c r="F26" s="42">
        <v>41915</v>
      </c>
      <c r="G26" s="42">
        <v>41918</v>
      </c>
      <c r="H26" s="50" t="s">
        <v>230</v>
      </c>
      <c r="I26" s="80"/>
    </row>
    <row r="27" spans="1:9" s="41" customFormat="1" x14ac:dyDescent="0.45">
      <c r="A27" s="64">
        <f t="shared" si="0"/>
        <v>26</v>
      </c>
      <c r="B27" s="49"/>
      <c r="C27" s="33"/>
      <c r="D27" s="43" t="s">
        <v>214</v>
      </c>
      <c r="E27" s="39"/>
      <c r="F27" s="42">
        <v>41915</v>
      </c>
      <c r="G27" s="42">
        <v>41918</v>
      </c>
      <c r="H27" s="50" t="s">
        <v>230</v>
      </c>
      <c r="I27" s="80"/>
    </row>
    <row r="28" spans="1:9" s="41" customFormat="1" x14ac:dyDescent="0.45">
      <c r="A28" s="64">
        <f t="shared" si="0"/>
        <v>27</v>
      </c>
      <c r="B28" s="49"/>
      <c r="C28" s="33"/>
      <c r="D28" s="43" t="s">
        <v>215</v>
      </c>
      <c r="E28" s="33"/>
      <c r="F28" s="42">
        <v>41915</v>
      </c>
      <c r="G28" s="42">
        <v>41918</v>
      </c>
      <c r="H28" s="50" t="s">
        <v>230</v>
      </c>
      <c r="I28" s="80"/>
    </row>
    <row r="29" spans="1:9" s="41" customFormat="1" x14ac:dyDescent="0.45">
      <c r="A29" s="64">
        <f t="shared" si="0"/>
        <v>28</v>
      </c>
      <c r="B29" s="49"/>
      <c r="C29" s="33"/>
      <c r="D29" s="43" t="s">
        <v>216</v>
      </c>
      <c r="E29" s="39"/>
      <c r="F29" s="42">
        <v>41915</v>
      </c>
      <c r="G29" s="42">
        <v>41918</v>
      </c>
      <c r="H29" s="50" t="s">
        <v>230</v>
      </c>
      <c r="I29" s="82" t="s">
        <v>276</v>
      </c>
    </row>
    <row r="30" spans="1:9" s="41" customFormat="1" x14ac:dyDescent="0.45">
      <c r="A30" s="64">
        <f t="shared" si="0"/>
        <v>29</v>
      </c>
      <c r="B30" s="49"/>
      <c r="C30" s="33"/>
      <c r="D30" s="43" t="s">
        <v>217</v>
      </c>
      <c r="E30" s="39"/>
      <c r="F30" s="42">
        <v>41915</v>
      </c>
      <c r="G30" s="48">
        <v>41922</v>
      </c>
      <c r="H30" s="50" t="s">
        <v>230</v>
      </c>
      <c r="I30" s="80"/>
    </row>
    <row r="31" spans="1:9" s="41" customFormat="1" x14ac:dyDescent="0.45">
      <c r="A31" s="64">
        <f t="shared" si="0"/>
        <v>30</v>
      </c>
      <c r="B31" s="49"/>
      <c r="C31" s="33" t="s">
        <v>60</v>
      </c>
      <c r="D31" s="33" t="s">
        <v>188</v>
      </c>
      <c r="E31" s="39"/>
      <c r="F31" s="42">
        <v>41915</v>
      </c>
      <c r="G31" s="48">
        <v>41922</v>
      </c>
      <c r="H31" s="50" t="s">
        <v>230</v>
      </c>
      <c r="I31" s="80"/>
    </row>
    <row r="32" spans="1:9" s="41" customFormat="1" x14ac:dyDescent="0.45">
      <c r="A32" s="64">
        <f t="shared" si="0"/>
        <v>31</v>
      </c>
      <c r="B32" s="49"/>
      <c r="C32" s="33"/>
      <c r="D32" s="33" t="s">
        <v>189</v>
      </c>
      <c r="E32" s="39"/>
      <c r="F32" s="42">
        <v>41915</v>
      </c>
      <c r="G32" s="48">
        <v>41922</v>
      </c>
      <c r="H32" s="50" t="s">
        <v>230</v>
      </c>
      <c r="I32" s="80"/>
    </row>
    <row r="33" spans="1:9" s="41" customFormat="1" x14ac:dyDescent="0.45">
      <c r="A33" s="64">
        <f t="shared" si="0"/>
        <v>32</v>
      </c>
      <c r="B33" s="49"/>
      <c r="C33" s="33"/>
      <c r="D33" s="33" t="s">
        <v>190</v>
      </c>
      <c r="E33" s="33"/>
      <c r="F33" s="42">
        <v>41915</v>
      </c>
      <c r="G33" s="48">
        <v>41922</v>
      </c>
      <c r="H33" s="50" t="s">
        <v>230</v>
      </c>
      <c r="I33" s="80"/>
    </row>
    <row r="34" spans="1:9" s="41" customFormat="1" x14ac:dyDescent="0.45">
      <c r="A34" s="64">
        <f t="shared" si="0"/>
        <v>33</v>
      </c>
      <c r="B34" s="49"/>
      <c r="C34" s="33"/>
      <c r="D34" s="33" t="s">
        <v>195</v>
      </c>
      <c r="E34" s="33"/>
      <c r="F34" s="42">
        <v>41915</v>
      </c>
      <c r="G34" s="48">
        <v>41922</v>
      </c>
      <c r="H34" s="50" t="s">
        <v>230</v>
      </c>
      <c r="I34" s="80"/>
    </row>
    <row r="35" spans="1:9" s="41" customFormat="1" x14ac:dyDescent="0.45">
      <c r="A35" s="64">
        <f t="shared" si="0"/>
        <v>34</v>
      </c>
      <c r="B35" s="49"/>
      <c r="C35" s="33"/>
      <c r="D35" s="33" t="s">
        <v>196</v>
      </c>
      <c r="E35" s="33"/>
      <c r="F35" s="42">
        <v>41915</v>
      </c>
      <c r="G35" s="48">
        <v>41922</v>
      </c>
      <c r="H35" s="50" t="s">
        <v>230</v>
      </c>
      <c r="I35" s="80"/>
    </row>
    <row r="36" spans="1:9" s="41" customFormat="1" x14ac:dyDescent="0.45">
      <c r="A36" s="64">
        <f t="shared" si="0"/>
        <v>35</v>
      </c>
      <c r="B36" s="49"/>
      <c r="C36" s="33"/>
      <c r="D36" s="33" t="s">
        <v>197</v>
      </c>
      <c r="E36" s="39"/>
      <c r="F36" s="42">
        <v>41915</v>
      </c>
      <c r="G36" s="48">
        <v>41922</v>
      </c>
      <c r="H36" s="50" t="s">
        <v>230</v>
      </c>
      <c r="I36" s="80"/>
    </row>
    <row r="37" spans="1:9" s="41" customFormat="1" x14ac:dyDescent="0.45">
      <c r="A37" s="64">
        <f t="shared" si="0"/>
        <v>36</v>
      </c>
      <c r="B37" s="49"/>
      <c r="C37" s="33"/>
      <c r="D37" s="39" t="s">
        <v>198</v>
      </c>
      <c r="E37" s="39"/>
      <c r="F37" s="42">
        <v>41915</v>
      </c>
      <c r="G37" s="48">
        <v>41922</v>
      </c>
      <c r="H37" s="50" t="s">
        <v>230</v>
      </c>
      <c r="I37" s="80"/>
    </row>
    <row r="38" spans="1:9" s="41" customFormat="1" x14ac:dyDescent="0.45">
      <c r="A38" s="64">
        <f t="shared" si="0"/>
        <v>37</v>
      </c>
      <c r="B38" s="49"/>
      <c r="C38" s="33"/>
      <c r="D38" s="39" t="s">
        <v>199</v>
      </c>
      <c r="E38" s="39"/>
      <c r="F38" s="42">
        <v>41915</v>
      </c>
      <c r="G38" s="48">
        <v>41922</v>
      </c>
      <c r="H38" s="50" t="s">
        <v>230</v>
      </c>
      <c r="I38" s="80"/>
    </row>
    <row r="39" spans="1:9" s="41" customFormat="1" x14ac:dyDescent="0.45">
      <c r="A39" s="64">
        <f t="shared" si="0"/>
        <v>38</v>
      </c>
      <c r="B39" s="49"/>
      <c r="C39" s="33"/>
      <c r="D39" s="39" t="s">
        <v>200</v>
      </c>
      <c r="E39" s="39"/>
      <c r="F39" s="42">
        <v>41915</v>
      </c>
      <c r="G39" s="48">
        <v>41922</v>
      </c>
      <c r="H39" s="50" t="s">
        <v>230</v>
      </c>
      <c r="I39" s="80"/>
    </row>
    <row r="40" spans="1:9" s="41" customFormat="1" x14ac:dyDescent="0.45">
      <c r="A40" s="64">
        <f t="shared" si="0"/>
        <v>39</v>
      </c>
      <c r="B40" s="49"/>
      <c r="C40" s="33"/>
      <c r="D40" s="33" t="s">
        <v>201</v>
      </c>
      <c r="E40" s="39"/>
      <c r="F40" s="42">
        <v>41915</v>
      </c>
      <c r="G40" s="48">
        <v>41922</v>
      </c>
      <c r="H40" s="50" t="s">
        <v>230</v>
      </c>
      <c r="I40" s="80"/>
    </row>
    <row r="41" spans="1:9" s="41" customFormat="1" x14ac:dyDescent="0.45">
      <c r="A41" s="64">
        <f t="shared" si="0"/>
        <v>40</v>
      </c>
      <c r="B41" s="49"/>
      <c r="C41" s="33"/>
      <c r="D41" s="33" t="s">
        <v>202</v>
      </c>
      <c r="E41" s="44"/>
      <c r="F41" s="42">
        <v>41915</v>
      </c>
      <c r="G41" s="48">
        <v>41922</v>
      </c>
      <c r="H41" s="50" t="s">
        <v>230</v>
      </c>
      <c r="I41" s="80"/>
    </row>
    <row r="42" spans="1:9" s="41" customFormat="1" x14ac:dyDescent="0.45">
      <c r="A42" s="64">
        <f t="shared" si="0"/>
        <v>41</v>
      </c>
      <c r="B42" s="49"/>
      <c r="C42" s="33"/>
      <c r="D42" s="33" t="s">
        <v>203</v>
      </c>
      <c r="E42" s="44"/>
      <c r="F42" s="42">
        <v>41915</v>
      </c>
      <c r="G42" s="48">
        <v>41922</v>
      </c>
      <c r="H42" s="50" t="s">
        <v>230</v>
      </c>
      <c r="I42" s="80"/>
    </row>
    <row r="43" spans="1:9" s="41" customFormat="1" x14ac:dyDescent="0.45">
      <c r="A43" s="64">
        <f t="shared" si="0"/>
        <v>42</v>
      </c>
      <c r="B43" s="49"/>
      <c r="C43" s="33"/>
      <c r="D43" s="33" t="s">
        <v>204</v>
      </c>
      <c r="E43" s="44"/>
      <c r="F43" s="42">
        <v>41915</v>
      </c>
      <c r="G43" s="48">
        <v>41922</v>
      </c>
      <c r="H43" s="50" t="s">
        <v>230</v>
      </c>
      <c r="I43" s="80"/>
    </row>
    <row r="44" spans="1:9" s="41" customFormat="1" x14ac:dyDescent="0.45">
      <c r="A44" s="64">
        <f t="shared" si="0"/>
        <v>43</v>
      </c>
      <c r="B44" s="51"/>
      <c r="C44" s="53"/>
      <c r="D44" s="45" t="s">
        <v>205</v>
      </c>
      <c r="E44" s="46"/>
      <c r="F44" s="42">
        <v>41915</v>
      </c>
      <c r="G44" s="48">
        <v>41922</v>
      </c>
      <c r="H44" s="50" t="s">
        <v>230</v>
      </c>
      <c r="I44" s="80"/>
    </row>
    <row r="45" spans="1:9" s="41" customFormat="1" x14ac:dyDescent="0.45">
      <c r="A45" s="64">
        <f t="shared" si="0"/>
        <v>44</v>
      </c>
      <c r="B45" s="49"/>
      <c r="C45" s="38"/>
      <c r="D45" s="45" t="s">
        <v>206</v>
      </c>
      <c r="E45" s="39"/>
      <c r="F45" s="42">
        <v>41915</v>
      </c>
      <c r="G45" s="48">
        <v>41922</v>
      </c>
      <c r="H45" s="50" t="s">
        <v>230</v>
      </c>
      <c r="I45" s="80"/>
    </row>
    <row r="46" spans="1:9" s="41" customFormat="1" x14ac:dyDescent="0.45">
      <c r="A46" s="64">
        <f t="shared" si="0"/>
        <v>45</v>
      </c>
      <c r="B46" s="49"/>
      <c r="C46" s="38"/>
      <c r="D46" s="45" t="s">
        <v>193</v>
      </c>
      <c r="E46" s="33"/>
      <c r="F46" s="42">
        <v>41915</v>
      </c>
      <c r="G46" s="48">
        <v>41922</v>
      </c>
      <c r="H46" s="50" t="s">
        <v>230</v>
      </c>
      <c r="I46" s="80"/>
    </row>
    <row r="47" spans="1:9" s="41" customFormat="1" x14ac:dyDescent="0.45">
      <c r="A47" s="64">
        <f t="shared" si="0"/>
        <v>46</v>
      </c>
      <c r="B47" s="49"/>
      <c r="C47" s="38"/>
      <c r="D47" s="33" t="s">
        <v>207</v>
      </c>
      <c r="E47" s="33"/>
      <c r="F47" s="42">
        <v>41915</v>
      </c>
      <c r="G47" s="48">
        <v>41922</v>
      </c>
      <c r="H47" s="50" t="s">
        <v>230</v>
      </c>
      <c r="I47" s="80"/>
    </row>
    <row r="48" spans="1:9" s="41" customFormat="1" x14ac:dyDescent="0.45">
      <c r="A48" s="64">
        <f t="shared" si="0"/>
        <v>47</v>
      </c>
      <c r="B48" s="49"/>
      <c r="C48" s="38"/>
      <c r="D48" s="33" t="s">
        <v>208</v>
      </c>
      <c r="E48" s="33"/>
      <c r="F48" s="42">
        <v>41915</v>
      </c>
      <c r="G48" s="48">
        <v>41922</v>
      </c>
      <c r="H48" s="50" t="s">
        <v>230</v>
      </c>
      <c r="I48" s="80"/>
    </row>
    <row r="49" spans="1:9" s="41" customFormat="1" x14ac:dyDescent="0.45">
      <c r="A49" s="64">
        <f t="shared" si="0"/>
        <v>48</v>
      </c>
      <c r="B49" s="49"/>
      <c r="C49" s="38"/>
      <c r="D49" s="33" t="s">
        <v>209</v>
      </c>
      <c r="E49" s="33"/>
      <c r="F49" s="42">
        <v>41915</v>
      </c>
      <c r="G49" s="48">
        <v>41922</v>
      </c>
      <c r="H49" s="50" t="s">
        <v>230</v>
      </c>
      <c r="I49" s="80"/>
    </row>
    <row r="50" spans="1:9" s="41" customFormat="1" x14ac:dyDescent="0.45">
      <c r="A50" s="64">
        <f t="shared" si="0"/>
        <v>49</v>
      </c>
      <c r="B50" s="49"/>
      <c r="C50" s="38"/>
      <c r="D50" s="33" t="s">
        <v>187</v>
      </c>
      <c r="E50" s="33"/>
      <c r="F50" s="42">
        <v>41915</v>
      </c>
      <c r="G50" s="48">
        <v>41922</v>
      </c>
      <c r="H50" s="50" t="s">
        <v>230</v>
      </c>
      <c r="I50" s="80"/>
    </row>
    <row r="51" spans="1:9" s="41" customFormat="1" x14ac:dyDescent="0.45">
      <c r="A51" s="64">
        <f t="shared" si="0"/>
        <v>50</v>
      </c>
      <c r="B51" s="49"/>
      <c r="C51" s="38"/>
      <c r="D51" s="33" t="s">
        <v>191</v>
      </c>
      <c r="E51" s="33"/>
      <c r="F51" s="42">
        <v>41915</v>
      </c>
      <c r="G51" s="48">
        <v>41922</v>
      </c>
      <c r="H51" s="50" t="s">
        <v>230</v>
      </c>
      <c r="I51" s="80"/>
    </row>
    <row r="52" spans="1:9" s="41" customFormat="1" x14ac:dyDescent="0.45">
      <c r="A52" s="64">
        <f t="shared" si="0"/>
        <v>51</v>
      </c>
      <c r="B52" s="49"/>
      <c r="C52" s="38"/>
      <c r="D52" s="33" t="s">
        <v>194</v>
      </c>
      <c r="E52" s="33"/>
      <c r="F52" s="42">
        <v>41907</v>
      </c>
      <c r="G52" s="48">
        <v>41898</v>
      </c>
      <c r="H52" s="50" t="s">
        <v>230</v>
      </c>
      <c r="I52" s="82" t="s">
        <v>276</v>
      </c>
    </row>
    <row r="53" spans="1:9" s="41" customFormat="1" x14ac:dyDescent="0.45">
      <c r="A53" s="64">
        <f t="shared" si="0"/>
        <v>52</v>
      </c>
      <c r="B53" s="49"/>
      <c r="C53" s="38"/>
      <c r="D53" s="33" t="s">
        <v>192</v>
      </c>
      <c r="E53" s="33"/>
      <c r="F53" s="42">
        <v>41907</v>
      </c>
      <c r="G53" s="48">
        <v>41922</v>
      </c>
      <c r="H53" s="50" t="s">
        <v>230</v>
      </c>
      <c r="I53" s="82" t="s">
        <v>276</v>
      </c>
    </row>
    <row r="54" spans="1:9" s="41" customFormat="1" x14ac:dyDescent="0.45">
      <c r="A54" s="64">
        <f t="shared" si="0"/>
        <v>53</v>
      </c>
      <c r="B54" s="49"/>
      <c r="C54" s="38" t="s">
        <v>61</v>
      </c>
      <c r="D54" s="33" t="s">
        <v>46</v>
      </c>
      <c r="E54" s="33"/>
      <c r="F54" s="42">
        <v>41918</v>
      </c>
      <c r="G54" s="48">
        <v>41912</v>
      </c>
      <c r="H54" s="50" t="s">
        <v>230</v>
      </c>
      <c r="I54" s="80"/>
    </row>
    <row r="55" spans="1:9" s="41" customFormat="1" x14ac:dyDescent="0.45">
      <c r="A55" s="64">
        <f t="shared" si="0"/>
        <v>54</v>
      </c>
      <c r="B55" s="49"/>
      <c r="C55" s="38"/>
      <c r="D55" s="33" t="s">
        <v>62</v>
      </c>
      <c r="E55" s="33"/>
      <c r="F55" s="42">
        <v>41918</v>
      </c>
      <c r="G55" s="48">
        <v>41912</v>
      </c>
      <c r="H55" s="50" t="s">
        <v>230</v>
      </c>
      <c r="I55" s="80"/>
    </row>
    <row r="56" spans="1:9" s="41" customFormat="1" x14ac:dyDescent="0.45">
      <c r="A56" s="64">
        <f t="shared" si="0"/>
        <v>55</v>
      </c>
      <c r="B56" s="49"/>
      <c r="C56" s="38"/>
      <c r="D56" s="33" t="s">
        <v>51</v>
      </c>
      <c r="E56" s="39"/>
      <c r="F56" s="42">
        <v>41918</v>
      </c>
      <c r="G56" s="48">
        <v>41912</v>
      </c>
      <c r="H56" s="50" t="s">
        <v>230</v>
      </c>
      <c r="I56" s="80"/>
    </row>
    <row r="57" spans="1:9" s="41" customFormat="1" x14ac:dyDescent="0.45">
      <c r="A57" s="64">
        <f t="shared" si="0"/>
        <v>56</v>
      </c>
      <c r="B57" s="49"/>
      <c r="C57" s="38"/>
      <c r="D57" s="33" t="s">
        <v>63</v>
      </c>
      <c r="E57" s="39"/>
      <c r="F57" s="42">
        <v>41918</v>
      </c>
      <c r="G57" s="48">
        <v>41912</v>
      </c>
      <c r="H57" s="50" t="s">
        <v>230</v>
      </c>
      <c r="I57" s="80"/>
    </row>
    <row r="58" spans="1:9" s="41" customFormat="1" x14ac:dyDescent="0.45">
      <c r="A58" s="64">
        <f t="shared" si="0"/>
        <v>57</v>
      </c>
      <c r="B58" s="49"/>
      <c r="C58" s="38"/>
      <c r="D58" s="33" t="s">
        <v>52</v>
      </c>
      <c r="E58" s="43"/>
      <c r="F58" s="42">
        <v>41918</v>
      </c>
      <c r="G58" s="48">
        <v>41912</v>
      </c>
      <c r="H58" s="50" t="s">
        <v>230</v>
      </c>
      <c r="I58" s="80"/>
    </row>
    <row r="59" spans="1:9" s="41" customFormat="1" x14ac:dyDescent="0.45">
      <c r="A59" s="64">
        <f t="shared" si="0"/>
        <v>58</v>
      </c>
      <c r="B59" s="49"/>
      <c r="C59" s="38"/>
      <c r="D59" s="33" t="s">
        <v>274</v>
      </c>
      <c r="E59" s="43"/>
      <c r="F59" s="42">
        <v>41918</v>
      </c>
      <c r="G59" s="48">
        <v>41912</v>
      </c>
      <c r="H59" s="50" t="s">
        <v>230</v>
      </c>
      <c r="I59" s="80"/>
    </row>
    <row r="60" spans="1:9" s="41" customFormat="1" x14ac:dyDescent="0.45">
      <c r="A60" s="64">
        <f t="shared" si="0"/>
        <v>59</v>
      </c>
      <c r="B60" s="49"/>
      <c r="C60" s="38" t="s">
        <v>64</v>
      </c>
      <c r="D60" s="33" t="s">
        <v>46</v>
      </c>
      <c r="E60" s="44"/>
      <c r="F60" s="42">
        <v>41918</v>
      </c>
      <c r="G60" s="48">
        <v>41912</v>
      </c>
      <c r="H60" s="50" t="s">
        <v>230</v>
      </c>
      <c r="I60" s="80"/>
    </row>
    <row r="61" spans="1:9" s="41" customFormat="1" x14ac:dyDescent="0.45">
      <c r="A61" s="64">
        <f t="shared" si="0"/>
        <v>60</v>
      </c>
      <c r="B61" s="49"/>
      <c r="C61" s="38"/>
      <c r="D61" s="33" t="s">
        <v>65</v>
      </c>
      <c r="E61" s="44"/>
      <c r="F61" s="42">
        <v>41918</v>
      </c>
      <c r="G61" s="48">
        <v>41912</v>
      </c>
      <c r="H61" s="50" t="s">
        <v>230</v>
      </c>
      <c r="I61" s="80"/>
    </row>
    <row r="62" spans="1:9" s="41" customFormat="1" x14ac:dyDescent="0.45">
      <c r="A62" s="64">
        <f t="shared" si="0"/>
        <v>61</v>
      </c>
      <c r="B62" s="49"/>
      <c r="C62" s="38"/>
      <c r="D62" s="33" t="s">
        <v>62</v>
      </c>
      <c r="E62" s="43"/>
      <c r="F62" s="42">
        <v>41918</v>
      </c>
      <c r="G62" s="48">
        <v>41912</v>
      </c>
      <c r="H62" s="50" t="s">
        <v>230</v>
      </c>
      <c r="I62" s="80"/>
    </row>
    <row r="63" spans="1:9" s="41" customFormat="1" x14ac:dyDescent="0.45">
      <c r="A63" s="64">
        <f t="shared" si="0"/>
        <v>62</v>
      </c>
      <c r="B63" s="49"/>
      <c r="C63" s="38"/>
      <c r="D63" s="33" t="s">
        <v>51</v>
      </c>
      <c r="E63" s="39"/>
      <c r="F63" s="42">
        <v>41918</v>
      </c>
      <c r="G63" s="48">
        <v>41912</v>
      </c>
      <c r="H63" s="50" t="s">
        <v>230</v>
      </c>
      <c r="I63" s="80"/>
    </row>
    <row r="64" spans="1:9" s="41" customFormat="1" x14ac:dyDescent="0.45">
      <c r="A64" s="64">
        <f t="shared" si="0"/>
        <v>63</v>
      </c>
      <c r="B64" s="49"/>
      <c r="C64" s="38"/>
      <c r="D64" s="33" t="s">
        <v>63</v>
      </c>
      <c r="E64" s="43"/>
      <c r="F64" s="42">
        <v>41918</v>
      </c>
      <c r="G64" s="48">
        <v>41912</v>
      </c>
      <c r="H64" s="50" t="s">
        <v>230</v>
      </c>
      <c r="I64" s="80"/>
    </row>
    <row r="65" spans="1:9" s="41" customFormat="1" x14ac:dyDescent="0.45">
      <c r="A65" s="64">
        <f t="shared" si="0"/>
        <v>64</v>
      </c>
      <c r="B65" s="49"/>
      <c r="C65" s="38"/>
      <c r="D65" s="33" t="s">
        <v>52</v>
      </c>
      <c r="E65" s="43"/>
      <c r="F65" s="42">
        <v>41918</v>
      </c>
      <c r="G65" s="48">
        <v>41912</v>
      </c>
      <c r="H65" s="50" t="s">
        <v>230</v>
      </c>
      <c r="I65" s="80"/>
    </row>
    <row r="66" spans="1:9" s="41" customFormat="1" x14ac:dyDescent="0.45">
      <c r="A66" s="64">
        <f t="shared" si="0"/>
        <v>65</v>
      </c>
      <c r="B66" s="49"/>
      <c r="C66" s="38"/>
      <c r="D66" s="33" t="s">
        <v>66</v>
      </c>
      <c r="E66" s="33"/>
      <c r="F66" s="42">
        <v>41918</v>
      </c>
      <c r="G66" s="48">
        <v>41912</v>
      </c>
      <c r="H66" s="50" t="s">
        <v>230</v>
      </c>
      <c r="I66" s="80"/>
    </row>
    <row r="67" spans="1:9" s="41" customFormat="1" x14ac:dyDescent="0.45">
      <c r="A67" s="64">
        <f t="shared" si="0"/>
        <v>66</v>
      </c>
      <c r="B67" s="49"/>
      <c r="C67" s="38"/>
      <c r="D67" s="33" t="s">
        <v>67</v>
      </c>
      <c r="E67" s="39"/>
      <c r="F67" s="42">
        <v>41918</v>
      </c>
      <c r="G67" s="48">
        <v>41912</v>
      </c>
      <c r="H67" s="50" t="s">
        <v>230</v>
      </c>
      <c r="I67" s="80"/>
    </row>
    <row r="68" spans="1:9" s="41" customFormat="1" x14ac:dyDescent="0.45">
      <c r="A68" s="64">
        <f t="shared" si="0"/>
        <v>67</v>
      </c>
      <c r="B68" s="49"/>
      <c r="C68" s="38" t="s">
        <v>68</v>
      </c>
      <c r="D68" s="33" t="s">
        <v>37</v>
      </c>
      <c r="E68" s="39"/>
      <c r="F68" s="42">
        <v>41918</v>
      </c>
      <c r="G68" s="48">
        <v>41912</v>
      </c>
      <c r="H68" s="50" t="s">
        <v>230</v>
      </c>
      <c r="I68" s="80"/>
    </row>
    <row r="69" spans="1:9" s="41" customFormat="1" x14ac:dyDescent="0.45">
      <c r="A69" s="64">
        <f t="shared" si="0"/>
        <v>68</v>
      </c>
      <c r="B69" s="49"/>
      <c r="C69" s="38"/>
      <c r="D69" s="33" t="s">
        <v>38</v>
      </c>
      <c r="E69" s="38"/>
      <c r="F69" s="42">
        <v>41918</v>
      </c>
      <c r="G69" s="48">
        <v>41912</v>
      </c>
      <c r="H69" s="50" t="s">
        <v>230</v>
      </c>
      <c r="I69" s="80"/>
    </row>
    <row r="70" spans="1:9" s="41" customFormat="1" x14ac:dyDescent="0.45">
      <c r="A70" s="64">
        <f t="shared" si="0"/>
        <v>69</v>
      </c>
      <c r="B70" s="49"/>
      <c r="C70" s="38"/>
      <c r="D70" s="33" t="s">
        <v>39</v>
      </c>
      <c r="E70" s="38"/>
      <c r="F70" s="42">
        <v>41918</v>
      </c>
      <c r="G70" s="48">
        <v>41912</v>
      </c>
      <c r="H70" s="50" t="s">
        <v>230</v>
      </c>
      <c r="I70" s="80"/>
    </row>
    <row r="71" spans="1:9" s="41" customFormat="1" x14ac:dyDescent="0.45">
      <c r="A71" s="64">
        <f t="shared" si="0"/>
        <v>70</v>
      </c>
      <c r="B71" s="49"/>
      <c r="C71" s="38"/>
      <c r="D71" s="33" t="s">
        <v>40</v>
      </c>
      <c r="E71" s="38"/>
      <c r="F71" s="42">
        <v>41918</v>
      </c>
      <c r="G71" s="48">
        <v>41912</v>
      </c>
      <c r="H71" s="50" t="s">
        <v>230</v>
      </c>
      <c r="I71" s="80"/>
    </row>
    <row r="72" spans="1:9" s="41" customFormat="1" x14ac:dyDescent="0.45">
      <c r="A72" s="64">
        <f t="shared" si="0"/>
        <v>71</v>
      </c>
      <c r="B72" s="49"/>
      <c r="C72" s="38" t="s">
        <v>69</v>
      </c>
      <c r="D72" s="33" t="s">
        <v>70</v>
      </c>
      <c r="E72" s="38"/>
      <c r="F72" s="42">
        <v>41918</v>
      </c>
      <c r="G72" s="48">
        <v>41922</v>
      </c>
      <c r="H72" s="50" t="s">
        <v>230</v>
      </c>
      <c r="I72" s="80"/>
    </row>
    <row r="73" spans="1:9" s="41" customFormat="1" x14ac:dyDescent="0.45">
      <c r="A73" s="64">
        <f t="shared" si="0"/>
        <v>72</v>
      </c>
      <c r="B73" s="49"/>
      <c r="C73" s="38"/>
      <c r="D73" s="33" t="s">
        <v>46</v>
      </c>
      <c r="E73" s="38"/>
      <c r="F73" s="42">
        <v>41918</v>
      </c>
      <c r="G73" s="48">
        <v>41922</v>
      </c>
      <c r="H73" s="50" t="s">
        <v>230</v>
      </c>
      <c r="I73" s="80"/>
    </row>
    <row r="74" spans="1:9" s="41" customFormat="1" x14ac:dyDescent="0.45">
      <c r="A74" s="64">
        <f t="shared" si="0"/>
        <v>73</v>
      </c>
      <c r="B74" s="49"/>
      <c r="C74" s="38"/>
      <c r="D74" s="33" t="s">
        <v>51</v>
      </c>
      <c r="E74" s="38"/>
      <c r="F74" s="42">
        <v>41918</v>
      </c>
      <c r="G74" s="48">
        <v>41922</v>
      </c>
      <c r="H74" s="50" t="s">
        <v>230</v>
      </c>
      <c r="I74" s="80"/>
    </row>
    <row r="75" spans="1:9" s="41" customFormat="1" x14ac:dyDescent="0.45">
      <c r="A75" s="64">
        <f t="shared" ref="A75:A138" si="1">A74+1</f>
        <v>74</v>
      </c>
      <c r="B75" s="49"/>
      <c r="C75" s="38"/>
      <c r="D75" s="33" t="s">
        <v>63</v>
      </c>
      <c r="E75" s="38"/>
      <c r="F75" s="42">
        <v>41918</v>
      </c>
      <c r="G75" s="48">
        <v>41922</v>
      </c>
      <c r="H75" s="50" t="s">
        <v>230</v>
      </c>
      <c r="I75" s="80"/>
    </row>
    <row r="76" spans="1:9" s="41" customFormat="1" x14ac:dyDescent="0.45">
      <c r="A76" s="64">
        <f t="shared" si="1"/>
        <v>75</v>
      </c>
      <c r="B76" s="49"/>
      <c r="C76" s="38"/>
      <c r="D76" s="33" t="s">
        <v>52</v>
      </c>
      <c r="E76" s="38"/>
      <c r="F76" s="42">
        <v>41918</v>
      </c>
      <c r="G76" s="48">
        <v>41922</v>
      </c>
      <c r="H76" s="50" t="s">
        <v>230</v>
      </c>
      <c r="I76" s="80"/>
    </row>
    <row r="77" spans="1:9" s="41" customFormat="1" x14ac:dyDescent="0.45">
      <c r="A77" s="64">
        <f t="shared" si="1"/>
        <v>76</v>
      </c>
      <c r="B77" s="49"/>
      <c r="C77" s="38"/>
      <c r="D77" s="33" t="s">
        <v>54</v>
      </c>
      <c r="E77" s="38"/>
      <c r="F77" s="42">
        <v>41918</v>
      </c>
      <c r="G77" s="48">
        <v>41922</v>
      </c>
      <c r="H77" s="50" t="s">
        <v>230</v>
      </c>
      <c r="I77" s="80"/>
    </row>
    <row r="78" spans="1:9" s="41" customFormat="1" x14ac:dyDescent="0.45">
      <c r="A78" s="64">
        <f t="shared" si="1"/>
        <v>77</v>
      </c>
      <c r="B78" s="49"/>
      <c r="C78" s="38" t="s">
        <v>71</v>
      </c>
      <c r="D78" s="33" t="s">
        <v>65</v>
      </c>
      <c r="E78" s="38"/>
      <c r="F78" s="42">
        <v>41918</v>
      </c>
      <c r="G78" s="48">
        <v>41922</v>
      </c>
      <c r="H78" s="50" t="s">
        <v>230</v>
      </c>
      <c r="I78" s="80"/>
    </row>
    <row r="79" spans="1:9" s="41" customFormat="1" x14ac:dyDescent="0.45">
      <c r="A79" s="64">
        <f t="shared" si="1"/>
        <v>78</v>
      </c>
      <c r="B79" s="49"/>
      <c r="C79" s="38"/>
      <c r="D79" s="33" t="s">
        <v>46</v>
      </c>
      <c r="E79" s="38"/>
      <c r="F79" s="42">
        <v>41918</v>
      </c>
      <c r="G79" s="48">
        <v>41922</v>
      </c>
      <c r="H79" s="50" t="s">
        <v>230</v>
      </c>
      <c r="I79" s="80"/>
    </row>
    <row r="80" spans="1:9" s="41" customFormat="1" x14ac:dyDescent="0.45">
      <c r="A80" s="64">
        <f t="shared" si="1"/>
        <v>79</v>
      </c>
      <c r="B80" s="49"/>
      <c r="C80" s="38"/>
      <c r="D80" s="33" t="s">
        <v>51</v>
      </c>
      <c r="E80" s="38"/>
      <c r="F80" s="42">
        <v>41918</v>
      </c>
      <c r="G80" s="48">
        <v>41922</v>
      </c>
      <c r="H80" s="50" t="s">
        <v>230</v>
      </c>
      <c r="I80" s="80"/>
    </row>
    <row r="81" spans="1:9" s="41" customFormat="1" x14ac:dyDescent="0.45">
      <c r="A81" s="64">
        <f t="shared" si="1"/>
        <v>80</v>
      </c>
      <c r="B81" s="49"/>
      <c r="C81" s="38"/>
      <c r="D81" s="33" t="s">
        <v>63</v>
      </c>
      <c r="E81" s="38"/>
      <c r="F81" s="42">
        <v>41918</v>
      </c>
      <c r="G81" s="48">
        <v>41922</v>
      </c>
      <c r="H81" s="50" t="s">
        <v>230</v>
      </c>
      <c r="I81" s="80"/>
    </row>
    <row r="82" spans="1:9" s="41" customFormat="1" x14ac:dyDescent="0.45">
      <c r="A82" s="64">
        <f t="shared" si="1"/>
        <v>81</v>
      </c>
      <c r="B82" s="49"/>
      <c r="C82" s="38"/>
      <c r="D82" s="33" t="s">
        <v>52</v>
      </c>
      <c r="E82" s="38"/>
      <c r="F82" s="42">
        <v>41918</v>
      </c>
      <c r="G82" s="48">
        <v>41922</v>
      </c>
      <c r="H82" s="50" t="s">
        <v>230</v>
      </c>
      <c r="I82" s="80"/>
    </row>
    <row r="83" spans="1:9" s="41" customFormat="1" x14ac:dyDescent="0.45">
      <c r="A83" s="64">
        <f t="shared" si="1"/>
        <v>82</v>
      </c>
      <c r="B83" s="49"/>
      <c r="C83" s="38"/>
      <c r="D83" s="33" t="s">
        <v>66</v>
      </c>
      <c r="E83" s="38"/>
      <c r="F83" s="42">
        <v>41918</v>
      </c>
      <c r="G83" s="48">
        <v>41922</v>
      </c>
      <c r="H83" s="50" t="s">
        <v>230</v>
      </c>
      <c r="I83" s="80"/>
    </row>
    <row r="84" spans="1:9" s="41" customFormat="1" x14ac:dyDescent="0.45">
      <c r="A84" s="64">
        <f t="shared" si="1"/>
        <v>83</v>
      </c>
      <c r="B84" s="49"/>
      <c r="C84" s="38"/>
      <c r="D84" s="33" t="s">
        <v>67</v>
      </c>
      <c r="E84" s="38"/>
      <c r="F84" s="42">
        <v>41918</v>
      </c>
      <c r="G84" s="48">
        <v>41922</v>
      </c>
      <c r="H84" s="50" t="s">
        <v>230</v>
      </c>
      <c r="I84" s="80"/>
    </row>
    <row r="85" spans="1:9" s="41" customFormat="1" x14ac:dyDescent="0.45">
      <c r="A85" s="64">
        <f t="shared" si="1"/>
        <v>84</v>
      </c>
      <c r="B85" s="49"/>
      <c r="C85" s="38"/>
      <c r="D85" s="33" t="s">
        <v>72</v>
      </c>
      <c r="E85" s="33"/>
      <c r="F85" s="42">
        <v>41918</v>
      </c>
      <c r="G85" s="48">
        <v>41922</v>
      </c>
      <c r="H85" s="50" t="s">
        <v>230</v>
      </c>
      <c r="I85" s="80"/>
    </row>
    <row r="86" spans="1:9" s="41" customFormat="1" x14ac:dyDescent="0.45">
      <c r="A86" s="64">
        <f t="shared" si="1"/>
        <v>85</v>
      </c>
      <c r="B86" s="49"/>
      <c r="C86" s="38"/>
      <c r="D86" s="33" t="s">
        <v>73</v>
      </c>
      <c r="E86" s="39"/>
      <c r="F86" s="42">
        <v>41918</v>
      </c>
      <c r="G86" s="48">
        <v>41922</v>
      </c>
      <c r="H86" s="50" t="s">
        <v>230</v>
      </c>
      <c r="I86" s="80"/>
    </row>
    <row r="87" spans="1:9" s="41" customFormat="1" x14ac:dyDescent="0.45">
      <c r="A87" s="64">
        <f t="shared" si="1"/>
        <v>86</v>
      </c>
      <c r="B87" s="49"/>
      <c r="C87" s="38"/>
      <c r="D87" s="43" t="s">
        <v>74</v>
      </c>
      <c r="E87" s="39"/>
      <c r="F87" s="42">
        <v>41918</v>
      </c>
      <c r="G87" s="48">
        <v>41922</v>
      </c>
      <c r="H87" s="50" t="s">
        <v>230</v>
      </c>
      <c r="I87" s="80"/>
    </row>
    <row r="88" spans="1:9" s="41" customFormat="1" x14ac:dyDescent="0.45">
      <c r="A88" s="64">
        <f t="shared" si="1"/>
        <v>87</v>
      </c>
      <c r="B88" s="49"/>
      <c r="C88" s="38"/>
      <c r="D88" s="43" t="s">
        <v>75</v>
      </c>
      <c r="E88" s="39"/>
      <c r="F88" s="42">
        <v>41918</v>
      </c>
      <c r="G88" s="48">
        <v>41922</v>
      </c>
      <c r="H88" s="50" t="s">
        <v>230</v>
      </c>
      <c r="I88" s="80"/>
    </row>
    <row r="89" spans="1:9" s="41" customFormat="1" x14ac:dyDescent="0.45">
      <c r="A89" s="64">
        <f t="shared" si="1"/>
        <v>88</v>
      </c>
      <c r="B89" s="49"/>
      <c r="C89" s="38"/>
      <c r="D89" s="43" t="s">
        <v>76</v>
      </c>
      <c r="E89" s="39"/>
      <c r="F89" s="42">
        <v>41918</v>
      </c>
      <c r="G89" s="48">
        <v>41922</v>
      </c>
      <c r="H89" s="50" t="s">
        <v>230</v>
      </c>
      <c r="I89" s="80"/>
    </row>
    <row r="90" spans="1:9" s="41" customFormat="1" x14ac:dyDescent="0.45">
      <c r="A90" s="64">
        <f t="shared" si="1"/>
        <v>89</v>
      </c>
      <c r="B90" s="49"/>
      <c r="C90" s="38"/>
      <c r="D90" s="43" t="s">
        <v>77</v>
      </c>
      <c r="E90" s="39"/>
      <c r="F90" s="42">
        <v>41918</v>
      </c>
      <c r="G90" s="48">
        <v>41922</v>
      </c>
      <c r="H90" s="50" t="s">
        <v>230</v>
      </c>
      <c r="I90" s="80"/>
    </row>
    <row r="91" spans="1:9" s="41" customFormat="1" x14ac:dyDescent="0.45">
      <c r="A91" s="64">
        <f t="shared" si="1"/>
        <v>90</v>
      </c>
      <c r="B91" s="49"/>
      <c r="C91" s="38"/>
      <c r="D91" s="43" t="s">
        <v>78</v>
      </c>
      <c r="E91" s="39"/>
      <c r="F91" s="42">
        <v>41922</v>
      </c>
      <c r="G91" s="48">
        <v>41922</v>
      </c>
      <c r="H91" s="50" t="s">
        <v>230</v>
      </c>
      <c r="I91" s="80"/>
    </row>
    <row r="92" spans="1:9" s="41" customFormat="1" x14ac:dyDescent="0.45">
      <c r="A92" s="64">
        <f t="shared" si="1"/>
        <v>91</v>
      </c>
      <c r="B92" s="49"/>
      <c r="C92" s="38" t="s">
        <v>79</v>
      </c>
      <c r="D92" s="43" t="s">
        <v>80</v>
      </c>
      <c r="E92" s="33"/>
      <c r="F92" s="42">
        <v>41922</v>
      </c>
      <c r="G92" s="48">
        <v>41912</v>
      </c>
      <c r="H92" s="50" t="s">
        <v>230</v>
      </c>
      <c r="I92" s="80"/>
    </row>
    <row r="93" spans="1:9" s="41" customFormat="1" x14ac:dyDescent="0.45">
      <c r="A93" s="64">
        <f t="shared" si="1"/>
        <v>92</v>
      </c>
      <c r="B93" s="49"/>
      <c r="C93" s="33"/>
      <c r="D93" s="43" t="s">
        <v>81</v>
      </c>
      <c r="E93" s="39"/>
      <c r="F93" s="42">
        <v>41922</v>
      </c>
      <c r="G93" s="48">
        <v>41912</v>
      </c>
      <c r="H93" s="50" t="s">
        <v>230</v>
      </c>
      <c r="I93" s="80"/>
    </row>
    <row r="94" spans="1:9" s="41" customFormat="1" x14ac:dyDescent="0.45">
      <c r="A94" s="64">
        <f t="shared" si="1"/>
        <v>93</v>
      </c>
      <c r="B94" s="55"/>
      <c r="C94" s="60"/>
      <c r="D94" s="56" t="s">
        <v>82</v>
      </c>
      <c r="E94" s="57"/>
      <c r="F94" s="42">
        <v>41922</v>
      </c>
      <c r="G94" s="48">
        <v>41912</v>
      </c>
      <c r="H94" s="50" t="s">
        <v>230</v>
      </c>
      <c r="I94" s="80"/>
    </row>
    <row r="95" spans="1:9" s="41" customFormat="1" x14ac:dyDescent="0.45">
      <c r="A95" s="64">
        <f t="shared" si="1"/>
        <v>94</v>
      </c>
      <c r="B95" s="49"/>
      <c r="C95" s="38"/>
      <c r="D95" s="33" t="s">
        <v>83</v>
      </c>
      <c r="E95" s="39"/>
      <c r="F95" s="42">
        <v>41922</v>
      </c>
      <c r="G95" s="48">
        <v>41912</v>
      </c>
      <c r="H95" s="50" t="s">
        <v>230</v>
      </c>
      <c r="I95" s="80"/>
    </row>
    <row r="96" spans="1:9" s="41" customFormat="1" x14ac:dyDescent="0.45">
      <c r="A96" s="64">
        <f t="shared" si="1"/>
        <v>95</v>
      </c>
      <c r="B96" s="49"/>
      <c r="C96" s="38"/>
      <c r="D96" s="33" t="s">
        <v>84</v>
      </c>
      <c r="E96" s="39"/>
      <c r="F96" s="42">
        <v>41922</v>
      </c>
      <c r="G96" s="48">
        <v>41912</v>
      </c>
      <c r="H96" s="50" t="s">
        <v>230</v>
      </c>
      <c r="I96" s="80"/>
    </row>
    <row r="97" spans="1:9" s="41" customFormat="1" x14ac:dyDescent="0.45">
      <c r="A97" s="64">
        <f t="shared" si="1"/>
        <v>96</v>
      </c>
      <c r="B97" s="49"/>
      <c r="C97" s="38"/>
      <c r="D97" s="76" t="s">
        <v>247</v>
      </c>
      <c r="E97" s="39" t="s">
        <v>248</v>
      </c>
      <c r="F97" s="42">
        <v>41922</v>
      </c>
      <c r="G97" s="42">
        <v>41922</v>
      </c>
      <c r="H97" s="50" t="s">
        <v>230</v>
      </c>
      <c r="I97" s="80"/>
    </row>
    <row r="98" spans="1:9" s="41" customFormat="1" x14ac:dyDescent="0.45">
      <c r="A98" s="64">
        <f t="shared" si="1"/>
        <v>97</v>
      </c>
      <c r="B98" s="49"/>
      <c r="C98" s="38" t="s">
        <v>85</v>
      </c>
      <c r="D98" s="33" t="s">
        <v>86</v>
      </c>
      <c r="E98" s="33"/>
      <c r="F98" s="42">
        <v>41922</v>
      </c>
      <c r="G98" s="48"/>
      <c r="H98" s="50" t="s">
        <v>230</v>
      </c>
      <c r="I98" s="80"/>
    </row>
    <row r="99" spans="1:9" s="41" customFormat="1" x14ac:dyDescent="0.45">
      <c r="A99" s="64">
        <f t="shared" si="1"/>
        <v>98</v>
      </c>
      <c r="B99" s="49"/>
      <c r="C99" s="38"/>
      <c r="D99" s="33" t="s">
        <v>87</v>
      </c>
      <c r="E99" s="33"/>
      <c r="F99" s="42">
        <v>41922</v>
      </c>
      <c r="G99" s="48"/>
      <c r="H99" s="50" t="s">
        <v>230</v>
      </c>
      <c r="I99" s="80"/>
    </row>
    <row r="100" spans="1:9" s="41" customFormat="1" x14ac:dyDescent="0.45">
      <c r="A100" s="64">
        <f t="shared" si="1"/>
        <v>99</v>
      </c>
      <c r="B100" s="49"/>
      <c r="C100" s="38" t="s">
        <v>88</v>
      </c>
      <c r="D100" s="33" t="s">
        <v>89</v>
      </c>
      <c r="E100" s="39"/>
      <c r="F100" s="42">
        <v>41922</v>
      </c>
      <c r="G100" s="48">
        <v>41912</v>
      </c>
      <c r="H100" s="50" t="s">
        <v>230</v>
      </c>
      <c r="I100" s="80"/>
    </row>
    <row r="101" spans="1:9" s="41" customFormat="1" x14ac:dyDescent="0.45">
      <c r="A101" s="64">
        <f t="shared" si="1"/>
        <v>100</v>
      </c>
      <c r="B101" s="49"/>
      <c r="C101" s="38"/>
      <c r="D101" s="33" t="s">
        <v>90</v>
      </c>
      <c r="E101" s="39"/>
      <c r="F101" s="42">
        <v>41922</v>
      </c>
      <c r="G101" s="48">
        <v>41912</v>
      </c>
      <c r="H101" s="50" t="s">
        <v>230</v>
      </c>
      <c r="I101" s="80"/>
    </row>
    <row r="102" spans="1:9" s="41" customFormat="1" x14ac:dyDescent="0.45">
      <c r="A102" s="64">
        <f t="shared" si="1"/>
        <v>101</v>
      </c>
      <c r="B102" s="49"/>
      <c r="C102" s="38" t="s">
        <v>91</v>
      </c>
      <c r="D102" s="33" t="s">
        <v>92</v>
      </c>
      <c r="E102" s="43"/>
      <c r="F102" s="42">
        <v>41922</v>
      </c>
      <c r="G102" s="48">
        <v>41912</v>
      </c>
      <c r="H102" s="50" t="s">
        <v>230</v>
      </c>
      <c r="I102" s="80"/>
    </row>
    <row r="103" spans="1:9" s="41" customFormat="1" x14ac:dyDescent="0.45">
      <c r="A103" s="64">
        <f t="shared" si="1"/>
        <v>102</v>
      </c>
      <c r="B103" s="49"/>
      <c r="C103" s="38"/>
      <c r="D103" s="33" t="s">
        <v>93</v>
      </c>
      <c r="E103" s="43"/>
      <c r="F103" s="42">
        <v>41922</v>
      </c>
      <c r="G103" s="48">
        <v>41912</v>
      </c>
      <c r="H103" s="50" t="s">
        <v>230</v>
      </c>
      <c r="I103" s="80"/>
    </row>
    <row r="104" spans="1:9" s="41" customFormat="1" x14ac:dyDescent="0.45">
      <c r="A104" s="64">
        <f t="shared" si="1"/>
        <v>103</v>
      </c>
      <c r="B104" s="49"/>
      <c r="C104" s="38"/>
      <c r="D104" s="33" t="s">
        <v>94</v>
      </c>
      <c r="E104" s="44"/>
      <c r="F104" s="42">
        <v>41922</v>
      </c>
      <c r="G104" s="48">
        <v>41912</v>
      </c>
      <c r="H104" s="50" t="s">
        <v>230</v>
      </c>
      <c r="I104" s="80"/>
    </row>
    <row r="105" spans="1:9" s="41" customFormat="1" x14ac:dyDescent="0.45">
      <c r="A105" s="64">
        <f t="shared" si="1"/>
        <v>104</v>
      </c>
      <c r="B105" s="49"/>
      <c r="C105" s="38"/>
      <c r="D105" s="33" t="s">
        <v>95</v>
      </c>
      <c r="E105" s="44"/>
      <c r="F105" s="42">
        <v>41922</v>
      </c>
      <c r="G105" s="48">
        <v>41912</v>
      </c>
      <c r="H105" s="50" t="s">
        <v>230</v>
      </c>
      <c r="I105" s="80"/>
    </row>
    <row r="106" spans="1:9" s="41" customFormat="1" x14ac:dyDescent="0.45">
      <c r="A106" s="64">
        <f t="shared" si="1"/>
        <v>105</v>
      </c>
      <c r="B106" s="49"/>
      <c r="C106" s="38"/>
      <c r="D106" s="33" t="s">
        <v>96</v>
      </c>
      <c r="E106" s="43"/>
      <c r="F106" s="42">
        <v>41922</v>
      </c>
      <c r="G106" s="48">
        <v>41912</v>
      </c>
      <c r="H106" s="50" t="s">
        <v>230</v>
      </c>
      <c r="I106" s="80"/>
    </row>
    <row r="107" spans="1:9" s="41" customFormat="1" x14ac:dyDescent="0.45">
      <c r="A107" s="64">
        <f t="shared" si="1"/>
        <v>106</v>
      </c>
      <c r="B107" s="49"/>
      <c r="C107" s="38"/>
      <c r="D107" s="33" t="s">
        <v>97</v>
      </c>
      <c r="E107" s="39"/>
      <c r="F107" s="42">
        <v>41922</v>
      </c>
      <c r="G107" s="48">
        <v>41912</v>
      </c>
      <c r="H107" s="50" t="s">
        <v>230</v>
      </c>
      <c r="I107" s="80"/>
    </row>
    <row r="108" spans="1:9" s="41" customFormat="1" x14ac:dyDescent="0.45">
      <c r="A108" s="64">
        <f t="shared" si="1"/>
        <v>107</v>
      </c>
      <c r="B108" s="49"/>
      <c r="C108" s="38" t="s">
        <v>98</v>
      </c>
      <c r="D108" s="33" t="s">
        <v>99</v>
      </c>
      <c r="E108" s="43"/>
      <c r="F108" s="42">
        <v>41922</v>
      </c>
      <c r="G108" s="48">
        <v>41912</v>
      </c>
      <c r="H108" s="50" t="s">
        <v>230</v>
      </c>
      <c r="I108" s="80"/>
    </row>
    <row r="109" spans="1:9" s="41" customFormat="1" x14ac:dyDescent="0.45">
      <c r="A109" s="64">
        <f t="shared" si="1"/>
        <v>108</v>
      </c>
      <c r="B109" s="49"/>
      <c r="C109" s="38"/>
      <c r="D109" s="33" t="s">
        <v>100</v>
      </c>
      <c r="E109" s="43"/>
      <c r="F109" s="42">
        <v>41922</v>
      </c>
      <c r="G109" s="48">
        <v>41912</v>
      </c>
      <c r="H109" s="50" t="s">
        <v>230</v>
      </c>
      <c r="I109" s="80"/>
    </row>
    <row r="110" spans="1:9" s="41" customFormat="1" x14ac:dyDescent="0.45">
      <c r="A110" s="64">
        <f t="shared" si="1"/>
        <v>109</v>
      </c>
      <c r="B110" s="49"/>
      <c r="C110" s="38"/>
      <c r="D110" s="33" t="s">
        <v>101</v>
      </c>
      <c r="E110" s="33"/>
      <c r="F110" s="42">
        <v>41922</v>
      </c>
      <c r="G110" s="48">
        <v>41912</v>
      </c>
      <c r="H110" s="50" t="s">
        <v>230</v>
      </c>
      <c r="I110" s="80"/>
    </row>
    <row r="111" spans="1:9" s="41" customFormat="1" x14ac:dyDescent="0.45">
      <c r="A111" s="64">
        <f t="shared" si="1"/>
        <v>110</v>
      </c>
      <c r="B111" s="49"/>
      <c r="C111" s="38"/>
      <c r="D111" s="33" t="s">
        <v>102</v>
      </c>
      <c r="E111" s="39"/>
      <c r="F111" s="42">
        <v>41922</v>
      </c>
      <c r="G111" s="48">
        <v>41912</v>
      </c>
      <c r="H111" s="50" t="s">
        <v>230</v>
      </c>
      <c r="I111" s="80"/>
    </row>
    <row r="112" spans="1:9" s="41" customFormat="1" x14ac:dyDescent="0.45">
      <c r="A112" s="64">
        <f t="shared" si="1"/>
        <v>111</v>
      </c>
      <c r="B112" s="49"/>
      <c r="C112" s="38" t="s">
        <v>103</v>
      </c>
      <c r="D112" s="33" t="s">
        <v>104</v>
      </c>
      <c r="E112" s="39"/>
      <c r="F112" s="42">
        <v>41922</v>
      </c>
      <c r="G112" s="48">
        <v>41912</v>
      </c>
      <c r="H112" s="50" t="s">
        <v>230</v>
      </c>
      <c r="I112" s="80"/>
    </row>
    <row r="113" spans="1:9" s="41" customFormat="1" x14ac:dyDescent="0.45">
      <c r="A113" s="64">
        <f t="shared" si="1"/>
        <v>112</v>
      </c>
      <c r="B113" s="49"/>
      <c r="C113" s="38"/>
      <c r="D113" s="33" t="s">
        <v>105</v>
      </c>
      <c r="E113" s="39"/>
      <c r="F113" s="42">
        <v>41922</v>
      </c>
      <c r="G113" s="48">
        <v>41912</v>
      </c>
      <c r="H113" s="50" t="s">
        <v>230</v>
      </c>
      <c r="I113" s="80"/>
    </row>
    <row r="114" spans="1:9" s="41" customFormat="1" x14ac:dyDescent="0.45">
      <c r="A114" s="64">
        <f t="shared" si="1"/>
        <v>113</v>
      </c>
      <c r="B114" s="49"/>
      <c r="C114" s="38"/>
      <c r="D114" s="33" t="s">
        <v>106</v>
      </c>
      <c r="E114" s="33"/>
      <c r="F114" s="42">
        <v>41922</v>
      </c>
      <c r="G114" s="48">
        <v>41912</v>
      </c>
      <c r="H114" s="50" t="s">
        <v>230</v>
      </c>
      <c r="I114" s="80"/>
    </row>
    <row r="115" spans="1:9" s="41" customFormat="1" x14ac:dyDescent="0.45">
      <c r="A115" s="64">
        <f t="shared" si="1"/>
        <v>114</v>
      </c>
      <c r="B115" s="49"/>
      <c r="C115" s="38"/>
      <c r="D115" s="33" t="s">
        <v>107</v>
      </c>
      <c r="E115" s="39"/>
      <c r="F115" s="42">
        <v>41922</v>
      </c>
      <c r="G115" s="48">
        <v>41912</v>
      </c>
      <c r="H115" s="50" t="s">
        <v>230</v>
      </c>
      <c r="I115" s="80"/>
    </row>
    <row r="116" spans="1:9" s="41" customFormat="1" x14ac:dyDescent="0.45">
      <c r="A116" s="64">
        <f t="shared" si="1"/>
        <v>115</v>
      </c>
      <c r="B116" s="49"/>
      <c r="C116" s="38"/>
      <c r="D116" s="43" t="s">
        <v>108</v>
      </c>
      <c r="E116" s="39"/>
      <c r="F116" s="42">
        <v>41922</v>
      </c>
      <c r="G116" s="48">
        <v>41912</v>
      </c>
      <c r="H116" s="50" t="s">
        <v>230</v>
      </c>
      <c r="I116" s="80"/>
    </row>
    <row r="117" spans="1:9" s="41" customFormat="1" x14ac:dyDescent="0.45">
      <c r="A117" s="64">
        <f t="shared" si="1"/>
        <v>116</v>
      </c>
      <c r="B117" s="49"/>
      <c r="C117" s="38"/>
      <c r="D117" s="43" t="s">
        <v>109</v>
      </c>
      <c r="E117" s="39"/>
      <c r="F117" s="42">
        <v>41922</v>
      </c>
      <c r="G117" s="48">
        <v>41912</v>
      </c>
      <c r="H117" s="50" t="s">
        <v>230</v>
      </c>
      <c r="I117" s="80"/>
    </row>
    <row r="118" spans="1:9" s="41" customFormat="1" x14ac:dyDescent="0.45">
      <c r="A118" s="64">
        <f t="shared" si="1"/>
        <v>117</v>
      </c>
      <c r="B118" s="49"/>
      <c r="C118" s="38"/>
      <c r="D118" s="43" t="s">
        <v>110</v>
      </c>
      <c r="E118" s="39"/>
      <c r="F118" s="42">
        <v>41922</v>
      </c>
      <c r="G118" s="48">
        <v>41912</v>
      </c>
      <c r="H118" s="50" t="s">
        <v>230</v>
      </c>
      <c r="I118" s="80"/>
    </row>
    <row r="119" spans="1:9" s="41" customFormat="1" x14ac:dyDescent="0.45">
      <c r="A119" s="64">
        <f t="shared" si="1"/>
        <v>118</v>
      </c>
      <c r="B119" s="49"/>
      <c r="C119" s="38"/>
      <c r="D119" s="43" t="s">
        <v>111</v>
      </c>
      <c r="E119" s="39"/>
      <c r="F119" s="42">
        <v>41922</v>
      </c>
      <c r="G119" s="48">
        <v>41912</v>
      </c>
      <c r="H119" s="50" t="s">
        <v>230</v>
      </c>
      <c r="I119" s="80"/>
    </row>
    <row r="120" spans="1:9" s="41" customFormat="1" x14ac:dyDescent="0.45">
      <c r="A120" s="64">
        <f t="shared" si="1"/>
        <v>119</v>
      </c>
      <c r="B120" s="49"/>
      <c r="C120" s="38"/>
      <c r="D120" s="43" t="s">
        <v>112</v>
      </c>
      <c r="E120" s="39"/>
      <c r="F120" s="42">
        <v>41922</v>
      </c>
      <c r="G120" s="48">
        <v>41912</v>
      </c>
      <c r="H120" s="50" t="s">
        <v>230</v>
      </c>
      <c r="I120" s="80"/>
    </row>
    <row r="121" spans="1:9" s="41" customFormat="1" x14ac:dyDescent="0.45">
      <c r="A121" s="64">
        <f t="shared" si="1"/>
        <v>120</v>
      </c>
      <c r="B121" s="40"/>
      <c r="C121" s="38"/>
      <c r="D121" s="43" t="s">
        <v>113</v>
      </c>
      <c r="E121" s="33"/>
      <c r="F121" s="42">
        <v>41922</v>
      </c>
      <c r="G121" s="48">
        <v>41912</v>
      </c>
      <c r="H121" s="50" t="s">
        <v>230</v>
      </c>
      <c r="I121" s="80"/>
    </row>
    <row r="122" spans="1:9" s="41" customFormat="1" x14ac:dyDescent="0.45">
      <c r="A122" s="64">
        <f t="shared" si="1"/>
        <v>121</v>
      </c>
      <c r="B122" s="49"/>
      <c r="C122" s="33"/>
      <c r="D122" s="43" t="s">
        <v>114</v>
      </c>
      <c r="E122" s="39"/>
      <c r="F122" s="42">
        <v>41922</v>
      </c>
      <c r="G122" s="48">
        <v>41912</v>
      </c>
      <c r="H122" s="50" t="s">
        <v>230</v>
      </c>
      <c r="I122" s="80"/>
    </row>
    <row r="123" spans="1:9" s="41" customFormat="1" x14ac:dyDescent="0.45">
      <c r="A123" s="64">
        <f t="shared" si="1"/>
        <v>122</v>
      </c>
      <c r="B123" s="40"/>
      <c r="C123" s="38"/>
      <c r="D123" s="43" t="s">
        <v>115</v>
      </c>
      <c r="E123" s="39"/>
      <c r="F123" s="42">
        <v>41922</v>
      </c>
      <c r="G123" s="48">
        <v>41912</v>
      </c>
      <c r="H123" s="50" t="s">
        <v>230</v>
      </c>
      <c r="I123" s="80"/>
    </row>
    <row r="124" spans="1:9" s="41" customFormat="1" x14ac:dyDescent="0.45">
      <c r="A124" s="64">
        <f t="shared" si="1"/>
        <v>123</v>
      </c>
      <c r="B124" s="40"/>
      <c r="C124" s="33"/>
      <c r="D124" s="33" t="s">
        <v>116</v>
      </c>
      <c r="E124" s="39"/>
      <c r="F124" s="42">
        <v>41922</v>
      </c>
      <c r="G124" s="48">
        <v>41912</v>
      </c>
      <c r="H124" s="50" t="s">
        <v>230</v>
      </c>
      <c r="I124" s="80"/>
    </row>
    <row r="125" spans="1:9" s="41" customFormat="1" x14ac:dyDescent="0.45">
      <c r="A125" s="64">
        <f t="shared" si="1"/>
        <v>124</v>
      </c>
      <c r="B125" s="40"/>
      <c r="C125" s="33"/>
      <c r="D125" s="33" t="s">
        <v>117</v>
      </c>
      <c r="E125" s="39"/>
      <c r="F125" s="42">
        <v>41922</v>
      </c>
      <c r="G125" s="48">
        <v>41912</v>
      </c>
      <c r="H125" s="50" t="s">
        <v>230</v>
      </c>
      <c r="I125" s="80"/>
    </row>
    <row r="126" spans="1:9" s="41" customFormat="1" x14ac:dyDescent="0.45">
      <c r="A126" s="64">
        <f t="shared" si="1"/>
        <v>125</v>
      </c>
      <c r="B126" s="40"/>
      <c r="C126" s="33"/>
      <c r="D126" s="33" t="s">
        <v>118</v>
      </c>
      <c r="E126" s="33"/>
      <c r="F126" s="42">
        <v>41922</v>
      </c>
      <c r="G126" s="48">
        <v>41912</v>
      </c>
      <c r="H126" s="50" t="s">
        <v>230</v>
      </c>
      <c r="I126" s="80"/>
    </row>
    <row r="127" spans="1:9" s="41" customFormat="1" x14ac:dyDescent="0.45">
      <c r="A127" s="64">
        <f t="shared" si="1"/>
        <v>126</v>
      </c>
      <c r="B127" s="40"/>
      <c r="C127" s="33"/>
      <c r="D127" s="33" t="s">
        <v>119</v>
      </c>
      <c r="E127" s="33"/>
      <c r="F127" s="42">
        <v>41922</v>
      </c>
      <c r="G127" s="48">
        <v>41912</v>
      </c>
      <c r="H127" s="50" t="s">
        <v>230</v>
      </c>
      <c r="I127" s="80"/>
    </row>
    <row r="128" spans="1:9" s="41" customFormat="1" x14ac:dyDescent="0.45">
      <c r="A128" s="64">
        <f t="shared" si="1"/>
        <v>127</v>
      </c>
      <c r="B128" s="40"/>
      <c r="C128" s="33"/>
      <c r="D128" s="33" t="s">
        <v>120</v>
      </c>
      <c r="E128" s="33"/>
      <c r="F128" s="42">
        <v>41922</v>
      </c>
      <c r="G128" s="48">
        <v>41912</v>
      </c>
      <c r="H128" s="50" t="s">
        <v>230</v>
      </c>
      <c r="I128" s="80"/>
    </row>
    <row r="129" spans="1:9" s="41" customFormat="1" x14ac:dyDescent="0.45">
      <c r="A129" s="64">
        <f t="shared" si="1"/>
        <v>128</v>
      </c>
      <c r="B129" s="40"/>
      <c r="C129" s="33"/>
      <c r="D129" s="33" t="s">
        <v>121</v>
      </c>
      <c r="E129" s="39"/>
      <c r="F129" s="42">
        <v>41922</v>
      </c>
      <c r="G129" s="48">
        <v>41912</v>
      </c>
      <c r="H129" s="50" t="s">
        <v>230</v>
      </c>
      <c r="I129" s="80"/>
    </row>
    <row r="130" spans="1:9" s="41" customFormat="1" x14ac:dyDescent="0.45">
      <c r="A130" s="64">
        <f t="shared" si="1"/>
        <v>129</v>
      </c>
      <c r="B130" s="49"/>
      <c r="C130" s="33"/>
      <c r="D130" s="39" t="s">
        <v>122</v>
      </c>
      <c r="E130" s="39"/>
      <c r="F130" s="42">
        <v>41922</v>
      </c>
      <c r="G130" s="48">
        <v>41912</v>
      </c>
      <c r="H130" s="50" t="s">
        <v>230</v>
      </c>
      <c r="I130" s="80"/>
    </row>
    <row r="131" spans="1:9" s="41" customFormat="1" x14ac:dyDescent="0.45">
      <c r="A131" s="64">
        <f t="shared" si="1"/>
        <v>130</v>
      </c>
      <c r="B131" s="49"/>
      <c r="C131" s="33"/>
      <c r="D131" s="39" t="s">
        <v>123</v>
      </c>
      <c r="E131" s="39"/>
      <c r="F131" s="42">
        <v>41922</v>
      </c>
      <c r="G131" s="48">
        <v>41912</v>
      </c>
      <c r="H131" s="50" t="s">
        <v>230</v>
      </c>
      <c r="I131" s="80"/>
    </row>
    <row r="132" spans="1:9" s="41" customFormat="1" x14ac:dyDescent="0.45">
      <c r="A132" s="64">
        <f t="shared" si="1"/>
        <v>131</v>
      </c>
      <c r="B132" s="40"/>
      <c r="C132" s="33"/>
      <c r="D132" s="39" t="s">
        <v>124</v>
      </c>
      <c r="E132" s="39"/>
      <c r="F132" s="42">
        <v>41922</v>
      </c>
      <c r="G132" s="48">
        <v>41912</v>
      </c>
      <c r="H132" s="50" t="s">
        <v>230</v>
      </c>
      <c r="I132" s="80"/>
    </row>
    <row r="133" spans="1:9" s="41" customFormat="1" x14ac:dyDescent="0.45">
      <c r="A133" s="64">
        <f t="shared" si="1"/>
        <v>132</v>
      </c>
      <c r="B133" s="40"/>
      <c r="C133" s="33" t="s">
        <v>125</v>
      </c>
      <c r="D133" s="33" t="s">
        <v>126</v>
      </c>
      <c r="E133" s="39"/>
      <c r="F133" s="42">
        <v>41922</v>
      </c>
      <c r="G133" s="42">
        <v>41922</v>
      </c>
      <c r="H133" s="50" t="s">
        <v>230</v>
      </c>
      <c r="I133" s="80"/>
    </row>
    <row r="134" spans="1:9" s="41" customFormat="1" x14ac:dyDescent="0.45">
      <c r="A134" s="64">
        <f t="shared" si="1"/>
        <v>133</v>
      </c>
      <c r="B134" s="40"/>
      <c r="C134" s="33"/>
      <c r="D134" s="33" t="s">
        <v>127</v>
      </c>
      <c r="E134" s="44"/>
      <c r="F134" s="42">
        <v>41922</v>
      </c>
      <c r="G134" s="42">
        <v>41922</v>
      </c>
      <c r="H134" s="50" t="s">
        <v>230</v>
      </c>
      <c r="I134" s="80"/>
    </row>
    <row r="135" spans="1:9" s="41" customFormat="1" x14ac:dyDescent="0.45">
      <c r="A135" s="64">
        <f t="shared" si="1"/>
        <v>134</v>
      </c>
      <c r="B135" s="40"/>
      <c r="C135" s="33"/>
      <c r="D135" s="33" t="s">
        <v>128</v>
      </c>
      <c r="E135" s="44"/>
      <c r="F135" s="42">
        <v>41922</v>
      </c>
      <c r="G135" s="42">
        <v>41922</v>
      </c>
      <c r="H135" s="50" t="s">
        <v>230</v>
      </c>
      <c r="I135" s="80"/>
    </row>
    <row r="136" spans="1:9" s="41" customFormat="1" x14ac:dyDescent="0.45">
      <c r="A136" s="64">
        <f t="shared" si="1"/>
        <v>135</v>
      </c>
      <c r="B136" s="40"/>
      <c r="C136" s="33"/>
      <c r="D136" s="33" t="s">
        <v>104</v>
      </c>
      <c r="E136" s="44"/>
      <c r="F136" s="42">
        <v>41922</v>
      </c>
      <c r="G136" s="42">
        <v>41922</v>
      </c>
      <c r="H136" s="50" t="s">
        <v>230</v>
      </c>
      <c r="I136" s="80"/>
    </row>
    <row r="137" spans="1:9" s="41" customFormat="1" x14ac:dyDescent="0.45">
      <c r="A137" s="64">
        <f t="shared" si="1"/>
        <v>136</v>
      </c>
      <c r="B137" s="52"/>
      <c r="C137" s="53"/>
      <c r="D137" s="45" t="s">
        <v>105</v>
      </c>
      <c r="E137" s="46"/>
      <c r="F137" s="42">
        <v>41922</v>
      </c>
      <c r="G137" s="42">
        <v>41922</v>
      </c>
      <c r="H137" s="50" t="s">
        <v>230</v>
      </c>
      <c r="I137" s="80"/>
    </row>
    <row r="138" spans="1:9" s="41" customFormat="1" x14ac:dyDescent="0.45">
      <c r="A138" s="64">
        <f t="shared" si="1"/>
        <v>137</v>
      </c>
      <c r="B138" s="40"/>
      <c r="C138" s="38"/>
      <c r="D138" s="33" t="s">
        <v>106</v>
      </c>
      <c r="E138" s="39"/>
      <c r="F138" s="42">
        <v>41922</v>
      </c>
      <c r="G138" s="42">
        <v>41922</v>
      </c>
      <c r="H138" s="50" t="s">
        <v>230</v>
      </c>
      <c r="I138" s="80"/>
    </row>
    <row r="139" spans="1:9" s="41" customFormat="1" x14ac:dyDescent="0.45">
      <c r="A139" s="64">
        <f t="shared" ref="A139:A202" si="2">A138+1</f>
        <v>138</v>
      </c>
      <c r="B139" s="40"/>
      <c r="C139" s="38"/>
      <c r="D139" s="33" t="s">
        <v>107</v>
      </c>
      <c r="E139" s="33"/>
      <c r="F139" s="42">
        <v>41922</v>
      </c>
      <c r="G139" s="42">
        <v>41922</v>
      </c>
      <c r="H139" s="50" t="s">
        <v>230</v>
      </c>
      <c r="I139" s="80"/>
    </row>
    <row r="140" spans="1:9" s="41" customFormat="1" x14ac:dyDescent="0.45">
      <c r="A140" s="64">
        <f t="shared" si="2"/>
        <v>139</v>
      </c>
      <c r="B140" s="40"/>
      <c r="C140" s="38"/>
      <c r="D140" s="33" t="s">
        <v>108</v>
      </c>
      <c r="E140" s="33"/>
      <c r="F140" s="42">
        <v>41922</v>
      </c>
      <c r="G140" s="42">
        <v>41922</v>
      </c>
      <c r="H140" s="50" t="s">
        <v>230</v>
      </c>
      <c r="I140" s="80"/>
    </row>
    <row r="141" spans="1:9" s="41" customFormat="1" x14ac:dyDescent="0.45">
      <c r="A141" s="64">
        <f t="shared" si="2"/>
        <v>140</v>
      </c>
      <c r="B141" s="40"/>
      <c r="C141" s="38"/>
      <c r="D141" s="33" t="s">
        <v>109</v>
      </c>
      <c r="E141" s="33"/>
      <c r="F141" s="42">
        <v>41922</v>
      </c>
      <c r="G141" s="42">
        <v>41922</v>
      </c>
      <c r="H141" s="50" t="s">
        <v>230</v>
      </c>
      <c r="I141" s="80"/>
    </row>
    <row r="142" spans="1:9" s="41" customFormat="1" x14ac:dyDescent="0.45">
      <c r="A142" s="64">
        <f t="shared" si="2"/>
        <v>141</v>
      </c>
      <c r="B142" s="40"/>
      <c r="C142" s="38"/>
      <c r="D142" s="33" t="s">
        <v>129</v>
      </c>
      <c r="E142" s="39"/>
      <c r="F142" s="42">
        <v>41922</v>
      </c>
      <c r="G142" s="42">
        <v>41922</v>
      </c>
      <c r="H142" s="50" t="s">
        <v>230</v>
      </c>
      <c r="I142" s="80"/>
    </row>
    <row r="143" spans="1:9" s="41" customFormat="1" x14ac:dyDescent="0.45">
      <c r="A143" s="64">
        <f t="shared" si="2"/>
        <v>142</v>
      </c>
      <c r="B143" s="40"/>
      <c r="C143" s="38"/>
      <c r="D143" s="33" t="s">
        <v>110</v>
      </c>
      <c r="E143" s="39"/>
      <c r="F143" s="42">
        <v>41922</v>
      </c>
      <c r="G143" s="42">
        <v>41922</v>
      </c>
      <c r="H143" s="50" t="s">
        <v>230</v>
      </c>
      <c r="I143" s="80"/>
    </row>
    <row r="144" spans="1:9" s="41" customFormat="1" x14ac:dyDescent="0.45">
      <c r="A144" s="64">
        <f t="shared" si="2"/>
        <v>143</v>
      </c>
      <c r="B144" s="40"/>
      <c r="C144" s="38"/>
      <c r="D144" s="33" t="s">
        <v>111</v>
      </c>
      <c r="E144" s="43"/>
      <c r="F144" s="42">
        <v>41922</v>
      </c>
      <c r="G144" s="42">
        <v>41922</v>
      </c>
      <c r="H144" s="50" t="s">
        <v>230</v>
      </c>
      <c r="I144" s="80"/>
    </row>
    <row r="145" spans="1:9" s="41" customFormat="1" x14ac:dyDescent="0.45">
      <c r="A145" s="64">
        <f t="shared" si="2"/>
        <v>144</v>
      </c>
      <c r="B145" s="40"/>
      <c r="C145" s="38" t="s">
        <v>130</v>
      </c>
      <c r="D145" s="33" t="s">
        <v>104</v>
      </c>
      <c r="E145" s="43"/>
      <c r="F145" s="42">
        <v>41922</v>
      </c>
      <c r="G145" s="42">
        <v>41922</v>
      </c>
      <c r="H145" s="50" t="s">
        <v>230</v>
      </c>
      <c r="I145" s="80"/>
    </row>
    <row r="146" spans="1:9" s="41" customFormat="1" x14ac:dyDescent="0.45">
      <c r="A146" s="64">
        <f t="shared" si="2"/>
        <v>145</v>
      </c>
      <c r="B146" s="40"/>
      <c r="C146" s="38"/>
      <c r="D146" s="33" t="s">
        <v>105</v>
      </c>
      <c r="E146" s="44"/>
      <c r="F146" s="42">
        <v>41922</v>
      </c>
      <c r="G146" s="42">
        <v>41922</v>
      </c>
      <c r="H146" s="50" t="s">
        <v>230</v>
      </c>
      <c r="I146" s="80"/>
    </row>
    <row r="147" spans="1:9" s="41" customFormat="1" x14ac:dyDescent="0.45">
      <c r="A147" s="64">
        <f t="shared" si="2"/>
        <v>146</v>
      </c>
      <c r="B147" s="40"/>
      <c r="C147" s="38"/>
      <c r="D147" s="33" t="s">
        <v>131</v>
      </c>
      <c r="E147" s="44"/>
      <c r="F147" s="42">
        <v>41922</v>
      </c>
      <c r="G147" s="42">
        <v>41922</v>
      </c>
      <c r="H147" s="50" t="s">
        <v>230</v>
      </c>
      <c r="I147" s="80"/>
    </row>
    <row r="148" spans="1:9" s="41" customFormat="1" x14ac:dyDescent="0.45">
      <c r="A148" s="64">
        <f t="shared" si="2"/>
        <v>147</v>
      </c>
      <c r="B148" s="40"/>
      <c r="C148" s="38" t="s">
        <v>132</v>
      </c>
      <c r="D148" s="33" t="s">
        <v>106</v>
      </c>
      <c r="E148" s="43"/>
      <c r="F148" s="42">
        <v>41922</v>
      </c>
      <c r="G148" s="42">
        <v>41922</v>
      </c>
      <c r="H148" s="50" t="s">
        <v>230</v>
      </c>
      <c r="I148" s="80"/>
    </row>
    <row r="149" spans="1:9" s="41" customFormat="1" x14ac:dyDescent="0.45">
      <c r="A149" s="64">
        <f t="shared" si="2"/>
        <v>148</v>
      </c>
      <c r="B149" s="40"/>
      <c r="C149" s="38"/>
      <c r="D149" s="33" t="s">
        <v>107</v>
      </c>
      <c r="E149" s="39"/>
      <c r="F149" s="42">
        <v>41922</v>
      </c>
      <c r="G149" s="42">
        <v>41922</v>
      </c>
      <c r="H149" s="50" t="s">
        <v>230</v>
      </c>
      <c r="I149" s="80"/>
    </row>
    <row r="150" spans="1:9" s="41" customFormat="1" x14ac:dyDescent="0.45">
      <c r="A150" s="64">
        <f t="shared" si="2"/>
        <v>149</v>
      </c>
      <c r="B150" s="40"/>
      <c r="C150" s="38"/>
      <c r="D150" s="33" t="s">
        <v>108</v>
      </c>
      <c r="E150" s="43"/>
      <c r="F150" s="42">
        <v>41922</v>
      </c>
      <c r="G150" s="42">
        <v>41922</v>
      </c>
      <c r="H150" s="50" t="s">
        <v>230</v>
      </c>
      <c r="I150" s="80"/>
    </row>
    <row r="151" spans="1:9" s="41" customFormat="1" x14ac:dyDescent="0.45">
      <c r="A151" s="64">
        <f t="shared" si="2"/>
        <v>150</v>
      </c>
      <c r="B151" s="40"/>
      <c r="C151" s="38"/>
      <c r="D151" s="33" t="s">
        <v>129</v>
      </c>
      <c r="E151" s="43"/>
      <c r="F151" s="42">
        <v>41922</v>
      </c>
      <c r="G151" s="42">
        <v>41922</v>
      </c>
      <c r="H151" s="50" t="s">
        <v>230</v>
      </c>
      <c r="I151" s="80"/>
    </row>
    <row r="152" spans="1:9" s="41" customFormat="1" x14ac:dyDescent="0.45">
      <c r="A152" s="64">
        <f t="shared" si="2"/>
        <v>151</v>
      </c>
      <c r="B152" s="40"/>
      <c r="C152" s="38"/>
      <c r="D152" s="33" t="s">
        <v>109</v>
      </c>
      <c r="E152" s="33"/>
      <c r="F152" s="42">
        <v>41922</v>
      </c>
      <c r="G152" s="42">
        <v>41922</v>
      </c>
      <c r="H152" s="50" t="s">
        <v>230</v>
      </c>
      <c r="I152" s="80"/>
    </row>
    <row r="153" spans="1:9" s="41" customFormat="1" x14ac:dyDescent="0.45">
      <c r="A153" s="64">
        <f t="shared" si="2"/>
        <v>152</v>
      </c>
      <c r="B153" s="40"/>
      <c r="C153" s="38"/>
      <c r="D153" s="33" t="s">
        <v>110</v>
      </c>
      <c r="E153" s="39"/>
      <c r="F153" s="42">
        <v>41922</v>
      </c>
      <c r="G153" s="42">
        <v>41922</v>
      </c>
      <c r="H153" s="50" t="s">
        <v>230</v>
      </c>
      <c r="I153" s="80"/>
    </row>
    <row r="154" spans="1:9" s="41" customFormat="1" x14ac:dyDescent="0.45">
      <c r="A154" s="64">
        <f t="shared" si="2"/>
        <v>153</v>
      </c>
      <c r="B154" s="40"/>
      <c r="C154" s="38"/>
      <c r="D154" s="33" t="s">
        <v>111</v>
      </c>
      <c r="E154" s="39"/>
      <c r="F154" s="42">
        <v>41922</v>
      </c>
      <c r="G154" s="42">
        <v>41922</v>
      </c>
      <c r="H154" s="50" t="s">
        <v>230</v>
      </c>
      <c r="I154" s="80"/>
    </row>
    <row r="155" spans="1:9" s="41" customFormat="1" x14ac:dyDescent="0.45">
      <c r="A155" s="64">
        <f t="shared" si="2"/>
        <v>154</v>
      </c>
      <c r="B155" s="40"/>
      <c r="C155" s="38" t="s">
        <v>133</v>
      </c>
      <c r="D155" s="33" t="s">
        <v>112</v>
      </c>
      <c r="E155" s="39"/>
      <c r="F155" s="42">
        <v>41922</v>
      </c>
      <c r="G155" s="42">
        <v>41922</v>
      </c>
      <c r="H155" s="50" t="s">
        <v>230</v>
      </c>
      <c r="I155" s="80"/>
    </row>
    <row r="156" spans="1:9" s="41" customFormat="1" x14ac:dyDescent="0.45">
      <c r="A156" s="64">
        <f t="shared" si="2"/>
        <v>155</v>
      </c>
      <c r="B156" s="40"/>
      <c r="C156" s="38"/>
      <c r="D156" s="33" t="s">
        <v>113</v>
      </c>
      <c r="E156" s="33"/>
      <c r="F156" s="42">
        <v>41922</v>
      </c>
      <c r="G156" s="42">
        <v>41922</v>
      </c>
      <c r="H156" s="50" t="s">
        <v>230</v>
      </c>
      <c r="I156" s="80"/>
    </row>
    <row r="157" spans="1:9" s="41" customFormat="1" x14ac:dyDescent="0.45">
      <c r="A157" s="64">
        <f t="shared" si="2"/>
        <v>156</v>
      </c>
      <c r="B157" s="40"/>
      <c r="C157" s="38"/>
      <c r="D157" s="33" t="s">
        <v>114</v>
      </c>
      <c r="E157" s="39"/>
      <c r="F157" s="42">
        <v>41922</v>
      </c>
      <c r="G157" s="42">
        <v>41922</v>
      </c>
      <c r="H157" s="50" t="s">
        <v>230</v>
      </c>
      <c r="I157" s="80"/>
    </row>
    <row r="158" spans="1:9" s="41" customFormat="1" x14ac:dyDescent="0.45">
      <c r="A158" s="64">
        <f t="shared" si="2"/>
        <v>157</v>
      </c>
      <c r="B158" s="40"/>
      <c r="C158" s="38"/>
      <c r="D158" s="43" t="s">
        <v>115</v>
      </c>
      <c r="E158" s="39"/>
      <c r="F158" s="42">
        <v>41922</v>
      </c>
      <c r="G158" s="42">
        <v>41922</v>
      </c>
      <c r="H158" s="50" t="s">
        <v>230</v>
      </c>
      <c r="I158" s="80"/>
    </row>
    <row r="159" spans="1:9" s="41" customFormat="1" x14ac:dyDescent="0.45">
      <c r="A159" s="64">
        <f t="shared" si="2"/>
        <v>158</v>
      </c>
      <c r="B159" s="40"/>
      <c r="C159" s="38"/>
      <c r="D159" s="43" t="s">
        <v>116</v>
      </c>
      <c r="E159" s="33"/>
      <c r="F159" s="42">
        <v>41922</v>
      </c>
      <c r="G159" s="42">
        <v>41922</v>
      </c>
      <c r="H159" s="50" t="s">
        <v>230</v>
      </c>
      <c r="I159" s="80"/>
    </row>
    <row r="160" spans="1:9" s="41" customFormat="1" x14ac:dyDescent="0.45">
      <c r="A160" s="64">
        <f t="shared" si="2"/>
        <v>159</v>
      </c>
      <c r="B160" s="40"/>
      <c r="C160" s="38"/>
      <c r="D160" s="43" t="s">
        <v>117</v>
      </c>
      <c r="E160" s="39"/>
      <c r="F160" s="42">
        <v>41922</v>
      </c>
      <c r="G160" s="42">
        <v>41922</v>
      </c>
      <c r="H160" s="50" t="s">
        <v>230</v>
      </c>
      <c r="I160" s="80"/>
    </row>
    <row r="161" spans="1:9" s="41" customFormat="1" x14ac:dyDescent="0.45">
      <c r="A161" s="64">
        <f t="shared" si="2"/>
        <v>160</v>
      </c>
      <c r="B161" s="49"/>
      <c r="C161" s="33" t="s">
        <v>134</v>
      </c>
      <c r="D161" s="43" t="s">
        <v>118</v>
      </c>
      <c r="E161" s="39"/>
      <c r="F161" s="42">
        <v>41922</v>
      </c>
      <c r="G161" s="42">
        <v>41922</v>
      </c>
      <c r="H161" s="50" t="s">
        <v>230</v>
      </c>
      <c r="I161" s="80"/>
    </row>
    <row r="162" spans="1:9" s="41" customFormat="1" x14ac:dyDescent="0.45">
      <c r="A162" s="64">
        <f t="shared" si="2"/>
        <v>161</v>
      </c>
      <c r="B162" s="40"/>
      <c r="C162" s="33"/>
      <c r="D162" s="33" t="s">
        <v>119</v>
      </c>
      <c r="E162" s="39"/>
      <c r="F162" s="42">
        <v>41922</v>
      </c>
      <c r="G162" s="42">
        <v>41922</v>
      </c>
      <c r="H162" s="50" t="s">
        <v>230</v>
      </c>
      <c r="I162" s="80"/>
    </row>
    <row r="163" spans="1:9" s="41" customFormat="1" x14ac:dyDescent="0.45">
      <c r="A163" s="64">
        <f t="shared" si="2"/>
        <v>162</v>
      </c>
      <c r="B163" s="40"/>
      <c r="C163" s="33"/>
      <c r="D163" s="33" t="s">
        <v>120</v>
      </c>
      <c r="E163" s="39"/>
      <c r="F163" s="42">
        <v>41922</v>
      </c>
      <c r="G163" s="42">
        <v>41922</v>
      </c>
      <c r="H163" s="50" t="s">
        <v>230</v>
      </c>
      <c r="I163" s="80"/>
    </row>
    <row r="164" spans="1:9" s="41" customFormat="1" x14ac:dyDescent="0.45">
      <c r="A164" s="64">
        <f t="shared" si="2"/>
        <v>163</v>
      </c>
      <c r="B164" s="40"/>
      <c r="C164" s="33"/>
      <c r="D164" s="33" t="s">
        <v>121</v>
      </c>
      <c r="E164" s="33"/>
      <c r="F164" s="42">
        <v>41922</v>
      </c>
      <c r="G164" s="42">
        <v>41922</v>
      </c>
      <c r="H164" s="50" t="s">
        <v>230</v>
      </c>
      <c r="I164" s="80"/>
    </row>
    <row r="165" spans="1:9" s="41" customFormat="1" x14ac:dyDescent="0.45">
      <c r="A165" s="64">
        <f t="shared" si="2"/>
        <v>164</v>
      </c>
      <c r="B165" s="40"/>
      <c r="C165" s="33"/>
      <c r="D165" s="33" t="s">
        <v>122</v>
      </c>
      <c r="E165" s="33"/>
      <c r="F165" s="42">
        <v>41922</v>
      </c>
      <c r="G165" s="42">
        <v>41922</v>
      </c>
      <c r="H165" s="50" t="s">
        <v>230</v>
      </c>
      <c r="I165" s="80"/>
    </row>
    <row r="166" spans="1:9" s="41" customFormat="1" x14ac:dyDescent="0.45">
      <c r="A166" s="64">
        <f t="shared" si="2"/>
        <v>165</v>
      </c>
      <c r="B166" s="40"/>
      <c r="C166" s="33"/>
      <c r="D166" s="33" t="s">
        <v>123</v>
      </c>
      <c r="E166" s="33"/>
      <c r="F166" s="42">
        <v>41922</v>
      </c>
      <c r="G166" s="42">
        <v>41922</v>
      </c>
      <c r="H166" s="50" t="s">
        <v>230</v>
      </c>
      <c r="I166" s="80"/>
    </row>
    <row r="167" spans="1:9" s="41" customFormat="1" x14ac:dyDescent="0.45">
      <c r="A167" s="64">
        <f t="shared" si="2"/>
        <v>166</v>
      </c>
      <c r="B167" s="40"/>
      <c r="C167" s="33"/>
      <c r="D167" s="33" t="s">
        <v>124</v>
      </c>
      <c r="E167" s="39"/>
      <c r="F167" s="42">
        <v>41922</v>
      </c>
      <c r="G167" s="42">
        <v>41922</v>
      </c>
      <c r="H167" s="50" t="s">
        <v>230</v>
      </c>
      <c r="I167" s="80"/>
    </row>
    <row r="168" spans="1:9" s="41" customFormat="1" x14ac:dyDescent="0.45">
      <c r="A168" s="64">
        <f t="shared" si="2"/>
        <v>167</v>
      </c>
      <c r="B168" s="40"/>
      <c r="C168" s="33" t="s">
        <v>135</v>
      </c>
      <c r="D168" s="39" t="s">
        <v>46</v>
      </c>
      <c r="E168" s="39"/>
      <c r="F168" s="42">
        <v>41922</v>
      </c>
      <c r="G168" s="42">
        <v>41922</v>
      </c>
      <c r="H168" s="50" t="s">
        <v>230</v>
      </c>
      <c r="I168" s="80"/>
    </row>
    <row r="169" spans="1:9" s="41" customFormat="1" x14ac:dyDescent="0.45">
      <c r="A169" s="64">
        <f t="shared" si="2"/>
        <v>168</v>
      </c>
      <c r="B169" s="40"/>
      <c r="C169" s="33"/>
      <c r="D169" s="39" t="s">
        <v>62</v>
      </c>
      <c r="E169" s="39"/>
      <c r="F169" s="42">
        <v>41922</v>
      </c>
      <c r="G169" s="42">
        <v>41922</v>
      </c>
      <c r="H169" s="50" t="s">
        <v>230</v>
      </c>
      <c r="I169" s="80"/>
    </row>
    <row r="170" spans="1:9" s="41" customFormat="1" x14ac:dyDescent="0.45">
      <c r="A170" s="64">
        <f t="shared" si="2"/>
        <v>169</v>
      </c>
      <c r="B170" s="40"/>
      <c r="C170" s="33"/>
      <c r="D170" s="39" t="s">
        <v>51</v>
      </c>
      <c r="E170" s="39"/>
      <c r="F170" s="42">
        <v>41922</v>
      </c>
      <c r="G170" s="42">
        <v>41922</v>
      </c>
      <c r="H170" s="50" t="s">
        <v>230</v>
      </c>
      <c r="I170" s="80"/>
    </row>
    <row r="171" spans="1:9" s="41" customFormat="1" x14ac:dyDescent="0.45">
      <c r="A171" s="64">
        <f t="shared" si="2"/>
        <v>170</v>
      </c>
      <c r="B171" s="40"/>
      <c r="C171" s="33"/>
      <c r="D171" s="33" t="s">
        <v>63</v>
      </c>
      <c r="E171" s="39"/>
      <c r="F171" s="42">
        <v>41922</v>
      </c>
      <c r="G171" s="42">
        <v>41922</v>
      </c>
      <c r="H171" s="50" t="s">
        <v>230</v>
      </c>
      <c r="I171" s="80"/>
    </row>
    <row r="172" spans="1:9" s="41" customFormat="1" x14ac:dyDescent="0.45">
      <c r="A172" s="64">
        <f t="shared" si="2"/>
        <v>171</v>
      </c>
      <c r="B172" s="40"/>
      <c r="C172" s="33"/>
      <c r="D172" s="33" t="s">
        <v>52</v>
      </c>
      <c r="E172" s="44"/>
      <c r="F172" s="42">
        <v>41922</v>
      </c>
      <c r="G172" s="42">
        <v>41922</v>
      </c>
      <c r="H172" s="50" t="s">
        <v>230</v>
      </c>
      <c r="I172" s="80"/>
    </row>
    <row r="173" spans="1:9" s="41" customFormat="1" x14ac:dyDescent="0.45">
      <c r="A173" s="64">
        <f t="shared" si="2"/>
        <v>172</v>
      </c>
      <c r="B173" s="40"/>
      <c r="C173" s="33"/>
      <c r="D173" s="33" t="s">
        <v>54</v>
      </c>
      <c r="E173" s="44"/>
      <c r="F173" s="42">
        <v>41922</v>
      </c>
      <c r="G173" s="42">
        <v>41922</v>
      </c>
      <c r="H173" s="50" t="s">
        <v>230</v>
      </c>
      <c r="I173" s="80"/>
    </row>
    <row r="174" spans="1:9" s="41" customFormat="1" x14ac:dyDescent="0.45">
      <c r="A174" s="64">
        <f t="shared" si="2"/>
        <v>173</v>
      </c>
      <c r="B174" s="40"/>
      <c r="C174" s="33" t="s">
        <v>136</v>
      </c>
      <c r="D174" s="33" t="s">
        <v>46</v>
      </c>
      <c r="E174" s="44"/>
      <c r="F174" s="42">
        <v>41922</v>
      </c>
      <c r="G174" s="42">
        <v>41922</v>
      </c>
      <c r="H174" s="50" t="s">
        <v>230</v>
      </c>
      <c r="I174" s="80"/>
    </row>
    <row r="175" spans="1:9" s="41" customFormat="1" x14ac:dyDescent="0.45">
      <c r="A175" s="64">
        <f t="shared" si="2"/>
        <v>174</v>
      </c>
      <c r="B175" s="52"/>
      <c r="C175" s="61"/>
      <c r="D175" s="53" t="s">
        <v>62</v>
      </c>
      <c r="E175" s="54"/>
      <c r="F175" s="42">
        <v>41922</v>
      </c>
      <c r="G175" s="42">
        <v>41922</v>
      </c>
      <c r="H175" s="50" t="s">
        <v>230</v>
      </c>
      <c r="I175" s="80"/>
    </row>
    <row r="176" spans="1:9" s="41" customFormat="1" x14ac:dyDescent="0.45">
      <c r="A176" s="64">
        <f t="shared" si="2"/>
        <v>175</v>
      </c>
      <c r="B176" s="40"/>
      <c r="C176" s="33"/>
      <c r="D176" s="33" t="s">
        <v>51</v>
      </c>
      <c r="E176" s="33"/>
      <c r="F176" s="42">
        <v>41922</v>
      </c>
      <c r="G176" s="42">
        <v>41922</v>
      </c>
      <c r="H176" s="50" t="s">
        <v>230</v>
      </c>
      <c r="I176" s="80"/>
    </row>
    <row r="177" spans="1:9" s="41" customFormat="1" x14ac:dyDescent="0.45">
      <c r="A177" s="64">
        <f t="shared" si="2"/>
        <v>176</v>
      </c>
      <c r="B177" s="40"/>
      <c r="C177" s="33"/>
      <c r="D177" s="33" t="s">
        <v>63</v>
      </c>
      <c r="E177" s="33"/>
      <c r="F177" s="42">
        <v>41922</v>
      </c>
      <c r="G177" s="42">
        <v>41922</v>
      </c>
      <c r="H177" s="50" t="s">
        <v>230</v>
      </c>
      <c r="I177" s="80"/>
    </row>
    <row r="178" spans="1:9" s="41" customFormat="1" x14ac:dyDescent="0.45">
      <c r="A178" s="64">
        <f t="shared" si="2"/>
        <v>177</v>
      </c>
      <c r="B178" s="40"/>
      <c r="C178" s="33"/>
      <c r="D178" s="33" t="s">
        <v>137</v>
      </c>
      <c r="E178" s="33"/>
      <c r="F178" s="42">
        <v>41922</v>
      </c>
      <c r="G178" s="42">
        <v>41922</v>
      </c>
      <c r="H178" s="50" t="s">
        <v>230</v>
      </c>
      <c r="I178" s="80"/>
    </row>
    <row r="179" spans="1:9" s="41" customFormat="1" x14ac:dyDescent="0.45">
      <c r="A179" s="64">
        <f t="shared" si="2"/>
        <v>178</v>
      </c>
      <c r="B179" s="40"/>
      <c r="C179" s="33"/>
      <c r="D179" s="33" t="s">
        <v>66</v>
      </c>
      <c r="E179" s="39"/>
      <c r="F179" s="42">
        <v>41922</v>
      </c>
      <c r="G179" s="42">
        <v>41922</v>
      </c>
      <c r="H179" s="50" t="s">
        <v>230</v>
      </c>
      <c r="I179" s="80"/>
    </row>
    <row r="180" spans="1:9" s="41" customFormat="1" x14ac:dyDescent="0.45">
      <c r="A180" s="64">
        <f t="shared" si="2"/>
        <v>179</v>
      </c>
      <c r="B180" s="49"/>
      <c r="C180" s="33"/>
      <c r="D180" s="39" t="s">
        <v>67</v>
      </c>
      <c r="E180" s="39"/>
      <c r="F180" s="42">
        <v>41922</v>
      </c>
      <c r="G180" s="42">
        <v>41922</v>
      </c>
      <c r="H180" s="50" t="s">
        <v>230</v>
      </c>
      <c r="I180" s="80"/>
    </row>
    <row r="181" spans="1:9" s="41" customFormat="1" x14ac:dyDescent="0.45">
      <c r="A181" s="64">
        <f t="shared" si="2"/>
        <v>180</v>
      </c>
      <c r="B181" s="49"/>
      <c r="C181" s="33" t="s">
        <v>138</v>
      </c>
      <c r="D181" s="39" t="s">
        <v>139</v>
      </c>
      <c r="E181" s="39"/>
      <c r="F181" s="42">
        <v>41922</v>
      </c>
      <c r="G181" s="42">
        <v>41922</v>
      </c>
      <c r="H181" s="50" t="s">
        <v>230</v>
      </c>
      <c r="I181" s="80"/>
    </row>
    <row r="182" spans="1:9" s="41" customFormat="1" x14ac:dyDescent="0.45">
      <c r="A182" s="64">
        <f t="shared" si="2"/>
        <v>181</v>
      </c>
      <c r="B182" s="40"/>
      <c r="C182" s="33"/>
      <c r="D182" s="39" t="s">
        <v>104</v>
      </c>
      <c r="E182" s="39"/>
      <c r="F182" s="42">
        <v>41922</v>
      </c>
      <c r="G182" s="42">
        <v>41922</v>
      </c>
      <c r="H182" s="50" t="s">
        <v>230</v>
      </c>
      <c r="I182" s="80"/>
    </row>
    <row r="183" spans="1:9" s="41" customFormat="1" x14ac:dyDescent="0.45">
      <c r="A183" s="64">
        <f t="shared" si="2"/>
        <v>182</v>
      </c>
      <c r="B183" s="40"/>
      <c r="C183" s="33"/>
      <c r="D183" s="33" t="s">
        <v>140</v>
      </c>
      <c r="E183" s="39"/>
      <c r="F183" s="42">
        <v>41922</v>
      </c>
      <c r="G183" s="42">
        <v>41922</v>
      </c>
      <c r="H183" s="50" t="s">
        <v>230</v>
      </c>
      <c r="I183" s="80"/>
    </row>
    <row r="184" spans="1:9" s="41" customFormat="1" x14ac:dyDescent="0.45">
      <c r="A184" s="64">
        <f t="shared" si="2"/>
        <v>183</v>
      </c>
      <c r="B184" s="40"/>
      <c r="C184" s="33"/>
      <c r="D184" s="33" t="s">
        <v>124</v>
      </c>
      <c r="E184" s="44"/>
      <c r="F184" s="42">
        <v>41922</v>
      </c>
      <c r="G184" s="42">
        <v>41922</v>
      </c>
      <c r="H184" s="50" t="s">
        <v>230</v>
      </c>
      <c r="I184" s="80"/>
    </row>
    <row r="185" spans="1:9" s="41" customFormat="1" x14ac:dyDescent="0.45">
      <c r="A185" s="64">
        <f t="shared" si="2"/>
        <v>184</v>
      </c>
      <c r="B185" s="40"/>
      <c r="C185" s="33"/>
      <c r="D185" s="33" t="s">
        <v>98</v>
      </c>
      <c r="E185" s="44"/>
      <c r="F185" s="42">
        <v>41922</v>
      </c>
      <c r="G185" s="42">
        <v>41922</v>
      </c>
      <c r="H185" s="50" t="s">
        <v>230</v>
      </c>
      <c r="I185" s="80"/>
    </row>
    <row r="186" spans="1:9" s="41" customFormat="1" x14ac:dyDescent="0.45">
      <c r="A186" s="64">
        <f t="shared" si="2"/>
        <v>185</v>
      </c>
      <c r="B186" s="40"/>
      <c r="C186" s="33" t="s">
        <v>141</v>
      </c>
      <c r="D186" s="33" t="s">
        <v>142</v>
      </c>
      <c r="E186" s="44"/>
      <c r="F186" s="42">
        <v>41922</v>
      </c>
      <c r="G186" s="42">
        <v>41922</v>
      </c>
      <c r="H186" s="50" t="s">
        <v>230</v>
      </c>
      <c r="I186" s="80"/>
    </row>
    <row r="187" spans="1:9" s="41" customFormat="1" x14ac:dyDescent="0.45">
      <c r="A187" s="64">
        <f t="shared" si="2"/>
        <v>186</v>
      </c>
      <c r="B187" s="52"/>
      <c r="C187" s="53" t="s">
        <v>143</v>
      </c>
      <c r="D187" s="45" t="s">
        <v>144</v>
      </c>
      <c r="E187" s="46"/>
      <c r="F187" s="42">
        <v>41922</v>
      </c>
      <c r="G187" s="47">
        <v>41922</v>
      </c>
      <c r="H187" s="50" t="s">
        <v>230</v>
      </c>
      <c r="I187" s="80"/>
    </row>
    <row r="188" spans="1:9" s="41" customFormat="1" x14ac:dyDescent="0.45">
      <c r="A188" s="64">
        <f t="shared" si="2"/>
        <v>187</v>
      </c>
      <c r="B188" s="40"/>
      <c r="C188" s="38"/>
      <c r="D188" s="33" t="s">
        <v>145</v>
      </c>
      <c r="E188" s="39"/>
      <c r="F188" s="42">
        <v>41922</v>
      </c>
      <c r="G188" s="48">
        <v>41922</v>
      </c>
      <c r="H188" s="50" t="s">
        <v>230</v>
      </c>
      <c r="I188" s="80"/>
    </row>
    <row r="189" spans="1:9" s="41" customFormat="1" x14ac:dyDescent="0.45">
      <c r="A189" s="64">
        <f t="shared" si="2"/>
        <v>188</v>
      </c>
      <c r="B189" s="40"/>
      <c r="C189" s="38"/>
      <c r="D189" s="33" t="s">
        <v>146</v>
      </c>
      <c r="E189" s="33"/>
      <c r="F189" s="42">
        <v>41922</v>
      </c>
      <c r="G189" s="48">
        <v>41922</v>
      </c>
      <c r="H189" s="50" t="s">
        <v>230</v>
      </c>
      <c r="I189" s="80"/>
    </row>
    <row r="190" spans="1:9" s="41" customFormat="1" x14ac:dyDescent="0.45">
      <c r="A190" s="64">
        <f t="shared" si="2"/>
        <v>189</v>
      </c>
      <c r="B190" s="40"/>
      <c r="C190" s="38"/>
      <c r="D190" s="33" t="s">
        <v>147</v>
      </c>
      <c r="E190" s="33"/>
      <c r="F190" s="42">
        <v>41922</v>
      </c>
      <c r="G190" s="48">
        <v>41922</v>
      </c>
      <c r="H190" s="50" t="s">
        <v>230</v>
      </c>
      <c r="I190" s="80"/>
    </row>
    <row r="191" spans="1:9" s="41" customFormat="1" x14ac:dyDescent="0.45">
      <c r="A191" s="64">
        <f t="shared" si="2"/>
        <v>190</v>
      </c>
      <c r="B191" s="40"/>
      <c r="C191" s="38" t="s">
        <v>148</v>
      </c>
      <c r="D191" s="33" t="s">
        <v>144</v>
      </c>
      <c r="E191" s="33"/>
      <c r="F191" s="42">
        <v>41922</v>
      </c>
      <c r="G191" s="48">
        <v>41922</v>
      </c>
      <c r="H191" s="50" t="s">
        <v>230</v>
      </c>
      <c r="I191" s="80"/>
    </row>
    <row r="192" spans="1:9" s="41" customFormat="1" x14ac:dyDescent="0.45">
      <c r="A192" s="64">
        <f t="shared" si="2"/>
        <v>191</v>
      </c>
      <c r="B192" s="40"/>
      <c r="C192" s="38"/>
      <c r="D192" s="33" t="s">
        <v>145</v>
      </c>
      <c r="E192" s="39"/>
      <c r="F192" s="42">
        <v>41922</v>
      </c>
      <c r="G192" s="48">
        <v>41922</v>
      </c>
      <c r="H192" s="50" t="s">
        <v>230</v>
      </c>
      <c r="I192" s="80"/>
    </row>
    <row r="193" spans="1:9" s="41" customFormat="1" x14ac:dyDescent="0.45">
      <c r="A193" s="64">
        <f t="shared" si="2"/>
        <v>192</v>
      </c>
      <c r="B193" s="40"/>
      <c r="C193" s="38"/>
      <c r="D193" s="33" t="s">
        <v>146</v>
      </c>
      <c r="E193" s="39"/>
      <c r="F193" s="42">
        <v>41922</v>
      </c>
      <c r="G193" s="48">
        <v>41922</v>
      </c>
      <c r="H193" s="50" t="s">
        <v>230</v>
      </c>
      <c r="I193" s="80"/>
    </row>
    <row r="194" spans="1:9" s="41" customFormat="1" x14ac:dyDescent="0.45">
      <c r="A194" s="64">
        <f t="shared" si="2"/>
        <v>193</v>
      </c>
      <c r="B194" s="40"/>
      <c r="C194" s="38"/>
      <c r="D194" s="33" t="s">
        <v>147</v>
      </c>
      <c r="E194" s="43"/>
      <c r="F194" s="42">
        <v>41922</v>
      </c>
      <c r="G194" s="48">
        <v>41922</v>
      </c>
      <c r="H194" s="50" t="s">
        <v>230</v>
      </c>
      <c r="I194" s="80"/>
    </row>
    <row r="195" spans="1:9" s="41" customFormat="1" x14ac:dyDescent="0.45">
      <c r="A195" s="64">
        <f t="shared" si="2"/>
        <v>194</v>
      </c>
      <c r="B195" s="40"/>
      <c r="C195" s="38" t="s">
        <v>149</v>
      </c>
      <c r="D195" s="33" t="s">
        <v>150</v>
      </c>
      <c r="E195" s="43"/>
      <c r="F195" s="42">
        <v>41922</v>
      </c>
      <c r="G195" s="48">
        <v>41913</v>
      </c>
      <c r="H195" s="50" t="s">
        <v>230</v>
      </c>
      <c r="I195" s="80"/>
    </row>
    <row r="196" spans="1:9" s="41" customFormat="1" x14ac:dyDescent="0.45">
      <c r="A196" s="64">
        <f t="shared" si="2"/>
        <v>195</v>
      </c>
      <c r="B196" s="40"/>
      <c r="C196" s="38"/>
      <c r="D196" s="33" t="s">
        <v>151</v>
      </c>
      <c r="E196" s="44"/>
      <c r="F196" s="42">
        <v>41922</v>
      </c>
      <c r="G196" s="48">
        <v>41913</v>
      </c>
      <c r="H196" s="50" t="s">
        <v>230</v>
      </c>
      <c r="I196" s="80"/>
    </row>
    <row r="197" spans="1:9" s="41" customFormat="1" x14ac:dyDescent="0.45">
      <c r="A197" s="64">
        <f t="shared" si="2"/>
        <v>196</v>
      </c>
      <c r="B197" s="40"/>
      <c r="C197" s="38"/>
      <c r="D197" s="33" t="s">
        <v>152</v>
      </c>
      <c r="E197" s="44"/>
      <c r="F197" s="42">
        <v>41922</v>
      </c>
      <c r="G197" s="48">
        <v>41913</v>
      </c>
      <c r="H197" s="50" t="s">
        <v>230</v>
      </c>
      <c r="I197" s="80"/>
    </row>
    <row r="198" spans="1:9" s="41" customFormat="1" x14ac:dyDescent="0.45">
      <c r="A198" s="64">
        <f t="shared" si="2"/>
        <v>197</v>
      </c>
      <c r="B198" s="40"/>
      <c r="C198" s="38"/>
      <c r="D198" s="33" t="s">
        <v>153</v>
      </c>
      <c r="E198" s="43"/>
      <c r="F198" s="42">
        <v>41922</v>
      </c>
      <c r="G198" s="48">
        <v>41913</v>
      </c>
      <c r="H198" s="50" t="s">
        <v>230</v>
      </c>
      <c r="I198" s="80"/>
    </row>
    <row r="199" spans="1:9" s="41" customFormat="1" x14ac:dyDescent="0.45">
      <c r="A199" s="64">
        <f t="shared" si="2"/>
        <v>198</v>
      </c>
      <c r="B199" s="40"/>
      <c r="C199" s="38"/>
      <c r="D199" s="33" t="s">
        <v>154</v>
      </c>
      <c r="E199" s="39"/>
      <c r="F199" s="42">
        <v>41922</v>
      </c>
      <c r="G199" s="48">
        <v>41913</v>
      </c>
      <c r="H199" s="50" t="s">
        <v>230</v>
      </c>
      <c r="I199" s="80"/>
    </row>
    <row r="200" spans="1:9" s="41" customFormat="1" x14ac:dyDescent="0.45">
      <c r="A200" s="64">
        <f t="shared" si="2"/>
        <v>199</v>
      </c>
      <c r="B200" s="40"/>
      <c r="C200" s="38"/>
      <c r="D200" s="33" t="s">
        <v>155</v>
      </c>
      <c r="E200" s="43"/>
      <c r="F200" s="42">
        <v>41922</v>
      </c>
      <c r="G200" s="48">
        <v>41913</v>
      </c>
      <c r="H200" s="50" t="s">
        <v>230</v>
      </c>
      <c r="I200" s="80"/>
    </row>
    <row r="201" spans="1:9" s="41" customFormat="1" x14ac:dyDescent="0.45">
      <c r="A201" s="64">
        <f t="shared" si="2"/>
        <v>200</v>
      </c>
      <c r="B201" s="40"/>
      <c r="C201" s="38" t="s">
        <v>156</v>
      </c>
      <c r="D201" s="33" t="s">
        <v>70</v>
      </c>
      <c r="E201" s="43"/>
      <c r="F201" s="42">
        <v>41922</v>
      </c>
      <c r="G201" s="48">
        <v>41912</v>
      </c>
      <c r="H201" s="50" t="s">
        <v>230</v>
      </c>
      <c r="I201" s="80"/>
    </row>
    <row r="202" spans="1:9" s="41" customFormat="1" x14ac:dyDescent="0.45">
      <c r="A202" s="64">
        <f t="shared" si="2"/>
        <v>201</v>
      </c>
      <c r="B202" s="40"/>
      <c r="C202" s="38"/>
      <c r="D202" s="33" t="s">
        <v>63</v>
      </c>
      <c r="E202" s="33"/>
      <c r="F202" s="42">
        <v>41922</v>
      </c>
      <c r="G202" s="48">
        <v>41912</v>
      </c>
      <c r="H202" s="50" t="s">
        <v>230</v>
      </c>
      <c r="I202" s="80"/>
    </row>
    <row r="203" spans="1:9" s="41" customFormat="1" x14ac:dyDescent="0.45">
      <c r="A203" s="64">
        <f t="shared" ref="A203:A266" si="3">A202+1</f>
        <v>202</v>
      </c>
      <c r="B203" s="40"/>
      <c r="C203" s="38"/>
      <c r="D203" s="33" t="s">
        <v>52</v>
      </c>
      <c r="E203" s="39"/>
      <c r="F203" s="42">
        <v>41922</v>
      </c>
      <c r="G203" s="48">
        <v>41912</v>
      </c>
      <c r="H203" s="50" t="s">
        <v>230</v>
      </c>
      <c r="I203" s="80"/>
    </row>
    <row r="204" spans="1:9" s="41" customFormat="1" x14ac:dyDescent="0.45">
      <c r="A204" s="64">
        <f t="shared" si="3"/>
        <v>203</v>
      </c>
      <c r="B204" s="40"/>
      <c r="C204" s="38" t="s">
        <v>157</v>
      </c>
      <c r="D204" s="33" t="s">
        <v>144</v>
      </c>
      <c r="E204" s="39"/>
      <c r="F204" s="42">
        <v>41922</v>
      </c>
      <c r="G204" s="42">
        <v>41922</v>
      </c>
      <c r="H204" s="50" t="s">
        <v>230</v>
      </c>
      <c r="I204" s="80"/>
    </row>
    <row r="205" spans="1:9" s="41" customFormat="1" x14ac:dyDescent="0.45">
      <c r="A205" s="64">
        <f t="shared" si="3"/>
        <v>204</v>
      </c>
      <c r="B205" s="40"/>
      <c r="C205" s="38"/>
      <c r="D205" s="33" t="s">
        <v>158</v>
      </c>
      <c r="E205" s="39"/>
      <c r="F205" s="42">
        <v>41922</v>
      </c>
      <c r="G205" s="42">
        <v>41922</v>
      </c>
      <c r="H205" s="50" t="s">
        <v>230</v>
      </c>
      <c r="I205" s="80"/>
    </row>
    <row r="206" spans="1:9" s="41" customFormat="1" x14ac:dyDescent="0.45">
      <c r="A206" s="64">
        <f t="shared" si="3"/>
        <v>205</v>
      </c>
      <c r="B206" s="40"/>
      <c r="C206" s="38"/>
      <c r="D206" s="33" t="s">
        <v>159</v>
      </c>
      <c r="E206" s="33"/>
      <c r="F206" s="42">
        <v>41922</v>
      </c>
      <c r="G206" s="42">
        <v>41922</v>
      </c>
      <c r="H206" s="50" t="s">
        <v>230</v>
      </c>
      <c r="I206" s="80"/>
    </row>
    <row r="207" spans="1:9" s="41" customFormat="1" x14ac:dyDescent="0.45">
      <c r="A207" s="64">
        <f t="shared" si="3"/>
        <v>206</v>
      </c>
      <c r="B207" s="40"/>
      <c r="C207" s="38" t="s">
        <v>160</v>
      </c>
      <c r="D207" s="33" t="s">
        <v>161</v>
      </c>
      <c r="E207" s="39"/>
      <c r="F207" s="42">
        <v>41922</v>
      </c>
      <c r="G207" s="42">
        <v>41922</v>
      </c>
      <c r="H207" s="50" t="s">
        <v>230</v>
      </c>
      <c r="I207" s="80"/>
    </row>
    <row r="208" spans="1:9" s="41" customFormat="1" x14ac:dyDescent="0.45">
      <c r="A208" s="64">
        <f t="shared" si="3"/>
        <v>207</v>
      </c>
      <c r="B208" s="40"/>
      <c r="C208" s="38"/>
      <c r="D208" s="43" t="s">
        <v>162</v>
      </c>
      <c r="E208" s="39"/>
      <c r="F208" s="42">
        <v>41922</v>
      </c>
      <c r="G208" s="42">
        <v>41922</v>
      </c>
      <c r="H208" s="50" t="s">
        <v>230</v>
      </c>
      <c r="I208" s="80"/>
    </row>
    <row r="209" spans="1:9" s="41" customFormat="1" x14ac:dyDescent="0.45">
      <c r="A209" s="64">
        <f t="shared" si="3"/>
        <v>208</v>
      </c>
      <c r="B209" s="40"/>
      <c r="C209" s="38"/>
      <c r="D209" s="43" t="s">
        <v>163</v>
      </c>
      <c r="E209" s="33"/>
      <c r="F209" s="42">
        <v>41922</v>
      </c>
      <c r="G209" s="42">
        <v>41922</v>
      </c>
      <c r="H209" s="50" t="s">
        <v>230</v>
      </c>
      <c r="I209" s="80"/>
    </row>
    <row r="210" spans="1:9" s="41" customFormat="1" x14ac:dyDescent="0.45">
      <c r="A210" s="64">
        <f t="shared" si="3"/>
        <v>209</v>
      </c>
      <c r="B210" s="40"/>
      <c r="C210" s="38" t="s">
        <v>164</v>
      </c>
      <c r="D210" s="43" t="s">
        <v>46</v>
      </c>
      <c r="E210" s="39"/>
      <c r="F210" s="42">
        <v>41922</v>
      </c>
      <c r="G210" s="42">
        <v>41922</v>
      </c>
      <c r="H210" s="50" t="s">
        <v>230</v>
      </c>
      <c r="I210" s="80"/>
    </row>
    <row r="211" spans="1:9" s="41" customFormat="1" x14ac:dyDescent="0.45">
      <c r="A211" s="64">
        <f t="shared" si="3"/>
        <v>210</v>
      </c>
      <c r="B211" s="40"/>
      <c r="C211" s="33"/>
      <c r="D211" s="33" t="s">
        <v>51</v>
      </c>
      <c r="E211" s="33"/>
      <c r="F211" s="42">
        <v>41922</v>
      </c>
      <c r="G211" s="42">
        <v>41922</v>
      </c>
      <c r="H211" s="50" t="s">
        <v>230</v>
      </c>
      <c r="I211" s="80"/>
    </row>
    <row r="212" spans="1:9" s="41" customFormat="1" x14ac:dyDescent="0.45">
      <c r="A212" s="64">
        <f t="shared" si="3"/>
        <v>211</v>
      </c>
      <c r="B212" s="40"/>
      <c r="C212" s="33"/>
      <c r="D212" s="33" t="s">
        <v>52</v>
      </c>
      <c r="E212" s="33"/>
      <c r="F212" s="42">
        <v>41922</v>
      </c>
      <c r="G212" s="42">
        <v>41922</v>
      </c>
      <c r="H212" s="50" t="s">
        <v>230</v>
      </c>
      <c r="I212" s="80"/>
    </row>
    <row r="213" spans="1:9" s="41" customFormat="1" x14ac:dyDescent="0.45">
      <c r="A213" s="64">
        <f t="shared" si="3"/>
        <v>212</v>
      </c>
      <c r="B213" s="40"/>
      <c r="C213" s="33"/>
      <c r="D213" s="33" t="s">
        <v>53</v>
      </c>
      <c r="E213" s="39"/>
      <c r="F213" s="42">
        <v>41922</v>
      </c>
      <c r="G213" s="42">
        <v>41922</v>
      </c>
      <c r="H213" s="50" t="s">
        <v>230</v>
      </c>
      <c r="I213" s="80"/>
    </row>
    <row r="214" spans="1:9" s="41" customFormat="1" x14ac:dyDescent="0.45">
      <c r="A214" s="64">
        <f t="shared" si="3"/>
        <v>213</v>
      </c>
      <c r="B214" s="40"/>
      <c r="C214" s="33"/>
      <c r="D214" s="39" t="s">
        <v>54</v>
      </c>
      <c r="E214" s="39"/>
      <c r="F214" s="42">
        <v>41922</v>
      </c>
      <c r="G214" s="42">
        <v>41922</v>
      </c>
      <c r="H214" s="50" t="s">
        <v>230</v>
      </c>
      <c r="I214" s="80"/>
    </row>
    <row r="215" spans="1:9" s="41" customFormat="1" x14ac:dyDescent="0.45">
      <c r="A215" s="64">
        <f t="shared" si="3"/>
        <v>214</v>
      </c>
      <c r="B215" s="40"/>
      <c r="C215" s="33"/>
      <c r="D215" s="39" t="s">
        <v>55</v>
      </c>
      <c r="E215" s="39"/>
      <c r="F215" s="42">
        <v>41922</v>
      </c>
      <c r="G215" s="42">
        <v>41922</v>
      </c>
      <c r="H215" s="50" t="s">
        <v>230</v>
      </c>
      <c r="I215" s="80"/>
    </row>
    <row r="216" spans="1:9" s="41" customFormat="1" x14ac:dyDescent="0.45">
      <c r="A216" s="64">
        <f t="shared" si="3"/>
        <v>215</v>
      </c>
      <c r="B216" s="40"/>
      <c r="C216" s="33"/>
      <c r="D216" s="39" t="s">
        <v>56</v>
      </c>
      <c r="E216" s="39"/>
      <c r="F216" s="42">
        <v>41922</v>
      </c>
      <c r="G216" s="42">
        <v>41922</v>
      </c>
      <c r="H216" s="50" t="s">
        <v>230</v>
      </c>
      <c r="I216" s="80"/>
    </row>
    <row r="217" spans="1:9" s="41" customFormat="1" x14ac:dyDescent="0.45">
      <c r="A217" s="64">
        <f t="shared" si="3"/>
        <v>216</v>
      </c>
      <c r="B217" s="40"/>
      <c r="C217" s="33"/>
      <c r="D217" s="33" t="s">
        <v>165</v>
      </c>
      <c r="E217" s="39"/>
      <c r="F217" s="42">
        <v>41922</v>
      </c>
      <c r="G217" s="42"/>
      <c r="H217" s="50" t="s">
        <v>230</v>
      </c>
      <c r="I217" s="80"/>
    </row>
    <row r="218" spans="1:9" s="41" customFormat="1" x14ac:dyDescent="0.45">
      <c r="A218" s="64">
        <f t="shared" si="3"/>
        <v>217</v>
      </c>
      <c r="B218" s="40"/>
      <c r="C218" s="33"/>
      <c r="D218" s="33" t="s">
        <v>249</v>
      </c>
      <c r="E218" s="44"/>
      <c r="F218" s="42">
        <v>41922</v>
      </c>
      <c r="G218" s="42"/>
      <c r="H218" s="50" t="s">
        <v>230</v>
      </c>
      <c r="I218" s="80"/>
    </row>
    <row r="219" spans="1:9" s="41" customFormat="1" x14ac:dyDescent="0.45">
      <c r="A219" s="64">
        <f t="shared" si="3"/>
        <v>218</v>
      </c>
      <c r="B219" s="40"/>
      <c r="C219" s="33" t="s">
        <v>166</v>
      </c>
      <c r="D219" s="33" t="s">
        <v>167</v>
      </c>
      <c r="E219" s="44"/>
      <c r="F219" s="42">
        <v>41922</v>
      </c>
      <c r="G219" s="42">
        <v>41922</v>
      </c>
      <c r="H219" s="50" t="s">
        <v>230</v>
      </c>
      <c r="I219" s="80"/>
    </row>
    <row r="220" spans="1:9" s="41" customFormat="1" x14ac:dyDescent="0.45">
      <c r="A220" s="64">
        <f t="shared" si="3"/>
        <v>219</v>
      </c>
      <c r="B220" s="40"/>
      <c r="C220" s="33"/>
      <c r="D220" s="33" t="s">
        <v>168</v>
      </c>
      <c r="E220" s="44"/>
      <c r="F220" s="42">
        <v>41922</v>
      </c>
      <c r="G220" s="42">
        <v>41922</v>
      </c>
      <c r="H220" s="50" t="s">
        <v>230</v>
      </c>
      <c r="I220" s="80"/>
    </row>
    <row r="221" spans="1:9" s="41" customFormat="1" x14ac:dyDescent="0.45">
      <c r="A221" s="64">
        <f t="shared" si="3"/>
        <v>220</v>
      </c>
      <c r="B221" s="52"/>
      <c r="C221" s="61"/>
      <c r="D221" s="53" t="s">
        <v>49</v>
      </c>
      <c r="E221" s="54"/>
      <c r="F221" s="42">
        <v>41922</v>
      </c>
      <c r="G221" s="42">
        <v>41922</v>
      </c>
      <c r="H221" s="50" t="s">
        <v>230</v>
      </c>
      <c r="I221" s="80"/>
    </row>
    <row r="222" spans="1:9" s="41" customFormat="1" x14ac:dyDescent="0.45">
      <c r="A222" s="64">
        <f t="shared" si="3"/>
        <v>221</v>
      </c>
      <c r="B222" s="40"/>
      <c r="C222" s="33"/>
      <c r="D222" s="33" t="s">
        <v>50</v>
      </c>
      <c r="E222" s="39"/>
      <c r="F222" s="42">
        <v>41922</v>
      </c>
      <c r="G222" s="42">
        <v>41922</v>
      </c>
      <c r="H222" s="50" t="s">
        <v>230</v>
      </c>
      <c r="I222" s="80"/>
    </row>
    <row r="223" spans="1:9" s="41" customFormat="1" x14ac:dyDescent="0.45">
      <c r="A223" s="64">
        <f t="shared" si="3"/>
        <v>222</v>
      </c>
      <c r="B223" s="40"/>
      <c r="C223" s="33" t="s">
        <v>169</v>
      </c>
      <c r="D223" s="33" t="s">
        <v>80</v>
      </c>
      <c r="E223" s="33"/>
      <c r="F223" s="42">
        <v>41922</v>
      </c>
      <c r="G223" s="42">
        <v>41922</v>
      </c>
      <c r="H223" s="50" t="s">
        <v>230</v>
      </c>
      <c r="I223" s="80"/>
    </row>
    <row r="224" spans="1:9" s="41" customFormat="1" x14ac:dyDescent="0.45">
      <c r="A224" s="64">
        <f t="shared" si="3"/>
        <v>223</v>
      </c>
      <c r="B224" s="40"/>
      <c r="C224" s="33"/>
      <c r="D224" s="33" t="s">
        <v>82</v>
      </c>
      <c r="E224" s="33"/>
      <c r="F224" s="42">
        <v>41922</v>
      </c>
      <c r="G224" s="42">
        <v>41922</v>
      </c>
      <c r="H224" s="50" t="s">
        <v>230</v>
      </c>
      <c r="I224" s="80"/>
    </row>
    <row r="225" spans="1:9" s="41" customFormat="1" x14ac:dyDescent="0.45">
      <c r="A225" s="64">
        <f t="shared" si="3"/>
        <v>224</v>
      </c>
      <c r="B225" s="40"/>
      <c r="C225" s="33" t="s">
        <v>85</v>
      </c>
      <c r="D225" s="33" t="s">
        <v>86</v>
      </c>
      <c r="E225" s="33"/>
      <c r="F225" s="42">
        <v>41922</v>
      </c>
      <c r="G225" s="42">
        <v>41922</v>
      </c>
      <c r="H225" s="50" t="s">
        <v>230</v>
      </c>
      <c r="I225" s="80"/>
    </row>
    <row r="226" spans="1:9" s="41" customFormat="1" x14ac:dyDescent="0.45">
      <c r="A226" s="64">
        <f t="shared" si="3"/>
        <v>225</v>
      </c>
      <c r="B226" s="40"/>
      <c r="C226" s="33" t="s">
        <v>170</v>
      </c>
      <c r="D226" s="39" t="s">
        <v>171</v>
      </c>
      <c r="E226" s="39"/>
      <c r="F226" s="42">
        <v>41922</v>
      </c>
      <c r="G226" s="42">
        <v>41922</v>
      </c>
      <c r="H226" s="50" t="s">
        <v>230</v>
      </c>
      <c r="I226" s="80"/>
    </row>
    <row r="227" spans="1:9" s="41" customFormat="1" x14ac:dyDescent="0.45">
      <c r="A227" s="64">
        <f t="shared" si="3"/>
        <v>226</v>
      </c>
      <c r="B227" s="40"/>
      <c r="C227" s="33"/>
      <c r="D227" s="39" t="s">
        <v>172</v>
      </c>
      <c r="E227" s="39"/>
      <c r="F227" s="42">
        <v>41922</v>
      </c>
      <c r="G227" s="42">
        <v>41922</v>
      </c>
      <c r="H227" s="50" t="s">
        <v>230</v>
      </c>
      <c r="I227" s="80"/>
    </row>
    <row r="228" spans="1:9" s="41" customFormat="1" x14ac:dyDescent="0.45">
      <c r="A228" s="64">
        <f t="shared" si="3"/>
        <v>227</v>
      </c>
      <c r="B228" s="40"/>
      <c r="C228" s="33"/>
      <c r="D228" s="39" t="s">
        <v>173</v>
      </c>
      <c r="E228" s="39"/>
      <c r="F228" s="42">
        <v>41922</v>
      </c>
      <c r="G228" s="42">
        <v>41922</v>
      </c>
      <c r="H228" s="50" t="s">
        <v>230</v>
      </c>
      <c r="I228" s="80"/>
    </row>
    <row r="229" spans="1:9" s="41" customFormat="1" x14ac:dyDescent="0.45">
      <c r="A229" s="64">
        <f t="shared" si="3"/>
        <v>228</v>
      </c>
      <c r="B229" s="40"/>
      <c r="C229" s="33"/>
      <c r="D229" s="33" t="s">
        <v>174</v>
      </c>
      <c r="E229" s="39"/>
      <c r="F229" s="42">
        <v>41922</v>
      </c>
      <c r="G229" s="42">
        <v>41922</v>
      </c>
      <c r="H229" s="50" t="s">
        <v>230</v>
      </c>
      <c r="I229" s="80"/>
    </row>
    <row r="230" spans="1:9" s="41" customFormat="1" x14ac:dyDescent="0.45">
      <c r="A230" s="64">
        <f t="shared" si="3"/>
        <v>229</v>
      </c>
      <c r="B230" s="40"/>
      <c r="C230" s="33" t="s">
        <v>175</v>
      </c>
      <c r="D230" s="33" t="s">
        <v>176</v>
      </c>
      <c r="E230" s="44"/>
      <c r="F230" s="42">
        <v>41922</v>
      </c>
      <c r="G230" s="42">
        <v>41922</v>
      </c>
      <c r="H230" s="50" t="s">
        <v>230</v>
      </c>
      <c r="I230" s="80"/>
    </row>
    <row r="231" spans="1:9" s="41" customFormat="1" x14ac:dyDescent="0.45">
      <c r="A231" s="64">
        <f t="shared" si="3"/>
        <v>230</v>
      </c>
      <c r="B231" s="40"/>
      <c r="C231" s="33"/>
      <c r="D231" s="33" t="s">
        <v>73</v>
      </c>
      <c r="E231" s="44"/>
      <c r="F231" s="42">
        <v>41922</v>
      </c>
      <c r="G231" s="42">
        <v>41922</v>
      </c>
      <c r="H231" s="50" t="s">
        <v>230</v>
      </c>
      <c r="I231" s="80"/>
    </row>
    <row r="232" spans="1:9" s="41" customFormat="1" x14ac:dyDescent="0.45">
      <c r="A232" s="64">
        <f t="shared" si="3"/>
        <v>231</v>
      </c>
      <c r="B232" s="40"/>
      <c r="C232" s="33"/>
      <c r="D232" s="33" t="s">
        <v>177</v>
      </c>
      <c r="E232" s="44"/>
      <c r="F232" s="42">
        <v>41922</v>
      </c>
      <c r="G232" s="42">
        <v>41922</v>
      </c>
      <c r="H232" s="50" t="s">
        <v>230</v>
      </c>
      <c r="I232" s="80"/>
    </row>
    <row r="233" spans="1:9" s="41" customFormat="1" x14ac:dyDescent="0.45">
      <c r="A233" s="64">
        <f t="shared" si="3"/>
        <v>232</v>
      </c>
      <c r="B233" s="52"/>
      <c r="C233" s="61"/>
      <c r="D233" s="53" t="s">
        <v>250</v>
      </c>
      <c r="E233" s="54"/>
      <c r="F233" s="42">
        <v>41922</v>
      </c>
      <c r="G233" s="42">
        <v>41922</v>
      </c>
      <c r="H233" s="50" t="s">
        <v>230</v>
      </c>
      <c r="I233" s="80"/>
    </row>
    <row r="234" spans="1:9" s="41" customFormat="1" x14ac:dyDescent="0.45">
      <c r="A234" s="64">
        <f t="shared" si="3"/>
        <v>233</v>
      </c>
      <c r="B234" s="40"/>
      <c r="C234" s="33"/>
      <c r="D234" s="33" t="s">
        <v>251</v>
      </c>
      <c r="E234" s="33"/>
      <c r="F234" s="42">
        <v>41922</v>
      </c>
      <c r="G234" s="42">
        <v>41922</v>
      </c>
      <c r="H234" s="50" t="s">
        <v>230</v>
      </c>
      <c r="I234" s="80"/>
    </row>
    <row r="235" spans="1:9" s="41" customFormat="1" x14ac:dyDescent="0.45">
      <c r="A235" s="64">
        <f t="shared" si="3"/>
        <v>234</v>
      </c>
      <c r="B235" s="40"/>
      <c r="C235" s="33"/>
      <c r="D235" s="33" t="s">
        <v>180</v>
      </c>
      <c r="E235" s="33"/>
      <c r="F235" s="42">
        <v>41922</v>
      </c>
      <c r="G235" s="42">
        <v>41922</v>
      </c>
      <c r="H235" s="50" t="s">
        <v>230</v>
      </c>
      <c r="I235" s="80"/>
    </row>
    <row r="236" spans="1:9" s="41" customFormat="1" x14ac:dyDescent="0.45">
      <c r="A236" s="64">
        <f t="shared" si="3"/>
        <v>235</v>
      </c>
      <c r="B236" s="40"/>
      <c r="C236" s="33"/>
      <c r="D236" s="33" t="s">
        <v>255</v>
      </c>
      <c r="E236" s="33"/>
      <c r="F236" s="42">
        <v>41922</v>
      </c>
      <c r="G236" s="42">
        <v>41922</v>
      </c>
      <c r="H236" s="50" t="s">
        <v>230</v>
      </c>
      <c r="I236" s="80"/>
    </row>
    <row r="237" spans="1:9" s="41" customFormat="1" x14ac:dyDescent="0.45">
      <c r="A237" s="64">
        <f t="shared" si="3"/>
        <v>236</v>
      </c>
      <c r="B237" s="40"/>
      <c r="C237" s="33"/>
      <c r="D237" s="33" t="s">
        <v>77</v>
      </c>
      <c r="E237" s="39"/>
      <c r="F237" s="42">
        <v>41922</v>
      </c>
      <c r="G237" s="42">
        <v>41922</v>
      </c>
      <c r="H237" s="50" t="s">
        <v>230</v>
      </c>
      <c r="I237" s="80"/>
    </row>
    <row r="238" spans="1:9" s="41" customFormat="1" x14ac:dyDescent="0.45">
      <c r="A238" s="64">
        <f t="shared" si="3"/>
        <v>237</v>
      </c>
      <c r="B238" s="49"/>
      <c r="C238" s="33"/>
      <c r="D238" s="39" t="s">
        <v>129</v>
      </c>
      <c r="E238" s="39"/>
      <c r="F238" s="42">
        <v>41922</v>
      </c>
      <c r="G238" s="42">
        <v>41922</v>
      </c>
      <c r="H238" s="50" t="s">
        <v>230</v>
      </c>
      <c r="I238" s="80"/>
    </row>
    <row r="239" spans="1:9" s="41" customFormat="1" x14ac:dyDescent="0.45">
      <c r="A239" s="64">
        <f t="shared" si="3"/>
        <v>238</v>
      </c>
      <c r="B239" s="49"/>
      <c r="C239" s="33" t="s">
        <v>182</v>
      </c>
      <c r="D239" s="39" t="s">
        <v>176</v>
      </c>
      <c r="E239" s="39"/>
      <c r="F239" s="42">
        <v>41922</v>
      </c>
      <c r="G239" s="42">
        <v>41922</v>
      </c>
      <c r="H239" s="50" t="s">
        <v>230</v>
      </c>
      <c r="I239" s="80"/>
    </row>
    <row r="240" spans="1:9" s="41" customFormat="1" x14ac:dyDescent="0.45">
      <c r="A240" s="64">
        <f t="shared" si="3"/>
        <v>239</v>
      </c>
      <c r="B240" s="40"/>
      <c r="C240" s="33"/>
      <c r="D240" s="39" t="s">
        <v>73</v>
      </c>
      <c r="E240" s="39"/>
      <c r="F240" s="42">
        <v>41922</v>
      </c>
      <c r="G240" s="42">
        <v>41922</v>
      </c>
      <c r="H240" s="50" t="s">
        <v>230</v>
      </c>
      <c r="I240" s="80"/>
    </row>
    <row r="241" spans="1:9" s="41" customFormat="1" x14ac:dyDescent="0.45">
      <c r="A241" s="64">
        <f t="shared" si="3"/>
        <v>240</v>
      </c>
      <c r="B241" s="40"/>
      <c r="C241" s="33"/>
      <c r="D241" s="33" t="s">
        <v>177</v>
      </c>
      <c r="E241" s="39"/>
      <c r="F241" s="42">
        <v>41922</v>
      </c>
      <c r="G241" s="42">
        <v>41922</v>
      </c>
      <c r="H241" s="50" t="s">
        <v>230</v>
      </c>
      <c r="I241" s="80"/>
    </row>
    <row r="242" spans="1:9" s="41" customFormat="1" x14ac:dyDescent="0.45">
      <c r="A242" s="64">
        <f t="shared" si="3"/>
        <v>241</v>
      </c>
      <c r="B242" s="40"/>
      <c r="C242" s="33"/>
      <c r="D242" s="33" t="s">
        <v>178</v>
      </c>
      <c r="E242" s="44"/>
      <c r="F242" s="42">
        <v>41922</v>
      </c>
      <c r="G242" s="42">
        <v>41922</v>
      </c>
      <c r="H242" s="50" t="s">
        <v>230</v>
      </c>
      <c r="I242" s="80"/>
    </row>
    <row r="243" spans="1:9" s="41" customFormat="1" x14ac:dyDescent="0.45">
      <c r="A243" s="64">
        <f t="shared" si="3"/>
        <v>242</v>
      </c>
      <c r="B243" s="40"/>
      <c r="C243" s="33"/>
      <c r="D243" s="33" t="s">
        <v>179</v>
      </c>
      <c r="E243" s="44"/>
      <c r="F243" s="42">
        <v>41922</v>
      </c>
      <c r="G243" s="42">
        <v>41922</v>
      </c>
      <c r="H243" s="50" t="s">
        <v>230</v>
      </c>
      <c r="I243" s="80"/>
    </row>
    <row r="244" spans="1:9" s="41" customFormat="1" x14ac:dyDescent="0.45">
      <c r="A244" s="64">
        <f t="shared" si="3"/>
        <v>243</v>
      </c>
      <c r="B244" s="40"/>
      <c r="C244" s="33"/>
      <c r="D244" s="33" t="s">
        <v>180</v>
      </c>
      <c r="E244" s="44"/>
      <c r="F244" s="42">
        <v>41922</v>
      </c>
      <c r="G244" s="42">
        <v>41922</v>
      </c>
      <c r="H244" s="50" t="s">
        <v>230</v>
      </c>
      <c r="I244" s="80"/>
    </row>
    <row r="245" spans="1:9" s="41" customFormat="1" x14ac:dyDescent="0.45">
      <c r="A245" s="64">
        <f t="shared" si="3"/>
        <v>244</v>
      </c>
      <c r="B245" s="52"/>
      <c r="C245" s="53"/>
      <c r="D245" s="45" t="s">
        <v>181</v>
      </c>
      <c r="E245" s="46"/>
      <c r="F245" s="42">
        <v>41922</v>
      </c>
      <c r="G245" s="42">
        <v>41922</v>
      </c>
      <c r="H245" s="50" t="s">
        <v>230</v>
      </c>
      <c r="I245" s="80"/>
    </row>
    <row r="246" spans="1:9" s="41" customFormat="1" x14ac:dyDescent="0.45">
      <c r="A246" s="64">
        <f t="shared" si="3"/>
        <v>245</v>
      </c>
      <c r="B246" s="40"/>
      <c r="C246" s="38"/>
      <c r="D246" s="33" t="s">
        <v>77</v>
      </c>
      <c r="E246" s="39"/>
      <c r="F246" s="42">
        <v>41922</v>
      </c>
      <c r="G246" s="42">
        <v>41922</v>
      </c>
      <c r="H246" s="50" t="s">
        <v>230</v>
      </c>
      <c r="I246" s="80"/>
    </row>
    <row r="247" spans="1:9" s="41" customFormat="1" x14ac:dyDescent="0.45">
      <c r="A247" s="64">
        <f t="shared" si="3"/>
        <v>246</v>
      </c>
      <c r="B247" s="40"/>
      <c r="C247" s="38"/>
      <c r="D247" s="33" t="s">
        <v>129</v>
      </c>
      <c r="E247" s="33"/>
      <c r="F247" s="42">
        <v>41922</v>
      </c>
      <c r="G247" s="42">
        <v>41922</v>
      </c>
      <c r="H247" s="50" t="s">
        <v>230</v>
      </c>
      <c r="I247" s="80"/>
    </row>
    <row r="248" spans="1:9" s="41" customFormat="1" x14ac:dyDescent="0.45">
      <c r="A248" s="64">
        <f t="shared" si="3"/>
        <v>247</v>
      </c>
      <c r="B248" s="40"/>
      <c r="C248" s="38" t="s">
        <v>183</v>
      </c>
      <c r="D248" s="33" t="s">
        <v>176</v>
      </c>
      <c r="E248" s="33"/>
      <c r="F248" s="42">
        <v>41922</v>
      </c>
      <c r="G248" s="42">
        <v>41922</v>
      </c>
      <c r="H248" s="50" t="s">
        <v>230</v>
      </c>
      <c r="I248" s="80"/>
    </row>
    <row r="249" spans="1:9" s="41" customFormat="1" x14ac:dyDescent="0.45">
      <c r="A249" s="64">
        <f t="shared" si="3"/>
        <v>248</v>
      </c>
      <c r="B249" s="40"/>
      <c r="C249" s="38"/>
      <c r="D249" s="33" t="s">
        <v>73</v>
      </c>
      <c r="E249" s="33"/>
      <c r="F249" s="42">
        <v>41922</v>
      </c>
      <c r="G249" s="42">
        <v>41922</v>
      </c>
      <c r="H249" s="50" t="s">
        <v>230</v>
      </c>
      <c r="I249" s="80"/>
    </row>
    <row r="250" spans="1:9" s="41" customFormat="1" x14ac:dyDescent="0.45">
      <c r="A250" s="64">
        <f t="shared" si="3"/>
        <v>249</v>
      </c>
      <c r="B250" s="40"/>
      <c r="C250" s="38"/>
      <c r="D250" s="33" t="s">
        <v>177</v>
      </c>
      <c r="E250" s="39"/>
      <c r="F250" s="42">
        <v>41922</v>
      </c>
      <c r="G250" s="42">
        <v>41922</v>
      </c>
      <c r="H250" s="50" t="s">
        <v>230</v>
      </c>
      <c r="I250" s="80"/>
    </row>
    <row r="251" spans="1:9" s="41" customFormat="1" x14ac:dyDescent="0.45">
      <c r="A251" s="64">
        <f t="shared" si="3"/>
        <v>250</v>
      </c>
      <c r="B251" s="40"/>
      <c r="C251" s="38"/>
      <c r="D251" s="33" t="s">
        <v>178</v>
      </c>
      <c r="E251" s="39"/>
      <c r="F251" s="42">
        <v>41922</v>
      </c>
      <c r="G251" s="42">
        <v>41922</v>
      </c>
      <c r="H251" s="50" t="s">
        <v>230</v>
      </c>
      <c r="I251" s="80"/>
    </row>
    <row r="252" spans="1:9" s="41" customFormat="1" x14ac:dyDescent="0.45">
      <c r="A252" s="64">
        <f t="shared" si="3"/>
        <v>251</v>
      </c>
      <c r="B252" s="40"/>
      <c r="C252" s="38"/>
      <c r="D252" s="33" t="s">
        <v>179</v>
      </c>
      <c r="E252" s="43"/>
      <c r="F252" s="42">
        <v>41922</v>
      </c>
      <c r="G252" s="42">
        <v>41922</v>
      </c>
      <c r="H252" s="50" t="s">
        <v>230</v>
      </c>
      <c r="I252" s="80"/>
    </row>
    <row r="253" spans="1:9" s="41" customFormat="1" x14ac:dyDescent="0.45">
      <c r="A253" s="64">
        <f t="shared" si="3"/>
        <v>252</v>
      </c>
      <c r="B253" s="40"/>
      <c r="C253" s="38"/>
      <c r="D253" s="33" t="s">
        <v>180</v>
      </c>
      <c r="E253" s="43"/>
      <c r="F253" s="42">
        <v>41922</v>
      </c>
      <c r="G253" s="42">
        <v>41922</v>
      </c>
      <c r="H253" s="50" t="s">
        <v>230</v>
      </c>
      <c r="I253" s="80"/>
    </row>
    <row r="254" spans="1:9" s="41" customFormat="1" x14ac:dyDescent="0.45">
      <c r="A254" s="64">
        <f t="shared" si="3"/>
        <v>253</v>
      </c>
      <c r="B254" s="40"/>
      <c r="C254" s="38"/>
      <c r="D254" s="33" t="s">
        <v>181</v>
      </c>
      <c r="E254" s="44"/>
      <c r="F254" s="42">
        <v>41922</v>
      </c>
      <c r="G254" s="42">
        <v>41922</v>
      </c>
      <c r="H254" s="50" t="s">
        <v>230</v>
      </c>
      <c r="I254" s="80"/>
    </row>
    <row r="255" spans="1:9" s="41" customFormat="1" x14ac:dyDescent="0.45">
      <c r="A255" s="64">
        <f t="shared" si="3"/>
        <v>254</v>
      </c>
      <c r="B255" s="40"/>
      <c r="C255" s="38"/>
      <c r="D255" s="33" t="s">
        <v>77</v>
      </c>
      <c r="E255" s="44"/>
      <c r="F255" s="42">
        <v>41922</v>
      </c>
      <c r="G255" s="42">
        <v>41922</v>
      </c>
      <c r="H255" s="50" t="s">
        <v>230</v>
      </c>
      <c r="I255" s="80"/>
    </row>
    <row r="256" spans="1:9" s="41" customFormat="1" x14ac:dyDescent="0.45">
      <c r="A256" s="64">
        <f t="shared" si="3"/>
        <v>255</v>
      </c>
      <c r="B256" s="40"/>
      <c r="C256" s="38"/>
      <c r="D256" s="33" t="s">
        <v>129</v>
      </c>
      <c r="E256" s="43"/>
      <c r="F256" s="42">
        <v>41922</v>
      </c>
      <c r="G256" s="42">
        <v>41922</v>
      </c>
      <c r="H256" s="50" t="s">
        <v>230</v>
      </c>
      <c r="I256" s="80"/>
    </row>
    <row r="257" spans="1:9" s="41" customFormat="1" x14ac:dyDescent="0.45">
      <c r="A257" s="64">
        <f t="shared" si="3"/>
        <v>256</v>
      </c>
      <c r="B257" s="40"/>
      <c r="C257" s="38" t="s">
        <v>184</v>
      </c>
      <c r="D257" s="33" t="s">
        <v>176</v>
      </c>
      <c r="E257" s="39"/>
      <c r="F257" s="42">
        <v>41922</v>
      </c>
      <c r="G257" s="42">
        <v>41922</v>
      </c>
      <c r="H257" s="50" t="s">
        <v>230</v>
      </c>
      <c r="I257" s="80"/>
    </row>
    <row r="258" spans="1:9" s="41" customFormat="1" x14ac:dyDescent="0.45">
      <c r="A258" s="64">
        <f t="shared" si="3"/>
        <v>257</v>
      </c>
      <c r="B258" s="40"/>
      <c r="C258" s="38"/>
      <c r="D258" s="33" t="s">
        <v>73</v>
      </c>
      <c r="E258" s="43"/>
      <c r="F258" s="42">
        <v>41922</v>
      </c>
      <c r="G258" s="42">
        <v>41922</v>
      </c>
      <c r="H258" s="50" t="s">
        <v>230</v>
      </c>
      <c r="I258" s="80"/>
    </row>
    <row r="259" spans="1:9" s="41" customFormat="1" x14ac:dyDescent="0.45">
      <c r="A259" s="64">
        <f t="shared" si="3"/>
        <v>258</v>
      </c>
      <c r="B259" s="40"/>
      <c r="C259" s="38"/>
      <c r="D259" s="33" t="s">
        <v>177</v>
      </c>
      <c r="E259" s="43"/>
      <c r="F259" s="42">
        <v>41922</v>
      </c>
      <c r="G259" s="42">
        <v>41922</v>
      </c>
      <c r="H259" s="50" t="s">
        <v>230</v>
      </c>
      <c r="I259" s="80"/>
    </row>
    <row r="260" spans="1:9" s="41" customFormat="1" x14ac:dyDescent="0.45">
      <c r="A260" s="64">
        <f t="shared" si="3"/>
        <v>259</v>
      </c>
      <c r="B260" s="40"/>
      <c r="C260" s="38"/>
      <c r="D260" s="33" t="s">
        <v>178</v>
      </c>
      <c r="E260" s="33"/>
      <c r="F260" s="42">
        <v>41922</v>
      </c>
      <c r="G260" s="42">
        <v>41922</v>
      </c>
      <c r="H260" s="50" t="s">
        <v>230</v>
      </c>
      <c r="I260" s="80"/>
    </row>
    <row r="261" spans="1:9" s="41" customFormat="1" x14ac:dyDescent="0.45">
      <c r="A261" s="64">
        <f t="shared" si="3"/>
        <v>260</v>
      </c>
      <c r="B261" s="40"/>
      <c r="C261" s="38"/>
      <c r="D261" s="33" t="s">
        <v>179</v>
      </c>
      <c r="E261" s="39"/>
      <c r="F261" s="42">
        <v>41922</v>
      </c>
      <c r="G261" s="42">
        <v>41922</v>
      </c>
      <c r="H261" s="50" t="s">
        <v>230</v>
      </c>
      <c r="I261" s="80"/>
    </row>
    <row r="262" spans="1:9" s="41" customFormat="1" x14ac:dyDescent="0.45">
      <c r="A262" s="64">
        <f t="shared" si="3"/>
        <v>261</v>
      </c>
      <c r="B262" s="40"/>
      <c r="C262" s="38"/>
      <c r="D262" s="33" t="s">
        <v>180</v>
      </c>
      <c r="E262" s="39"/>
      <c r="F262" s="42">
        <v>41922</v>
      </c>
      <c r="G262" s="42">
        <v>41922</v>
      </c>
      <c r="H262" s="50" t="s">
        <v>230</v>
      </c>
      <c r="I262" s="80"/>
    </row>
    <row r="263" spans="1:9" s="41" customFormat="1" x14ac:dyDescent="0.45">
      <c r="A263" s="64">
        <f t="shared" si="3"/>
        <v>262</v>
      </c>
      <c r="B263" s="40"/>
      <c r="C263" s="38"/>
      <c r="D263" s="33" t="s">
        <v>181</v>
      </c>
      <c r="E263" s="39"/>
      <c r="F263" s="42">
        <v>41922</v>
      </c>
      <c r="G263" s="42">
        <v>41922</v>
      </c>
      <c r="H263" s="50" t="s">
        <v>230</v>
      </c>
      <c r="I263" s="80"/>
    </row>
    <row r="264" spans="1:9" s="41" customFormat="1" x14ac:dyDescent="0.45">
      <c r="A264" s="64">
        <f t="shared" si="3"/>
        <v>263</v>
      </c>
      <c r="B264" s="40"/>
      <c r="C264" s="38"/>
      <c r="D264" s="33" t="s">
        <v>77</v>
      </c>
      <c r="E264" s="33"/>
      <c r="F264" s="42">
        <v>41922</v>
      </c>
      <c r="G264" s="42">
        <v>41922</v>
      </c>
      <c r="H264" s="50" t="s">
        <v>230</v>
      </c>
      <c r="I264" s="80"/>
    </row>
    <row r="265" spans="1:9" s="41" customFormat="1" x14ac:dyDescent="0.45">
      <c r="A265" s="64">
        <f t="shared" si="3"/>
        <v>264</v>
      </c>
      <c r="B265" s="40"/>
      <c r="C265" s="38"/>
      <c r="D265" s="33" t="s">
        <v>129</v>
      </c>
      <c r="E265" s="39"/>
      <c r="F265" s="42">
        <v>41922</v>
      </c>
      <c r="G265" s="42">
        <v>41922</v>
      </c>
      <c r="H265" s="50" t="s">
        <v>230</v>
      </c>
      <c r="I265" s="80"/>
    </row>
    <row r="266" spans="1:9" s="41" customFormat="1" x14ac:dyDescent="0.45">
      <c r="A266" s="64">
        <f t="shared" si="3"/>
        <v>265</v>
      </c>
      <c r="B266" s="40"/>
      <c r="C266" s="38" t="s">
        <v>185</v>
      </c>
      <c r="D266" s="43" t="s">
        <v>176</v>
      </c>
      <c r="E266" s="39"/>
      <c r="F266" s="42">
        <v>41922</v>
      </c>
      <c r="G266" s="42">
        <v>41922</v>
      </c>
      <c r="H266" s="50" t="s">
        <v>230</v>
      </c>
      <c r="I266" s="80"/>
    </row>
    <row r="267" spans="1:9" s="41" customFormat="1" x14ac:dyDescent="0.45">
      <c r="A267" s="64">
        <f t="shared" ref="A267:A293" si="4">A266+1</f>
        <v>266</v>
      </c>
      <c r="B267" s="40"/>
      <c r="C267" s="38"/>
      <c r="D267" s="43" t="s">
        <v>73</v>
      </c>
      <c r="E267" s="33"/>
      <c r="F267" s="42">
        <v>41922</v>
      </c>
      <c r="G267" s="42">
        <v>41922</v>
      </c>
      <c r="H267" s="50" t="s">
        <v>230</v>
      </c>
      <c r="I267" s="80"/>
    </row>
    <row r="268" spans="1:9" s="41" customFormat="1" x14ac:dyDescent="0.45">
      <c r="A268" s="64">
        <f t="shared" si="4"/>
        <v>267</v>
      </c>
      <c r="B268" s="40"/>
      <c r="C268" s="38"/>
      <c r="D268" s="43" t="s">
        <v>177</v>
      </c>
      <c r="E268" s="39"/>
      <c r="F268" s="42">
        <v>41922</v>
      </c>
      <c r="G268" s="42">
        <v>41922</v>
      </c>
      <c r="H268" s="50" t="s">
        <v>230</v>
      </c>
      <c r="I268" s="80"/>
    </row>
    <row r="269" spans="1:9" s="41" customFormat="1" x14ac:dyDescent="0.45">
      <c r="A269" s="64">
        <f t="shared" si="4"/>
        <v>268</v>
      </c>
      <c r="B269" s="49"/>
      <c r="C269" s="33"/>
      <c r="D269" s="43" t="s">
        <v>178</v>
      </c>
      <c r="E269" s="39"/>
      <c r="F269" s="42">
        <v>41922</v>
      </c>
      <c r="G269" s="42">
        <v>41922</v>
      </c>
      <c r="H269" s="50" t="s">
        <v>230</v>
      </c>
      <c r="I269" s="80"/>
    </row>
    <row r="270" spans="1:9" s="41" customFormat="1" x14ac:dyDescent="0.45">
      <c r="A270" s="64">
        <f t="shared" si="4"/>
        <v>269</v>
      </c>
      <c r="B270" s="40"/>
      <c r="C270" s="33"/>
      <c r="D270" s="33" t="s">
        <v>179</v>
      </c>
      <c r="E270" s="39"/>
      <c r="F270" s="42">
        <v>41922</v>
      </c>
      <c r="G270" s="42">
        <v>41922</v>
      </c>
      <c r="H270" s="50" t="s">
        <v>230</v>
      </c>
      <c r="I270" s="80"/>
    </row>
    <row r="271" spans="1:9" s="41" customFormat="1" x14ac:dyDescent="0.45">
      <c r="A271" s="64">
        <f t="shared" si="4"/>
        <v>270</v>
      </c>
      <c r="B271" s="40"/>
      <c r="C271" s="33"/>
      <c r="D271" s="33" t="s">
        <v>180</v>
      </c>
      <c r="E271" s="39"/>
      <c r="F271" s="42">
        <v>41922</v>
      </c>
      <c r="G271" s="42">
        <v>41922</v>
      </c>
      <c r="H271" s="50" t="s">
        <v>230</v>
      </c>
      <c r="I271" s="80"/>
    </row>
    <row r="272" spans="1:9" s="41" customFormat="1" x14ac:dyDescent="0.45">
      <c r="A272" s="64">
        <f t="shared" si="4"/>
        <v>271</v>
      </c>
      <c r="B272" s="40"/>
      <c r="C272" s="33"/>
      <c r="D272" s="33" t="s">
        <v>181</v>
      </c>
      <c r="E272" s="33"/>
      <c r="F272" s="42">
        <v>41922</v>
      </c>
      <c r="G272" s="42">
        <v>41922</v>
      </c>
      <c r="H272" s="50" t="s">
        <v>230</v>
      </c>
      <c r="I272" s="80"/>
    </row>
    <row r="273" spans="1:9" s="41" customFormat="1" x14ac:dyDescent="0.45">
      <c r="A273" s="64">
        <f t="shared" si="4"/>
        <v>272</v>
      </c>
      <c r="B273" s="40"/>
      <c r="C273" s="33"/>
      <c r="D273" s="33" t="s">
        <v>77</v>
      </c>
      <c r="E273" s="33"/>
      <c r="F273" s="42">
        <v>41922</v>
      </c>
      <c r="G273" s="42">
        <v>41922</v>
      </c>
      <c r="H273" s="50" t="s">
        <v>230</v>
      </c>
      <c r="I273" s="80"/>
    </row>
    <row r="274" spans="1:9" s="41" customFormat="1" x14ac:dyDescent="0.45">
      <c r="A274" s="64">
        <f t="shared" si="4"/>
        <v>273</v>
      </c>
      <c r="B274" s="40"/>
      <c r="C274" s="33"/>
      <c r="D274" s="33" t="s">
        <v>129</v>
      </c>
      <c r="E274" s="33"/>
      <c r="F274" s="42">
        <v>41922</v>
      </c>
      <c r="G274" s="42">
        <v>41922</v>
      </c>
      <c r="H274" s="50" t="s">
        <v>230</v>
      </c>
      <c r="I274" s="80"/>
    </row>
    <row r="275" spans="1:9" x14ac:dyDescent="0.45">
      <c r="A275" s="64">
        <f t="shared" si="4"/>
        <v>274</v>
      </c>
      <c r="B275" s="65"/>
      <c r="C275" s="66" t="s">
        <v>219</v>
      </c>
      <c r="D275" s="67" t="s">
        <v>222</v>
      </c>
      <c r="E275" s="67"/>
      <c r="F275" s="68">
        <v>41920</v>
      </c>
      <c r="G275" s="68">
        <v>41922</v>
      </c>
      <c r="H275" s="50" t="s">
        <v>230</v>
      </c>
    </row>
    <row r="276" spans="1:9" x14ac:dyDescent="0.45">
      <c r="A276" s="64">
        <f t="shared" si="4"/>
        <v>275</v>
      </c>
      <c r="B276" s="69"/>
      <c r="C276" s="70"/>
      <c r="D276" s="71" t="s">
        <v>221</v>
      </c>
      <c r="E276" s="71"/>
      <c r="F276" s="68">
        <v>41920</v>
      </c>
      <c r="G276" s="68">
        <v>41922</v>
      </c>
      <c r="H276" s="50" t="s">
        <v>230</v>
      </c>
    </row>
    <row r="277" spans="1:9" x14ac:dyDescent="0.45">
      <c r="A277" s="64">
        <f t="shared" si="4"/>
        <v>276</v>
      </c>
      <c r="B277" s="69"/>
      <c r="C277" s="70"/>
      <c r="D277" s="71" t="s">
        <v>220</v>
      </c>
      <c r="E277" s="71"/>
      <c r="F277" s="68">
        <v>41920</v>
      </c>
      <c r="G277" s="68">
        <v>41922</v>
      </c>
      <c r="H277" s="50" t="s">
        <v>230</v>
      </c>
    </row>
    <row r="278" spans="1:9" x14ac:dyDescent="0.45">
      <c r="A278" s="64">
        <f t="shared" si="4"/>
        <v>277</v>
      </c>
      <c r="B278" s="72"/>
      <c r="C278" s="70" t="s">
        <v>227</v>
      </c>
      <c r="D278" s="71" t="s">
        <v>227</v>
      </c>
      <c r="E278" s="71"/>
      <c r="F278" s="42">
        <v>41901</v>
      </c>
      <c r="G278" s="68">
        <v>41922</v>
      </c>
      <c r="H278" s="50" t="s">
        <v>230</v>
      </c>
      <c r="I278" s="82" t="s">
        <v>276</v>
      </c>
    </row>
    <row r="279" spans="1:9" x14ac:dyDescent="0.45">
      <c r="A279" s="64">
        <f t="shared" si="4"/>
        <v>278</v>
      </c>
      <c r="B279" s="72"/>
      <c r="C279" s="70" t="s">
        <v>228</v>
      </c>
      <c r="D279" s="71" t="s">
        <v>229</v>
      </c>
      <c r="E279" s="71"/>
      <c r="F279" s="42">
        <v>41901</v>
      </c>
      <c r="G279" s="68">
        <v>41922</v>
      </c>
      <c r="H279" s="50" t="s">
        <v>230</v>
      </c>
      <c r="I279" s="82" t="s">
        <v>276</v>
      </c>
    </row>
    <row r="280" spans="1:9" x14ac:dyDescent="0.45">
      <c r="A280" s="64">
        <f t="shared" si="4"/>
        <v>279</v>
      </c>
      <c r="B280" s="72"/>
      <c r="C280" s="70" t="s">
        <v>231</v>
      </c>
      <c r="D280" s="71" t="s">
        <v>242</v>
      </c>
      <c r="E280" s="71"/>
      <c r="F280" s="42">
        <v>41949</v>
      </c>
      <c r="G280" s="68" t="s">
        <v>279</v>
      </c>
      <c r="H280" s="50" t="s">
        <v>230</v>
      </c>
      <c r="I280" s="81" t="s">
        <v>275</v>
      </c>
    </row>
    <row r="281" spans="1:9" x14ac:dyDescent="0.45">
      <c r="A281" s="64">
        <f t="shared" si="4"/>
        <v>280</v>
      </c>
      <c r="C281" s="70" t="s">
        <v>234</v>
      </c>
      <c r="D281" s="71" t="s">
        <v>240</v>
      </c>
      <c r="E281" s="71"/>
      <c r="F281" s="42">
        <v>41901</v>
      </c>
      <c r="G281" s="68">
        <v>41912</v>
      </c>
      <c r="H281" s="50" t="s">
        <v>230</v>
      </c>
    </row>
    <row r="282" spans="1:9" x14ac:dyDescent="0.45">
      <c r="A282" s="64">
        <f t="shared" si="4"/>
        <v>281</v>
      </c>
      <c r="C282" s="71"/>
      <c r="D282" s="71" t="s">
        <v>239</v>
      </c>
      <c r="E282" s="71"/>
      <c r="F282" s="42">
        <v>41915</v>
      </c>
      <c r="G282" s="73">
        <v>41918</v>
      </c>
      <c r="H282" s="50" t="s">
        <v>230</v>
      </c>
      <c r="I282" s="82" t="s">
        <v>276</v>
      </c>
    </row>
    <row r="283" spans="1:9" x14ac:dyDescent="0.45">
      <c r="A283" s="64">
        <f t="shared" si="4"/>
        <v>282</v>
      </c>
      <c r="C283" s="70" t="s">
        <v>236</v>
      </c>
      <c r="D283" s="71" t="s">
        <v>238</v>
      </c>
      <c r="F283" s="42">
        <v>41915</v>
      </c>
      <c r="G283" s="73">
        <v>41912</v>
      </c>
      <c r="H283" s="50" t="s">
        <v>230</v>
      </c>
    </row>
    <row r="284" spans="1:9" x14ac:dyDescent="0.45">
      <c r="A284" s="64">
        <f t="shared" si="4"/>
        <v>283</v>
      </c>
      <c r="C284" s="70" t="s">
        <v>237</v>
      </c>
      <c r="D284" s="71" t="s">
        <v>235</v>
      </c>
      <c r="F284" s="42">
        <v>41901</v>
      </c>
      <c r="G284" s="68">
        <v>41912</v>
      </c>
      <c r="H284" s="50" t="s">
        <v>230</v>
      </c>
    </row>
    <row r="285" spans="1:9" x14ac:dyDescent="0.45">
      <c r="A285" s="64">
        <f t="shared" si="4"/>
        <v>284</v>
      </c>
      <c r="C285" s="70" t="s">
        <v>223</v>
      </c>
      <c r="D285" s="71" t="s">
        <v>243</v>
      </c>
      <c r="F285" s="42">
        <v>41901</v>
      </c>
      <c r="G285" s="68">
        <v>41913</v>
      </c>
      <c r="H285" s="50" t="s">
        <v>230</v>
      </c>
    </row>
    <row r="286" spans="1:9" x14ac:dyDescent="0.45">
      <c r="A286" s="64">
        <f t="shared" si="4"/>
        <v>285</v>
      </c>
      <c r="B286" s="72"/>
      <c r="C286" s="70" t="s">
        <v>256</v>
      </c>
      <c r="D286" s="71" t="s">
        <v>252</v>
      </c>
      <c r="E286" s="71"/>
      <c r="F286" s="42">
        <v>41915</v>
      </c>
      <c r="G286" s="42">
        <v>41922</v>
      </c>
      <c r="H286" s="50" t="s">
        <v>230</v>
      </c>
    </row>
    <row r="287" spans="1:9" x14ac:dyDescent="0.45">
      <c r="A287" s="64">
        <f t="shared" si="4"/>
        <v>286</v>
      </c>
      <c r="B287" s="72"/>
      <c r="C287" s="70"/>
      <c r="D287" s="71" t="s">
        <v>258</v>
      </c>
      <c r="E287" s="71"/>
      <c r="F287" s="42">
        <v>41915</v>
      </c>
      <c r="G287" s="42">
        <v>41922</v>
      </c>
      <c r="H287" s="50" t="s">
        <v>230</v>
      </c>
    </row>
    <row r="288" spans="1:9" x14ac:dyDescent="0.45">
      <c r="A288" s="64">
        <f t="shared" si="4"/>
        <v>287</v>
      </c>
      <c r="B288" s="72"/>
      <c r="C288" s="70"/>
      <c r="D288" s="71" t="s">
        <v>259</v>
      </c>
      <c r="E288" s="71"/>
      <c r="F288" s="42">
        <v>41915</v>
      </c>
      <c r="G288" s="42">
        <v>41922</v>
      </c>
      <c r="H288" s="50" t="s">
        <v>230</v>
      </c>
    </row>
    <row r="289" spans="1:9" x14ac:dyDescent="0.45">
      <c r="A289" s="64">
        <f t="shared" si="4"/>
        <v>288</v>
      </c>
      <c r="B289" s="72"/>
      <c r="C289" s="70" t="s">
        <v>262</v>
      </c>
      <c r="D289" s="71" t="s">
        <v>263</v>
      </c>
      <c r="E289" s="71"/>
      <c r="F289" s="42">
        <v>41915</v>
      </c>
      <c r="G289" s="73">
        <v>41922</v>
      </c>
      <c r="H289" s="50" t="s">
        <v>230</v>
      </c>
      <c r="I289" s="82" t="s">
        <v>276</v>
      </c>
    </row>
    <row r="290" spans="1:9" x14ac:dyDescent="0.45">
      <c r="A290" s="64">
        <f t="shared" si="4"/>
        <v>289</v>
      </c>
      <c r="B290" s="72"/>
      <c r="C290" s="70" t="s">
        <v>264</v>
      </c>
      <c r="D290" s="71" t="s">
        <v>267</v>
      </c>
      <c r="F290" s="42">
        <v>41915</v>
      </c>
      <c r="G290" s="42">
        <v>41922</v>
      </c>
      <c r="H290" s="50" t="s">
        <v>230</v>
      </c>
    </row>
    <row r="291" spans="1:9" x14ac:dyDescent="0.45">
      <c r="A291" s="64">
        <f t="shared" si="4"/>
        <v>290</v>
      </c>
      <c r="B291" s="72"/>
      <c r="C291" s="70"/>
      <c r="D291" s="71" t="s">
        <v>265</v>
      </c>
      <c r="F291" s="42">
        <v>41915</v>
      </c>
      <c r="G291" s="42">
        <v>41922</v>
      </c>
      <c r="H291" s="50" t="s">
        <v>230</v>
      </c>
    </row>
    <row r="292" spans="1:9" x14ac:dyDescent="0.45">
      <c r="A292" s="64">
        <f t="shared" si="4"/>
        <v>291</v>
      </c>
      <c r="B292" s="72"/>
      <c r="C292" s="70" t="s">
        <v>242</v>
      </c>
      <c r="D292" s="71" t="s">
        <v>268</v>
      </c>
      <c r="E292" s="71"/>
      <c r="F292" s="42">
        <v>41949</v>
      </c>
      <c r="G292" s="74"/>
      <c r="H292" s="50" t="s">
        <v>230</v>
      </c>
    </row>
    <row r="293" spans="1:9" x14ac:dyDescent="0.45">
      <c r="A293" s="64">
        <f t="shared" si="4"/>
        <v>292</v>
      </c>
      <c r="B293" s="72"/>
      <c r="C293" s="70"/>
      <c r="D293" s="71" t="s">
        <v>272</v>
      </c>
      <c r="E293" s="71"/>
      <c r="F293" s="42">
        <v>41949</v>
      </c>
      <c r="G293" s="74"/>
      <c r="H293" s="50" t="s">
        <v>230</v>
      </c>
    </row>
    <row r="294" spans="1:9" x14ac:dyDescent="0.45">
      <c r="B294" s="72"/>
      <c r="C294" s="70"/>
      <c r="D294" s="75" t="s">
        <v>280</v>
      </c>
      <c r="F294" s="42">
        <v>41948</v>
      </c>
      <c r="G294" s="42">
        <v>41948</v>
      </c>
      <c r="H294" s="50" t="s">
        <v>230</v>
      </c>
    </row>
    <row r="295" spans="1:9" x14ac:dyDescent="0.45">
      <c r="B295" s="72"/>
      <c r="C295" s="70"/>
      <c r="D295" s="75" t="s">
        <v>281</v>
      </c>
      <c r="F295" s="42">
        <v>41948</v>
      </c>
      <c r="G295" s="42">
        <v>41948</v>
      </c>
      <c r="H295" s="50" t="s">
        <v>230</v>
      </c>
    </row>
    <row r="296" spans="1:9" x14ac:dyDescent="0.45">
      <c r="B296" s="72"/>
      <c r="C296" s="70"/>
      <c r="D296" s="75" t="s">
        <v>282</v>
      </c>
      <c r="F296" s="42">
        <v>41948</v>
      </c>
      <c r="G296" s="42">
        <v>41948</v>
      </c>
      <c r="H296" s="50" t="s">
        <v>230</v>
      </c>
    </row>
  </sheetData>
  <autoFilter ref="A1:H57"/>
  <phoneticPr fontId="6" type="noConversion"/>
  <dataValidations count="1">
    <dataValidation type="list" allowBlank="1" showInputMessage="1" showErrorMessage="1" sqref="H2:H296">
      <formula1>"NativePage,App'sHTML"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318"/>
  <sheetViews>
    <sheetView topLeftCell="A40" zoomScale="110" zoomScaleNormal="110" workbookViewId="0">
      <selection activeCell="E58" sqref="E58"/>
    </sheetView>
  </sheetViews>
  <sheetFormatPr defaultColWidth="9" defaultRowHeight="13.15" x14ac:dyDescent="0.45"/>
  <cols>
    <col min="1" max="1" width="4" style="5" customWidth="1"/>
    <col min="2" max="2" width="26.875" style="8" customWidth="1"/>
    <col min="3" max="3" width="24.6875" style="5" customWidth="1"/>
    <col min="4" max="4" width="16.1875" style="5" customWidth="1"/>
    <col min="5" max="6" width="10.375" style="9" bestFit="1" customWidth="1"/>
    <col min="7" max="7" width="7.5" style="19" bestFit="1" customWidth="1"/>
    <col min="8" max="16384" width="9" style="5"/>
  </cols>
  <sheetData>
    <row r="1" spans="1:7" s="22" customFormat="1" ht="31.5" x14ac:dyDescent="0.6">
      <c r="A1" s="34" t="s">
        <v>16</v>
      </c>
      <c r="B1" s="35" t="s">
        <v>26</v>
      </c>
      <c r="C1" s="35" t="s">
        <v>6</v>
      </c>
      <c r="D1" s="35" t="s">
        <v>15</v>
      </c>
      <c r="E1" s="36" t="s">
        <v>18</v>
      </c>
      <c r="F1" s="36" t="s">
        <v>19</v>
      </c>
      <c r="G1" s="37" t="s">
        <v>17</v>
      </c>
    </row>
    <row r="2" spans="1:7" s="41" customFormat="1" x14ac:dyDescent="0.45">
      <c r="A2" s="40">
        <v>1</v>
      </c>
      <c r="B2" s="33" t="s">
        <v>283</v>
      </c>
      <c r="C2" s="33" t="s">
        <v>337</v>
      </c>
      <c r="D2" s="39"/>
      <c r="E2" s="42">
        <v>41961</v>
      </c>
      <c r="F2" s="42"/>
      <c r="G2" s="92"/>
    </row>
    <row r="3" spans="1:7" s="41" customFormat="1" x14ac:dyDescent="0.45">
      <c r="A3" s="40">
        <f>A2+1</f>
        <v>2</v>
      </c>
      <c r="B3" s="33" t="s">
        <v>284</v>
      </c>
      <c r="C3" s="33" t="s">
        <v>338</v>
      </c>
      <c r="D3" s="39"/>
      <c r="E3" s="42">
        <v>41953</v>
      </c>
      <c r="F3" s="42">
        <v>41956</v>
      </c>
      <c r="G3" s="92"/>
    </row>
    <row r="4" spans="1:7" s="41" customFormat="1" x14ac:dyDescent="0.45">
      <c r="A4" s="40">
        <f t="shared" ref="A4:A56" si="0">A3+1</f>
        <v>3</v>
      </c>
      <c r="B4" s="33" t="s">
        <v>285</v>
      </c>
      <c r="C4" s="33" t="s">
        <v>339</v>
      </c>
      <c r="D4" s="33"/>
      <c r="E4" s="42">
        <v>41949</v>
      </c>
      <c r="F4" s="42"/>
      <c r="G4" s="92"/>
    </row>
    <row r="5" spans="1:7" s="41" customFormat="1" x14ac:dyDescent="0.45">
      <c r="A5" s="40">
        <f t="shared" si="0"/>
        <v>4</v>
      </c>
      <c r="B5" s="33" t="s">
        <v>286</v>
      </c>
      <c r="C5" s="33" t="s">
        <v>340</v>
      </c>
      <c r="D5" s="33"/>
      <c r="E5" s="42">
        <v>41925</v>
      </c>
      <c r="F5" s="42">
        <v>41925</v>
      </c>
      <c r="G5" s="92"/>
    </row>
    <row r="6" spans="1:7" s="41" customFormat="1" x14ac:dyDescent="0.45">
      <c r="A6" s="40">
        <f t="shared" si="0"/>
        <v>5</v>
      </c>
      <c r="B6" s="33" t="s">
        <v>287</v>
      </c>
      <c r="C6" s="33" t="s">
        <v>341</v>
      </c>
      <c r="D6" s="33"/>
      <c r="E6" s="42">
        <v>41949</v>
      </c>
      <c r="F6" s="42"/>
      <c r="G6" s="92"/>
    </row>
    <row r="7" spans="1:7" s="41" customFormat="1" x14ac:dyDescent="0.45">
      <c r="A7" s="40">
        <f t="shared" si="0"/>
        <v>6</v>
      </c>
      <c r="B7" s="33" t="s">
        <v>288</v>
      </c>
      <c r="C7" s="33" t="s">
        <v>342</v>
      </c>
      <c r="D7" s="39"/>
      <c r="E7" s="42">
        <v>41926</v>
      </c>
      <c r="F7" s="42">
        <v>41926</v>
      </c>
      <c r="G7" s="92"/>
    </row>
    <row r="8" spans="1:7" s="41" customFormat="1" x14ac:dyDescent="0.45">
      <c r="A8" s="40">
        <f t="shared" si="0"/>
        <v>7</v>
      </c>
      <c r="B8" s="33" t="s">
        <v>289</v>
      </c>
      <c r="C8" s="33" t="s">
        <v>343</v>
      </c>
      <c r="D8" s="39"/>
      <c r="E8" s="42">
        <v>41934</v>
      </c>
      <c r="F8" s="42">
        <v>41935</v>
      </c>
      <c r="G8" s="92"/>
    </row>
    <row r="9" spans="1:7" s="41" customFormat="1" x14ac:dyDescent="0.45">
      <c r="A9" s="40">
        <f t="shared" si="0"/>
        <v>8</v>
      </c>
      <c r="B9" s="33" t="s">
        <v>290</v>
      </c>
      <c r="C9" s="33" t="s">
        <v>344</v>
      </c>
      <c r="D9" s="43"/>
      <c r="E9" s="42">
        <v>41934</v>
      </c>
      <c r="F9" s="42">
        <v>41936</v>
      </c>
      <c r="G9" s="92"/>
    </row>
    <row r="10" spans="1:7" s="41" customFormat="1" x14ac:dyDescent="0.45">
      <c r="A10" s="40">
        <f t="shared" si="0"/>
        <v>9</v>
      </c>
      <c r="B10" s="33" t="s">
        <v>291</v>
      </c>
      <c r="C10" s="33" t="s">
        <v>345</v>
      </c>
      <c r="D10" s="43"/>
      <c r="E10" s="42">
        <v>41960</v>
      </c>
      <c r="F10" s="42"/>
      <c r="G10" s="92"/>
    </row>
    <row r="11" spans="1:7" s="41" customFormat="1" x14ac:dyDescent="0.45">
      <c r="A11" s="40">
        <f t="shared" si="0"/>
        <v>10</v>
      </c>
      <c r="B11" s="33" t="s">
        <v>292</v>
      </c>
      <c r="C11" s="33" t="s">
        <v>346</v>
      </c>
      <c r="D11" s="44"/>
      <c r="E11" s="42">
        <v>41926</v>
      </c>
      <c r="F11" s="42">
        <v>41926</v>
      </c>
      <c r="G11" s="92"/>
    </row>
    <row r="12" spans="1:7" s="41" customFormat="1" x14ac:dyDescent="0.45">
      <c r="A12" s="40">
        <f t="shared" si="0"/>
        <v>11</v>
      </c>
      <c r="B12" s="33" t="s">
        <v>293</v>
      </c>
      <c r="C12" s="33" t="s">
        <v>347</v>
      </c>
      <c r="D12" s="44"/>
      <c r="E12" s="42">
        <v>41960</v>
      </c>
      <c r="F12" s="42"/>
      <c r="G12" s="92"/>
    </row>
    <row r="13" spans="1:7" s="41" customFormat="1" x14ac:dyDescent="0.45">
      <c r="A13" s="40">
        <f t="shared" si="0"/>
        <v>12</v>
      </c>
      <c r="B13" s="33" t="s">
        <v>294</v>
      </c>
      <c r="C13" s="33" t="s">
        <v>348</v>
      </c>
      <c r="D13" s="43"/>
      <c r="E13" s="42">
        <v>41933</v>
      </c>
      <c r="F13" s="42">
        <v>41935</v>
      </c>
      <c r="G13" s="92"/>
    </row>
    <row r="14" spans="1:7" s="41" customFormat="1" x14ac:dyDescent="0.45">
      <c r="A14" s="40">
        <f t="shared" si="0"/>
        <v>13</v>
      </c>
      <c r="B14" s="33" t="s">
        <v>295</v>
      </c>
      <c r="C14" s="33" t="s">
        <v>349</v>
      </c>
      <c r="D14" s="39"/>
      <c r="E14" s="42">
        <v>41933</v>
      </c>
      <c r="F14" s="42">
        <v>41934</v>
      </c>
      <c r="G14" s="92"/>
    </row>
    <row r="15" spans="1:7" s="41" customFormat="1" x14ac:dyDescent="0.45">
      <c r="A15" s="40">
        <f t="shared" si="0"/>
        <v>14</v>
      </c>
      <c r="B15" s="33" t="s">
        <v>296</v>
      </c>
      <c r="C15" s="33" t="s">
        <v>350</v>
      </c>
      <c r="D15" s="43"/>
      <c r="E15" s="42">
        <v>41936</v>
      </c>
      <c r="F15" s="42"/>
      <c r="G15" s="92"/>
    </row>
    <row r="16" spans="1:7" s="41" customFormat="1" x14ac:dyDescent="0.45">
      <c r="A16" s="40">
        <f t="shared" si="0"/>
        <v>15</v>
      </c>
      <c r="B16" s="33" t="s">
        <v>297</v>
      </c>
      <c r="C16" s="33" t="s">
        <v>351</v>
      </c>
      <c r="D16" s="43"/>
      <c r="E16" s="42">
        <v>41928</v>
      </c>
      <c r="F16" s="42">
        <v>41928</v>
      </c>
      <c r="G16" s="92"/>
    </row>
    <row r="17" spans="1:7" s="41" customFormat="1" x14ac:dyDescent="0.45">
      <c r="A17" s="40">
        <f t="shared" si="0"/>
        <v>16</v>
      </c>
      <c r="B17" s="33" t="s">
        <v>298</v>
      </c>
      <c r="C17" s="33"/>
      <c r="D17" s="33"/>
      <c r="E17" s="42">
        <v>41936</v>
      </c>
      <c r="F17" s="42"/>
      <c r="G17" s="92"/>
    </row>
    <row r="18" spans="1:7" s="41" customFormat="1" x14ac:dyDescent="0.45">
      <c r="A18" s="40">
        <f t="shared" si="0"/>
        <v>17</v>
      </c>
      <c r="B18" s="33" t="s">
        <v>299</v>
      </c>
      <c r="C18" s="33" t="s">
        <v>352</v>
      </c>
      <c r="D18" s="39"/>
      <c r="E18" s="42">
        <v>41936</v>
      </c>
      <c r="F18" s="42"/>
      <c r="G18" s="92"/>
    </row>
    <row r="19" spans="1:7" s="41" customFormat="1" x14ac:dyDescent="0.45">
      <c r="A19" s="40">
        <f t="shared" si="0"/>
        <v>18</v>
      </c>
      <c r="B19" s="33" t="s">
        <v>336</v>
      </c>
      <c r="C19" s="33" t="s">
        <v>353</v>
      </c>
      <c r="D19" s="39"/>
      <c r="E19" s="42">
        <v>41932</v>
      </c>
      <c r="F19" s="42">
        <v>41933</v>
      </c>
      <c r="G19" s="92"/>
    </row>
    <row r="20" spans="1:7" s="41" customFormat="1" x14ac:dyDescent="0.45">
      <c r="A20" s="40">
        <f t="shared" si="0"/>
        <v>19</v>
      </c>
      <c r="B20" s="33" t="s">
        <v>300</v>
      </c>
      <c r="C20" s="33" t="s">
        <v>354</v>
      </c>
      <c r="D20" s="39"/>
      <c r="E20" s="42">
        <v>41932</v>
      </c>
      <c r="F20" s="42">
        <v>41933</v>
      </c>
      <c r="G20" s="92"/>
    </row>
    <row r="21" spans="1:7" s="41" customFormat="1" x14ac:dyDescent="0.45">
      <c r="A21" s="40">
        <f t="shared" si="0"/>
        <v>20</v>
      </c>
      <c r="B21" s="33" t="s">
        <v>301</v>
      </c>
      <c r="C21" s="33" t="s">
        <v>355</v>
      </c>
      <c r="D21" s="33"/>
      <c r="E21" s="42">
        <v>41933</v>
      </c>
      <c r="F21" s="42">
        <v>41934</v>
      </c>
      <c r="G21" s="92"/>
    </row>
    <row r="22" spans="1:7" s="41" customFormat="1" x14ac:dyDescent="0.45">
      <c r="A22" s="40">
        <f t="shared" si="0"/>
        <v>21</v>
      </c>
      <c r="B22" s="33" t="s">
        <v>302</v>
      </c>
      <c r="C22" s="33" t="s">
        <v>356</v>
      </c>
      <c r="D22" s="39"/>
      <c r="E22" s="42">
        <v>41933</v>
      </c>
      <c r="F22" s="42">
        <v>41934</v>
      </c>
      <c r="G22" s="92"/>
    </row>
    <row r="23" spans="1:7" s="41" customFormat="1" x14ac:dyDescent="0.45">
      <c r="A23" s="40">
        <f t="shared" si="0"/>
        <v>22</v>
      </c>
      <c r="B23" s="96" t="s">
        <v>303</v>
      </c>
      <c r="C23" s="97" t="s">
        <v>357</v>
      </c>
      <c r="D23" s="98"/>
      <c r="E23" s="99"/>
      <c r="F23" s="99">
        <v>41949</v>
      </c>
      <c r="G23" s="100" t="s">
        <v>392</v>
      </c>
    </row>
    <row r="24" spans="1:7" s="41" customFormat="1" x14ac:dyDescent="0.45">
      <c r="A24" s="40">
        <f t="shared" si="0"/>
        <v>23</v>
      </c>
      <c r="B24" s="96" t="s">
        <v>304</v>
      </c>
      <c r="C24" s="97" t="s">
        <v>358</v>
      </c>
      <c r="D24" s="98"/>
      <c r="E24" s="99"/>
      <c r="F24" s="99">
        <v>41949</v>
      </c>
      <c r="G24" s="100" t="s">
        <v>392</v>
      </c>
    </row>
    <row r="25" spans="1:7" s="41" customFormat="1" x14ac:dyDescent="0.45">
      <c r="A25" s="40">
        <f t="shared" si="0"/>
        <v>24</v>
      </c>
      <c r="B25" s="96" t="s">
        <v>305</v>
      </c>
      <c r="C25" s="97" t="s">
        <v>359</v>
      </c>
      <c r="D25" s="98"/>
      <c r="E25" s="99"/>
      <c r="F25" s="99">
        <v>41949</v>
      </c>
      <c r="G25" s="100" t="s">
        <v>392</v>
      </c>
    </row>
    <row r="26" spans="1:7" s="41" customFormat="1" x14ac:dyDescent="0.45">
      <c r="A26" s="40">
        <f t="shared" si="0"/>
        <v>25</v>
      </c>
      <c r="B26" s="96" t="s">
        <v>306</v>
      </c>
      <c r="C26" s="97" t="s">
        <v>360</v>
      </c>
      <c r="D26" s="98"/>
      <c r="E26" s="99"/>
      <c r="F26" s="99">
        <v>41949</v>
      </c>
      <c r="G26" s="100" t="s">
        <v>392</v>
      </c>
    </row>
    <row r="27" spans="1:7" s="41" customFormat="1" x14ac:dyDescent="0.45">
      <c r="A27" s="40">
        <f t="shared" si="0"/>
        <v>26</v>
      </c>
      <c r="B27" s="96" t="s">
        <v>307</v>
      </c>
      <c r="C27" s="97" t="s">
        <v>361</v>
      </c>
      <c r="D27" s="98"/>
      <c r="E27" s="99"/>
      <c r="F27" s="99">
        <v>41949</v>
      </c>
      <c r="G27" s="100" t="s">
        <v>392</v>
      </c>
    </row>
    <row r="28" spans="1:7" s="41" customFormat="1" x14ac:dyDescent="0.45">
      <c r="A28" s="40">
        <f t="shared" si="0"/>
        <v>27</v>
      </c>
      <c r="B28" s="33" t="s">
        <v>308</v>
      </c>
      <c r="C28" s="43" t="s">
        <v>362</v>
      </c>
      <c r="D28" s="33"/>
      <c r="E28" s="42">
        <v>41948</v>
      </c>
      <c r="F28" s="42">
        <v>41949</v>
      </c>
      <c r="G28" s="92"/>
    </row>
    <row r="29" spans="1:7" s="41" customFormat="1" x14ac:dyDescent="0.45">
      <c r="A29" s="40">
        <f t="shared" si="0"/>
        <v>28</v>
      </c>
      <c r="B29" s="33" t="s">
        <v>309</v>
      </c>
      <c r="C29" s="43" t="s">
        <v>363</v>
      </c>
      <c r="D29" s="39"/>
      <c r="E29" s="42">
        <v>41948</v>
      </c>
      <c r="F29" s="42">
        <v>41949</v>
      </c>
      <c r="G29" s="92"/>
    </row>
    <row r="30" spans="1:7" s="41" customFormat="1" x14ac:dyDescent="0.45">
      <c r="A30" s="40">
        <f t="shared" si="0"/>
        <v>29</v>
      </c>
      <c r="B30" s="33" t="s">
        <v>310</v>
      </c>
      <c r="C30" s="43" t="s">
        <v>364</v>
      </c>
      <c r="D30" s="39"/>
      <c r="E30" s="42">
        <v>41949</v>
      </c>
      <c r="F30" s="42">
        <v>41949</v>
      </c>
      <c r="G30" s="92"/>
    </row>
    <row r="31" spans="1:7" s="41" customFormat="1" x14ac:dyDescent="0.45">
      <c r="A31" s="40">
        <f t="shared" si="0"/>
        <v>30</v>
      </c>
      <c r="B31" s="33" t="s">
        <v>311</v>
      </c>
      <c r="C31" s="33" t="s">
        <v>365</v>
      </c>
      <c r="D31" s="39"/>
      <c r="E31" s="42">
        <v>41943</v>
      </c>
      <c r="F31" s="42"/>
      <c r="G31" s="92"/>
    </row>
    <row r="32" spans="1:7" s="41" customFormat="1" x14ac:dyDescent="0.45">
      <c r="A32" s="40">
        <f t="shared" si="0"/>
        <v>31</v>
      </c>
      <c r="B32" s="33" t="s">
        <v>312</v>
      </c>
      <c r="C32" s="33" t="s">
        <v>366</v>
      </c>
      <c r="D32" s="39"/>
      <c r="E32" s="42">
        <v>41943</v>
      </c>
      <c r="F32" s="42">
        <v>41949</v>
      </c>
      <c r="G32" s="92"/>
    </row>
    <row r="33" spans="1:7" s="41" customFormat="1" x14ac:dyDescent="0.45">
      <c r="A33" s="40">
        <f t="shared" si="0"/>
        <v>32</v>
      </c>
      <c r="B33" s="33" t="s">
        <v>313</v>
      </c>
      <c r="C33" s="33" t="s">
        <v>367</v>
      </c>
      <c r="D33" s="33"/>
      <c r="E33" s="42">
        <v>41950</v>
      </c>
      <c r="F33" s="42"/>
      <c r="G33" s="92"/>
    </row>
    <row r="34" spans="1:7" s="41" customFormat="1" x14ac:dyDescent="0.45">
      <c r="A34" s="40">
        <f t="shared" si="0"/>
        <v>33</v>
      </c>
      <c r="B34" s="33" t="s">
        <v>314</v>
      </c>
      <c r="C34" s="33" t="s">
        <v>368</v>
      </c>
      <c r="D34" s="33"/>
      <c r="E34" s="42">
        <v>41950</v>
      </c>
      <c r="F34" s="42"/>
      <c r="G34" s="92"/>
    </row>
    <row r="35" spans="1:7" s="41" customFormat="1" x14ac:dyDescent="0.45">
      <c r="A35" s="40">
        <f t="shared" si="0"/>
        <v>34</v>
      </c>
      <c r="B35" s="33" t="s">
        <v>315</v>
      </c>
      <c r="C35" s="33" t="s">
        <v>369</v>
      </c>
      <c r="D35" s="33"/>
      <c r="E35" s="42">
        <v>41950</v>
      </c>
      <c r="F35" s="42"/>
      <c r="G35" s="92"/>
    </row>
    <row r="36" spans="1:7" s="41" customFormat="1" x14ac:dyDescent="0.45">
      <c r="A36" s="40">
        <f t="shared" si="0"/>
        <v>35</v>
      </c>
      <c r="B36" s="33" t="s">
        <v>316</v>
      </c>
      <c r="C36" s="33" t="s">
        <v>370</v>
      </c>
      <c r="D36" s="39"/>
      <c r="E36" s="42">
        <v>41933</v>
      </c>
      <c r="F36" s="42">
        <v>41934</v>
      </c>
      <c r="G36" s="92"/>
    </row>
    <row r="37" spans="1:7" s="41" customFormat="1" x14ac:dyDescent="0.45">
      <c r="A37" s="40">
        <f t="shared" si="0"/>
        <v>36</v>
      </c>
      <c r="B37" s="33" t="s">
        <v>317</v>
      </c>
      <c r="C37" s="39" t="s">
        <v>371</v>
      </c>
      <c r="D37" s="39"/>
      <c r="E37" s="42">
        <v>41934</v>
      </c>
      <c r="F37" s="42">
        <v>41935</v>
      </c>
      <c r="G37" s="92"/>
    </row>
    <row r="38" spans="1:7" s="41" customFormat="1" x14ac:dyDescent="0.45">
      <c r="A38" s="40">
        <f t="shared" si="0"/>
        <v>37</v>
      </c>
      <c r="B38" s="33" t="s">
        <v>318</v>
      </c>
      <c r="C38" s="39" t="s">
        <v>372</v>
      </c>
      <c r="D38" s="39"/>
      <c r="E38" s="42">
        <v>41933</v>
      </c>
      <c r="F38" s="42">
        <v>41934</v>
      </c>
      <c r="G38" s="92"/>
    </row>
    <row r="39" spans="1:7" s="41" customFormat="1" x14ac:dyDescent="0.45">
      <c r="A39" s="40">
        <f t="shared" si="0"/>
        <v>38</v>
      </c>
      <c r="B39" s="33" t="s">
        <v>319</v>
      </c>
      <c r="C39" s="39" t="s">
        <v>373</v>
      </c>
      <c r="D39" s="39"/>
      <c r="E39" s="42">
        <v>41925</v>
      </c>
      <c r="F39" s="42">
        <v>41925</v>
      </c>
      <c r="G39" s="92"/>
    </row>
    <row r="40" spans="1:7" s="41" customFormat="1" x14ac:dyDescent="0.45">
      <c r="A40" s="40">
        <f t="shared" si="0"/>
        <v>39</v>
      </c>
      <c r="B40" s="33" t="s">
        <v>318</v>
      </c>
      <c r="C40" s="33" t="s">
        <v>374</v>
      </c>
      <c r="D40" s="39"/>
      <c r="E40" s="42">
        <v>41932</v>
      </c>
      <c r="F40" s="42">
        <v>41934</v>
      </c>
      <c r="G40" s="92"/>
    </row>
    <row r="41" spans="1:7" s="41" customFormat="1" x14ac:dyDescent="0.45">
      <c r="A41" s="40">
        <f t="shared" si="0"/>
        <v>40</v>
      </c>
      <c r="B41" s="33" t="s">
        <v>320</v>
      </c>
      <c r="C41" s="33" t="s">
        <v>375</v>
      </c>
      <c r="D41" s="44"/>
      <c r="E41" s="42">
        <v>41932</v>
      </c>
      <c r="F41" s="42">
        <v>41934</v>
      </c>
      <c r="G41" s="92"/>
    </row>
    <row r="42" spans="1:7" s="41" customFormat="1" x14ac:dyDescent="0.45">
      <c r="A42" s="40">
        <f t="shared" si="0"/>
        <v>41</v>
      </c>
      <c r="B42" s="33" t="s">
        <v>321</v>
      </c>
      <c r="C42" s="33" t="s">
        <v>376</v>
      </c>
      <c r="D42" s="44"/>
      <c r="E42" s="42">
        <v>41948</v>
      </c>
      <c r="F42" s="42"/>
      <c r="G42" s="92"/>
    </row>
    <row r="43" spans="1:7" s="41" customFormat="1" x14ac:dyDescent="0.45">
      <c r="A43" s="40">
        <f t="shared" si="0"/>
        <v>42</v>
      </c>
      <c r="B43" s="33" t="s">
        <v>322</v>
      </c>
      <c r="C43" s="33" t="s">
        <v>377</v>
      </c>
      <c r="D43" s="44"/>
      <c r="E43" s="42"/>
      <c r="F43" s="42"/>
      <c r="G43" s="92"/>
    </row>
    <row r="44" spans="1:7" s="41" customFormat="1" x14ac:dyDescent="0.45">
      <c r="A44" s="40">
        <f t="shared" si="0"/>
        <v>43</v>
      </c>
      <c r="B44" s="38" t="s">
        <v>323</v>
      </c>
      <c r="C44" s="33" t="s">
        <v>378</v>
      </c>
      <c r="D44" s="39"/>
      <c r="E44" s="42"/>
      <c r="F44" s="48"/>
      <c r="G44" s="93"/>
    </row>
    <row r="45" spans="1:7" s="41" customFormat="1" x14ac:dyDescent="0.45">
      <c r="A45" s="40">
        <f t="shared" si="0"/>
        <v>44</v>
      </c>
      <c r="B45" s="38" t="s">
        <v>324</v>
      </c>
      <c r="C45" s="33" t="s">
        <v>379</v>
      </c>
      <c r="D45" s="39"/>
      <c r="E45" s="42">
        <v>41950</v>
      </c>
      <c r="F45" s="48"/>
      <c r="G45" s="94"/>
    </row>
    <row r="46" spans="1:7" s="41" customFormat="1" x14ac:dyDescent="0.45">
      <c r="A46" s="40">
        <f t="shared" si="0"/>
        <v>45</v>
      </c>
      <c r="B46" s="38" t="s">
        <v>325</v>
      </c>
      <c r="C46" s="33" t="s">
        <v>380</v>
      </c>
      <c r="D46" s="33"/>
      <c r="E46" s="42">
        <v>41953</v>
      </c>
      <c r="F46" s="48"/>
      <c r="G46" s="94"/>
    </row>
    <row r="47" spans="1:7" s="41" customFormat="1" x14ac:dyDescent="0.45">
      <c r="A47" s="40">
        <f t="shared" si="0"/>
        <v>46</v>
      </c>
      <c r="B47" s="38" t="s">
        <v>326</v>
      </c>
      <c r="C47" s="33" t="s">
        <v>381</v>
      </c>
      <c r="D47" s="39"/>
      <c r="E47" s="42">
        <v>41953</v>
      </c>
      <c r="F47" s="48"/>
      <c r="G47" s="94"/>
    </row>
    <row r="48" spans="1:7" s="41" customFormat="1" x14ac:dyDescent="0.45">
      <c r="A48" s="40">
        <f t="shared" si="0"/>
        <v>47</v>
      </c>
      <c r="B48" s="38" t="s">
        <v>327</v>
      </c>
      <c r="C48" s="33" t="s">
        <v>382</v>
      </c>
      <c r="D48" s="33"/>
      <c r="E48" s="42"/>
      <c r="F48" s="48"/>
      <c r="G48" s="94"/>
    </row>
    <row r="49" spans="1:7" x14ac:dyDescent="0.45">
      <c r="A49" s="40">
        <f t="shared" si="0"/>
        <v>48</v>
      </c>
      <c r="B49" s="38" t="s">
        <v>328</v>
      </c>
      <c r="C49" s="33" t="s">
        <v>383</v>
      </c>
      <c r="D49" s="33"/>
      <c r="E49" s="42" t="s">
        <v>391</v>
      </c>
      <c r="F49" s="48">
        <v>41934</v>
      </c>
      <c r="G49" s="92"/>
    </row>
    <row r="50" spans="1:7" x14ac:dyDescent="0.45">
      <c r="A50" s="40">
        <f t="shared" si="0"/>
        <v>49</v>
      </c>
      <c r="B50" s="38" t="s">
        <v>329</v>
      </c>
      <c r="C50" s="33" t="s">
        <v>384</v>
      </c>
      <c r="D50" s="33"/>
      <c r="E50" s="42">
        <v>41958</v>
      </c>
      <c r="F50" s="48"/>
      <c r="G50" s="92"/>
    </row>
    <row r="51" spans="1:7" x14ac:dyDescent="0.45">
      <c r="A51" s="40">
        <f t="shared" si="0"/>
        <v>50</v>
      </c>
      <c r="B51" s="38" t="s">
        <v>330</v>
      </c>
      <c r="C51" s="33" t="s">
        <v>385</v>
      </c>
      <c r="D51" s="33"/>
      <c r="E51" s="42">
        <v>41959</v>
      </c>
      <c r="F51" s="48"/>
      <c r="G51" s="92"/>
    </row>
    <row r="52" spans="1:7" x14ac:dyDescent="0.45">
      <c r="A52" s="40">
        <f t="shared" si="0"/>
        <v>51</v>
      </c>
      <c r="B52" s="38" t="s">
        <v>331</v>
      </c>
      <c r="C52" s="33" t="s">
        <v>386</v>
      </c>
      <c r="D52" s="33"/>
      <c r="E52" s="42" t="s">
        <v>391</v>
      </c>
      <c r="F52" s="48" t="s">
        <v>393</v>
      </c>
      <c r="G52" s="92"/>
    </row>
    <row r="53" spans="1:7" x14ac:dyDescent="0.45">
      <c r="A53" s="40">
        <f t="shared" si="0"/>
        <v>52</v>
      </c>
      <c r="B53" s="38" t="s">
        <v>332</v>
      </c>
      <c r="C53" s="33" t="s">
        <v>387</v>
      </c>
      <c r="D53" s="33"/>
      <c r="E53" s="42">
        <v>41960</v>
      </c>
      <c r="F53" s="48">
        <v>41956</v>
      </c>
      <c r="G53" s="92"/>
    </row>
    <row r="54" spans="1:7" x14ac:dyDescent="0.45">
      <c r="A54" s="40">
        <f t="shared" si="0"/>
        <v>53</v>
      </c>
      <c r="B54" s="38" t="s">
        <v>333</v>
      </c>
      <c r="C54" s="33" t="s">
        <v>388</v>
      </c>
      <c r="D54" s="33"/>
      <c r="E54" s="42">
        <v>41960</v>
      </c>
      <c r="F54" s="48">
        <v>41956</v>
      </c>
      <c r="G54" s="92"/>
    </row>
    <row r="55" spans="1:7" x14ac:dyDescent="0.45">
      <c r="A55" s="40">
        <f t="shared" si="0"/>
        <v>54</v>
      </c>
      <c r="B55" s="38" t="s">
        <v>334</v>
      </c>
      <c r="C55" s="33" t="s">
        <v>389</v>
      </c>
      <c r="D55" s="33"/>
      <c r="E55" s="42">
        <v>41957</v>
      </c>
      <c r="F55" s="48"/>
      <c r="G55" s="92"/>
    </row>
    <row r="56" spans="1:7" x14ac:dyDescent="0.45">
      <c r="A56" s="40">
        <f t="shared" si="0"/>
        <v>55</v>
      </c>
      <c r="B56" s="38" t="s">
        <v>335</v>
      </c>
      <c r="C56" s="33" t="s">
        <v>390</v>
      </c>
      <c r="D56" s="39"/>
      <c r="E56" s="42">
        <v>41957</v>
      </c>
      <c r="F56" s="48"/>
      <c r="G56" s="92"/>
    </row>
    <row r="57" spans="1:7" x14ac:dyDescent="0.45">
      <c r="A57" s="40"/>
      <c r="B57" s="38"/>
      <c r="C57" s="33"/>
      <c r="D57" s="39"/>
      <c r="E57" s="42"/>
      <c r="F57" s="48"/>
      <c r="G57" s="92"/>
    </row>
    <row r="58" spans="1:7" x14ac:dyDescent="0.45">
      <c r="A58" s="40"/>
      <c r="B58" s="38"/>
      <c r="C58" s="33"/>
      <c r="D58" s="43"/>
      <c r="E58" s="42"/>
      <c r="F58" s="48"/>
      <c r="G58" s="92"/>
    </row>
    <row r="59" spans="1:7" x14ac:dyDescent="0.45">
      <c r="A59" s="40"/>
      <c r="B59" s="38"/>
      <c r="C59" s="33"/>
      <c r="D59" s="43"/>
      <c r="E59" s="42"/>
      <c r="F59" s="48"/>
      <c r="G59" s="92"/>
    </row>
    <row r="60" spans="1:7" x14ac:dyDescent="0.45">
      <c r="A60" s="40"/>
      <c r="B60" s="38"/>
      <c r="C60" s="33"/>
      <c r="D60" s="44"/>
      <c r="E60" s="42"/>
      <c r="F60" s="48"/>
      <c r="G60" s="92"/>
    </row>
    <row r="61" spans="1:7" x14ac:dyDescent="0.45">
      <c r="A61" s="40"/>
      <c r="B61" s="38"/>
      <c r="C61" s="33"/>
      <c r="D61" s="44"/>
      <c r="E61" s="42"/>
      <c r="F61" s="48"/>
      <c r="G61" s="92"/>
    </row>
    <row r="62" spans="1:7" x14ac:dyDescent="0.45">
      <c r="A62" s="83"/>
      <c r="B62" s="38"/>
      <c r="C62" s="33"/>
      <c r="D62" s="43"/>
      <c r="E62" s="42"/>
      <c r="F62" s="48"/>
      <c r="G62" s="95"/>
    </row>
    <row r="63" spans="1:7" x14ac:dyDescent="0.45">
      <c r="A63" s="83"/>
      <c r="B63" s="38"/>
      <c r="C63" s="33"/>
      <c r="D63" s="39"/>
      <c r="E63" s="42"/>
      <c r="F63" s="48"/>
      <c r="G63" s="95"/>
    </row>
    <row r="64" spans="1:7" x14ac:dyDescent="0.45">
      <c r="A64" s="83"/>
      <c r="B64" s="38"/>
      <c r="C64" s="33"/>
      <c r="D64" s="43"/>
      <c r="E64" s="42"/>
      <c r="F64" s="48"/>
      <c r="G64" s="95"/>
    </row>
    <row r="65" spans="1:7" x14ac:dyDescent="0.45">
      <c r="A65" s="83"/>
      <c r="B65" s="38"/>
      <c r="C65" s="33"/>
      <c r="D65" s="43"/>
      <c r="E65" s="42"/>
      <c r="F65" s="48"/>
      <c r="G65" s="95"/>
    </row>
    <row r="66" spans="1:7" x14ac:dyDescent="0.45">
      <c r="A66" s="83"/>
      <c r="B66" s="38"/>
      <c r="C66" s="33"/>
      <c r="D66" s="33"/>
      <c r="E66" s="42"/>
      <c r="F66" s="48"/>
      <c r="G66" s="95"/>
    </row>
    <row r="67" spans="1:7" x14ac:dyDescent="0.45">
      <c r="A67" s="83"/>
      <c r="B67" s="38"/>
      <c r="C67" s="33"/>
      <c r="D67" s="39"/>
      <c r="E67" s="42"/>
      <c r="F67" s="48"/>
      <c r="G67" s="95"/>
    </row>
    <row r="68" spans="1:7" x14ac:dyDescent="0.45">
      <c r="A68" s="83"/>
      <c r="B68" s="38"/>
      <c r="C68" s="33"/>
      <c r="D68" s="39"/>
      <c r="E68" s="42"/>
      <c r="F68" s="48"/>
      <c r="G68" s="95"/>
    </row>
    <row r="69" spans="1:7" x14ac:dyDescent="0.45">
      <c r="A69" s="83"/>
      <c r="B69" s="38"/>
      <c r="C69" s="33"/>
      <c r="D69" s="38"/>
      <c r="E69" s="42"/>
      <c r="F69" s="48"/>
      <c r="G69" s="95"/>
    </row>
    <row r="70" spans="1:7" x14ac:dyDescent="0.45">
      <c r="A70" s="83"/>
      <c r="B70" s="38"/>
      <c r="C70" s="33"/>
      <c r="D70" s="38"/>
      <c r="E70" s="42"/>
      <c r="F70" s="48"/>
      <c r="G70" s="95"/>
    </row>
    <row r="71" spans="1:7" x14ac:dyDescent="0.45">
      <c r="A71" s="83"/>
      <c r="B71" s="38"/>
      <c r="C71" s="33"/>
      <c r="D71" s="38"/>
      <c r="E71" s="42"/>
      <c r="F71" s="48"/>
      <c r="G71" s="95"/>
    </row>
    <row r="72" spans="1:7" x14ac:dyDescent="0.45">
      <c r="A72" s="83"/>
      <c r="B72" s="38"/>
      <c r="C72" s="33"/>
      <c r="D72" s="38"/>
      <c r="E72" s="42"/>
      <c r="F72" s="48"/>
      <c r="G72" s="95"/>
    </row>
    <row r="73" spans="1:7" x14ac:dyDescent="0.45">
      <c r="A73" s="83"/>
      <c r="B73" s="38"/>
      <c r="C73" s="33"/>
      <c r="D73" s="38"/>
      <c r="E73" s="42"/>
      <c r="F73" s="48"/>
      <c r="G73" s="95"/>
    </row>
    <row r="74" spans="1:7" x14ac:dyDescent="0.45">
      <c r="A74" s="83"/>
      <c r="B74" s="38"/>
      <c r="C74" s="33"/>
      <c r="D74" s="38"/>
      <c r="E74" s="42"/>
      <c r="F74" s="48"/>
      <c r="G74" s="95"/>
    </row>
    <row r="75" spans="1:7" x14ac:dyDescent="0.45">
      <c r="A75" s="83"/>
      <c r="B75" s="38"/>
      <c r="C75" s="33"/>
      <c r="D75" s="38"/>
      <c r="E75" s="42"/>
      <c r="F75" s="48"/>
      <c r="G75" s="95"/>
    </row>
    <row r="76" spans="1:7" x14ac:dyDescent="0.45">
      <c r="A76" s="83"/>
      <c r="B76" s="38"/>
      <c r="C76" s="33"/>
      <c r="D76" s="38"/>
      <c r="E76" s="42"/>
      <c r="F76" s="48"/>
      <c r="G76" s="95"/>
    </row>
    <row r="77" spans="1:7" x14ac:dyDescent="0.45">
      <c r="A77" s="83"/>
      <c r="B77" s="38"/>
      <c r="C77" s="33"/>
      <c r="D77" s="38"/>
      <c r="E77" s="42"/>
      <c r="F77" s="48"/>
      <c r="G77" s="95"/>
    </row>
    <row r="78" spans="1:7" x14ac:dyDescent="0.45">
      <c r="A78" s="83"/>
      <c r="B78" s="38"/>
      <c r="C78" s="33"/>
      <c r="D78" s="38"/>
      <c r="E78" s="42"/>
      <c r="F78" s="48"/>
      <c r="G78" s="95"/>
    </row>
    <row r="79" spans="1:7" x14ac:dyDescent="0.45">
      <c r="A79" s="83"/>
      <c r="B79" s="38"/>
      <c r="C79" s="33"/>
      <c r="D79" s="38"/>
      <c r="E79" s="42"/>
      <c r="F79" s="48"/>
      <c r="G79" s="95"/>
    </row>
    <row r="80" spans="1:7" x14ac:dyDescent="0.45">
      <c r="A80" s="83"/>
      <c r="B80" s="38"/>
      <c r="C80" s="33"/>
      <c r="D80" s="38"/>
      <c r="E80" s="42"/>
      <c r="F80" s="48"/>
      <c r="G80" s="95"/>
    </row>
    <row r="81" spans="1:7" x14ac:dyDescent="0.45">
      <c r="A81" s="83"/>
      <c r="B81" s="38"/>
      <c r="C81" s="33"/>
      <c r="D81" s="38"/>
      <c r="E81" s="42"/>
      <c r="F81" s="48"/>
      <c r="G81" s="95"/>
    </row>
    <row r="82" spans="1:7" x14ac:dyDescent="0.45">
      <c r="A82" s="83"/>
      <c r="B82" s="38"/>
      <c r="C82" s="33"/>
      <c r="D82" s="38"/>
      <c r="E82" s="42"/>
      <c r="F82" s="48"/>
      <c r="G82" s="95"/>
    </row>
    <row r="83" spans="1:7" x14ac:dyDescent="0.45">
      <c r="A83" s="83"/>
      <c r="B83" s="38"/>
      <c r="C83" s="33"/>
      <c r="D83" s="38"/>
      <c r="E83" s="42"/>
      <c r="F83" s="48"/>
      <c r="G83" s="95"/>
    </row>
    <row r="84" spans="1:7" x14ac:dyDescent="0.45">
      <c r="A84" s="83"/>
      <c r="B84" s="38"/>
      <c r="C84" s="33"/>
      <c r="D84" s="38"/>
      <c r="E84" s="42"/>
      <c r="F84" s="48"/>
      <c r="G84" s="95"/>
    </row>
    <row r="85" spans="1:7" x14ac:dyDescent="0.45">
      <c r="A85" s="83"/>
      <c r="B85" s="38"/>
      <c r="C85" s="33"/>
      <c r="D85" s="33"/>
      <c r="E85" s="42"/>
      <c r="F85" s="48"/>
      <c r="G85" s="95"/>
    </row>
    <row r="86" spans="1:7" x14ac:dyDescent="0.45">
      <c r="A86" s="83"/>
      <c r="B86" s="38"/>
      <c r="C86" s="33"/>
      <c r="D86" s="39"/>
      <c r="E86" s="42"/>
      <c r="F86" s="48"/>
      <c r="G86" s="95"/>
    </row>
    <row r="87" spans="1:7" x14ac:dyDescent="0.45">
      <c r="A87" s="83"/>
      <c r="B87" s="38"/>
      <c r="C87" s="43"/>
      <c r="D87" s="39"/>
      <c r="E87" s="42"/>
      <c r="F87" s="48"/>
      <c r="G87" s="95"/>
    </row>
    <row r="88" spans="1:7" x14ac:dyDescent="0.45">
      <c r="A88" s="83"/>
      <c r="B88" s="38"/>
      <c r="C88" s="43"/>
      <c r="D88" s="39"/>
      <c r="E88" s="42"/>
      <c r="F88" s="48"/>
      <c r="G88" s="95"/>
    </row>
    <row r="89" spans="1:7" x14ac:dyDescent="0.45">
      <c r="A89" s="83"/>
      <c r="B89" s="38"/>
      <c r="C89" s="43"/>
      <c r="D89" s="39"/>
      <c r="E89" s="42"/>
      <c r="F89" s="48"/>
      <c r="G89" s="95"/>
    </row>
    <row r="90" spans="1:7" x14ac:dyDescent="0.45">
      <c r="A90" s="83"/>
      <c r="B90" s="38"/>
      <c r="C90" s="43"/>
      <c r="D90" s="39"/>
      <c r="E90" s="42"/>
      <c r="F90" s="48"/>
      <c r="G90" s="95"/>
    </row>
    <row r="91" spans="1:7" x14ac:dyDescent="0.45">
      <c r="A91" s="83"/>
      <c r="B91" s="38"/>
      <c r="C91" s="43"/>
      <c r="D91" s="39"/>
      <c r="E91" s="42"/>
      <c r="F91" s="48"/>
      <c r="G91" s="95"/>
    </row>
    <row r="92" spans="1:7" x14ac:dyDescent="0.45">
      <c r="A92" s="83"/>
      <c r="B92" s="38"/>
      <c r="C92" s="43"/>
      <c r="D92" s="33"/>
      <c r="E92" s="42"/>
      <c r="F92" s="48"/>
      <c r="G92" s="95"/>
    </row>
    <row r="93" spans="1:7" x14ac:dyDescent="0.45">
      <c r="A93" s="83"/>
      <c r="B93" s="33"/>
      <c r="C93" s="43"/>
      <c r="D93" s="39"/>
      <c r="E93" s="42"/>
      <c r="F93" s="42"/>
      <c r="G93" s="95"/>
    </row>
    <row r="94" spans="1:7" x14ac:dyDescent="0.45">
      <c r="A94" s="83"/>
      <c r="B94" s="38"/>
      <c r="C94" s="43"/>
      <c r="D94" s="39"/>
      <c r="E94" s="42"/>
      <c r="F94" s="48"/>
      <c r="G94" s="95"/>
    </row>
    <row r="95" spans="1:7" x14ac:dyDescent="0.45">
      <c r="A95" s="83"/>
      <c r="B95" s="38"/>
      <c r="C95" s="33"/>
      <c r="D95" s="39"/>
      <c r="E95" s="42"/>
      <c r="F95" s="48"/>
      <c r="G95" s="95"/>
    </row>
    <row r="96" spans="1:7" x14ac:dyDescent="0.45">
      <c r="A96" s="83"/>
      <c r="B96" s="38"/>
      <c r="C96" s="33"/>
      <c r="D96" s="39"/>
      <c r="E96" s="42"/>
      <c r="F96" s="48"/>
      <c r="G96" s="95"/>
    </row>
    <row r="97" spans="1:7" x14ac:dyDescent="0.45">
      <c r="A97" s="83"/>
      <c r="B97" s="38"/>
      <c r="C97" s="33"/>
      <c r="D97" s="39"/>
      <c r="E97" s="42"/>
      <c r="F97" s="48"/>
      <c r="G97" s="95"/>
    </row>
    <row r="98" spans="1:7" x14ac:dyDescent="0.45">
      <c r="A98" s="83"/>
      <c r="B98" s="38"/>
      <c r="C98" s="33"/>
      <c r="D98" s="33"/>
      <c r="E98" s="42"/>
      <c r="F98" s="48"/>
      <c r="G98" s="95"/>
    </row>
    <row r="99" spans="1:7" x14ac:dyDescent="0.45">
      <c r="A99" s="83"/>
      <c r="B99" s="38"/>
      <c r="C99" s="33"/>
      <c r="D99" s="33"/>
      <c r="E99" s="42"/>
      <c r="F99" s="48"/>
      <c r="G99" s="95"/>
    </row>
    <row r="100" spans="1:7" x14ac:dyDescent="0.45">
      <c r="A100" s="83"/>
      <c r="B100" s="38"/>
      <c r="C100" s="33"/>
      <c r="D100" s="39"/>
      <c r="E100" s="42"/>
      <c r="F100" s="48"/>
      <c r="G100" s="95"/>
    </row>
    <row r="101" spans="1:7" x14ac:dyDescent="0.45">
      <c r="A101" s="83"/>
      <c r="B101" s="38"/>
      <c r="C101" s="33"/>
      <c r="D101" s="39"/>
      <c r="E101" s="42"/>
      <c r="F101" s="48"/>
      <c r="G101" s="95"/>
    </row>
    <row r="102" spans="1:7" x14ac:dyDescent="0.45">
      <c r="A102" s="83"/>
      <c r="B102" s="38"/>
      <c r="C102" s="33"/>
      <c r="D102" s="43"/>
      <c r="E102" s="42"/>
      <c r="F102" s="48"/>
      <c r="G102" s="95"/>
    </row>
    <row r="103" spans="1:7" x14ac:dyDescent="0.45">
      <c r="A103" s="83"/>
      <c r="B103" s="38"/>
      <c r="C103" s="33"/>
      <c r="D103" s="43"/>
      <c r="E103" s="42"/>
      <c r="F103" s="48"/>
      <c r="G103" s="95"/>
    </row>
    <row r="104" spans="1:7" x14ac:dyDescent="0.45">
      <c r="A104" s="83"/>
      <c r="B104" s="38"/>
      <c r="C104" s="33"/>
      <c r="D104" s="44"/>
      <c r="E104" s="42"/>
      <c r="F104" s="48"/>
      <c r="G104" s="95"/>
    </row>
    <row r="105" spans="1:7" x14ac:dyDescent="0.45">
      <c r="A105" s="83"/>
      <c r="B105" s="38"/>
      <c r="C105" s="33"/>
      <c r="D105" s="44"/>
      <c r="E105" s="42"/>
      <c r="F105" s="48"/>
      <c r="G105" s="95"/>
    </row>
    <row r="106" spans="1:7" x14ac:dyDescent="0.45">
      <c r="A106" s="83"/>
      <c r="B106" s="38"/>
      <c r="C106" s="33"/>
      <c r="D106" s="43"/>
      <c r="E106" s="42"/>
      <c r="F106" s="48"/>
      <c r="G106" s="95"/>
    </row>
    <row r="107" spans="1:7" x14ac:dyDescent="0.45">
      <c r="A107" s="83"/>
      <c r="B107" s="38"/>
      <c r="C107" s="33"/>
      <c r="D107" s="39"/>
      <c r="E107" s="42"/>
      <c r="F107" s="48"/>
      <c r="G107" s="95"/>
    </row>
    <row r="108" spans="1:7" x14ac:dyDescent="0.45">
      <c r="A108" s="83"/>
      <c r="B108" s="38"/>
      <c r="C108" s="33"/>
      <c r="D108" s="43"/>
      <c r="E108" s="42"/>
      <c r="F108" s="48"/>
      <c r="G108" s="95"/>
    </row>
    <row r="109" spans="1:7" x14ac:dyDescent="0.45">
      <c r="A109" s="83"/>
      <c r="B109" s="38"/>
      <c r="C109" s="33"/>
      <c r="D109" s="43"/>
      <c r="E109" s="42"/>
      <c r="F109" s="48"/>
      <c r="G109" s="95"/>
    </row>
    <row r="110" spans="1:7" x14ac:dyDescent="0.45">
      <c r="A110" s="83"/>
      <c r="B110" s="38"/>
      <c r="C110" s="33"/>
      <c r="D110" s="33"/>
      <c r="E110" s="42"/>
      <c r="F110" s="48"/>
      <c r="G110" s="95"/>
    </row>
    <row r="111" spans="1:7" x14ac:dyDescent="0.45">
      <c r="A111" s="83"/>
      <c r="B111" s="38"/>
      <c r="C111" s="33"/>
      <c r="D111" s="39"/>
      <c r="E111" s="42"/>
      <c r="F111" s="48"/>
      <c r="G111" s="95"/>
    </row>
    <row r="112" spans="1:7" x14ac:dyDescent="0.45">
      <c r="A112" s="83"/>
      <c r="B112" s="38"/>
      <c r="C112" s="33"/>
      <c r="D112" s="39"/>
      <c r="E112" s="42"/>
      <c r="F112" s="48"/>
      <c r="G112" s="95"/>
    </row>
    <row r="113" spans="1:7" x14ac:dyDescent="0.45">
      <c r="A113" s="83"/>
      <c r="B113" s="38"/>
      <c r="C113" s="33"/>
      <c r="D113" s="39"/>
      <c r="E113" s="42"/>
      <c r="F113" s="48"/>
      <c r="G113" s="95"/>
    </row>
    <row r="114" spans="1:7" x14ac:dyDescent="0.45">
      <c r="A114" s="83"/>
      <c r="B114" s="38"/>
      <c r="C114" s="33"/>
      <c r="D114" s="33"/>
      <c r="E114" s="42"/>
      <c r="F114" s="48"/>
      <c r="G114" s="95"/>
    </row>
    <row r="115" spans="1:7" x14ac:dyDescent="0.45">
      <c r="A115" s="83"/>
      <c r="B115" s="38"/>
      <c r="C115" s="33"/>
      <c r="D115" s="39"/>
      <c r="E115" s="42"/>
      <c r="F115" s="48"/>
      <c r="G115" s="95"/>
    </row>
    <row r="116" spans="1:7" x14ac:dyDescent="0.45">
      <c r="A116" s="83"/>
      <c r="B116" s="38"/>
      <c r="C116" s="43"/>
      <c r="D116" s="39"/>
      <c r="E116" s="42"/>
      <c r="F116" s="48"/>
      <c r="G116" s="95"/>
    </row>
    <row r="117" spans="1:7" x14ac:dyDescent="0.45">
      <c r="A117" s="83"/>
      <c r="B117" s="38"/>
      <c r="C117" s="43"/>
      <c r="D117" s="39"/>
      <c r="E117" s="42"/>
      <c r="F117" s="48"/>
      <c r="G117" s="95"/>
    </row>
    <row r="118" spans="1:7" x14ac:dyDescent="0.45">
      <c r="A118" s="83"/>
      <c r="B118" s="38"/>
      <c r="C118" s="43"/>
      <c r="D118" s="39"/>
      <c r="E118" s="42"/>
      <c r="F118" s="48"/>
      <c r="G118" s="95"/>
    </row>
    <row r="119" spans="1:7" x14ac:dyDescent="0.45">
      <c r="A119" s="83"/>
      <c r="B119" s="38"/>
      <c r="C119" s="43"/>
      <c r="D119" s="39"/>
      <c r="E119" s="42"/>
      <c r="F119" s="48"/>
      <c r="G119" s="95"/>
    </row>
    <row r="120" spans="1:7" x14ac:dyDescent="0.45">
      <c r="A120" s="83"/>
      <c r="B120" s="38"/>
      <c r="C120" s="43"/>
      <c r="D120" s="39"/>
      <c r="E120" s="42"/>
      <c r="F120" s="48"/>
      <c r="G120" s="95"/>
    </row>
    <row r="121" spans="1:7" x14ac:dyDescent="0.45">
      <c r="A121" s="83"/>
      <c r="B121" s="38"/>
      <c r="C121" s="43"/>
      <c r="D121" s="33"/>
      <c r="E121" s="42"/>
      <c r="F121" s="42"/>
      <c r="G121" s="95"/>
    </row>
    <row r="122" spans="1:7" x14ac:dyDescent="0.45">
      <c r="A122" s="83"/>
      <c r="B122" s="33"/>
      <c r="C122" s="43"/>
      <c r="D122" s="39"/>
      <c r="E122" s="42"/>
      <c r="F122" s="42"/>
      <c r="G122" s="95"/>
    </row>
    <row r="123" spans="1:7" x14ac:dyDescent="0.45">
      <c r="A123" s="83"/>
      <c r="B123" s="38"/>
      <c r="C123" s="43"/>
      <c r="D123" s="39"/>
      <c r="E123" s="42"/>
      <c r="F123" s="48"/>
      <c r="G123" s="95"/>
    </row>
    <row r="124" spans="1:7" x14ac:dyDescent="0.45">
      <c r="A124" s="83"/>
      <c r="B124" s="33"/>
      <c r="C124" s="33"/>
      <c r="D124" s="39"/>
      <c r="E124" s="42"/>
      <c r="F124" s="42"/>
      <c r="G124" s="95"/>
    </row>
    <row r="125" spans="1:7" x14ac:dyDescent="0.45">
      <c r="A125" s="83"/>
      <c r="B125" s="33"/>
      <c r="C125" s="33"/>
      <c r="D125" s="39"/>
      <c r="E125" s="42"/>
      <c r="F125" s="42"/>
      <c r="G125" s="95"/>
    </row>
    <row r="126" spans="1:7" x14ac:dyDescent="0.45">
      <c r="A126" s="83"/>
      <c r="B126" s="33"/>
      <c r="C126" s="33"/>
      <c r="D126" s="33"/>
      <c r="E126" s="42"/>
      <c r="F126" s="42"/>
      <c r="G126" s="95"/>
    </row>
    <row r="127" spans="1:7" x14ac:dyDescent="0.45">
      <c r="A127" s="83"/>
      <c r="B127" s="33"/>
      <c r="C127" s="33"/>
      <c r="D127" s="33"/>
      <c r="E127" s="42"/>
      <c r="F127" s="42"/>
      <c r="G127" s="95"/>
    </row>
    <row r="128" spans="1:7" x14ac:dyDescent="0.45">
      <c r="A128" s="83"/>
      <c r="B128" s="33"/>
      <c r="C128" s="33"/>
      <c r="D128" s="33"/>
      <c r="E128" s="42"/>
      <c r="F128" s="42"/>
      <c r="G128" s="95"/>
    </row>
    <row r="129" spans="1:7" x14ac:dyDescent="0.45">
      <c r="A129" s="83"/>
      <c r="B129" s="33"/>
      <c r="C129" s="33"/>
      <c r="D129" s="39"/>
      <c r="E129" s="42"/>
      <c r="F129" s="42"/>
      <c r="G129" s="95"/>
    </row>
    <row r="130" spans="1:7" x14ac:dyDescent="0.45">
      <c r="A130" s="83"/>
      <c r="B130" s="33"/>
      <c r="C130" s="39"/>
      <c r="D130" s="39"/>
      <c r="E130" s="42"/>
      <c r="F130" s="42"/>
      <c r="G130" s="95"/>
    </row>
    <row r="131" spans="1:7" x14ac:dyDescent="0.45">
      <c r="A131" s="83"/>
      <c r="B131" s="33"/>
      <c r="C131" s="39"/>
      <c r="D131" s="39"/>
      <c r="E131" s="42"/>
      <c r="F131" s="42"/>
      <c r="G131" s="95"/>
    </row>
    <row r="132" spans="1:7" x14ac:dyDescent="0.45">
      <c r="A132" s="83"/>
      <c r="B132" s="33"/>
      <c r="C132" s="39"/>
      <c r="D132" s="39"/>
      <c r="E132" s="42"/>
      <c r="F132" s="42"/>
      <c r="G132" s="95"/>
    </row>
    <row r="133" spans="1:7" x14ac:dyDescent="0.45">
      <c r="A133" s="83"/>
      <c r="B133" s="33"/>
      <c r="C133" s="33"/>
      <c r="D133" s="39"/>
      <c r="E133" s="42"/>
      <c r="F133" s="42"/>
      <c r="G133" s="95"/>
    </row>
    <row r="134" spans="1:7" x14ac:dyDescent="0.45">
      <c r="A134" s="83"/>
      <c r="B134" s="33"/>
      <c r="C134" s="33"/>
      <c r="D134" s="44"/>
      <c r="E134" s="42"/>
      <c r="F134" s="42"/>
      <c r="G134" s="95"/>
    </row>
    <row r="135" spans="1:7" x14ac:dyDescent="0.45">
      <c r="A135" s="83"/>
      <c r="B135" s="33"/>
      <c r="C135" s="33"/>
      <c r="D135" s="44"/>
      <c r="E135" s="42"/>
      <c r="F135" s="42"/>
      <c r="G135" s="95"/>
    </row>
    <row r="136" spans="1:7" x14ac:dyDescent="0.45">
      <c r="A136" s="83"/>
      <c r="B136" s="33"/>
      <c r="C136" s="33"/>
      <c r="D136" s="44"/>
      <c r="E136" s="42"/>
      <c r="F136" s="42"/>
      <c r="G136" s="95"/>
    </row>
    <row r="137" spans="1:7" x14ac:dyDescent="0.45">
      <c r="A137" s="83"/>
      <c r="B137" s="38"/>
      <c r="C137" s="33"/>
      <c r="D137" s="39"/>
      <c r="E137" s="42"/>
      <c r="F137" s="48"/>
      <c r="G137" s="95"/>
    </row>
    <row r="138" spans="1:7" x14ac:dyDescent="0.45">
      <c r="A138" s="83"/>
      <c r="B138" s="38"/>
      <c r="C138" s="33"/>
      <c r="D138" s="39"/>
      <c r="E138" s="42"/>
      <c r="F138" s="48"/>
      <c r="G138" s="95"/>
    </row>
    <row r="139" spans="1:7" x14ac:dyDescent="0.45">
      <c r="A139" s="83"/>
      <c r="B139" s="38"/>
      <c r="C139" s="33"/>
      <c r="D139" s="33"/>
      <c r="E139" s="42"/>
      <c r="F139" s="48"/>
      <c r="G139" s="95"/>
    </row>
    <row r="140" spans="1:7" x14ac:dyDescent="0.45">
      <c r="A140" s="83"/>
      <c r="B140" s="38"/>
      <c r="C140" s="33"/>
      <c r="D140" s="33"/>
      <c r="E140" s="42"/>
      <c r="F140" s="48"/>
      <c r="G140" s="95"/>
    </row>
    <row r="141" spans="1:7" x14ac:dyDescent="0.45">
      <c r="A141" s="83"/>
      <c r="B141" s="38"/>
      <c r="C141" s="33"/>
      <c r="D141" s="33"/>
      <c r="E141" s="42"/>
      <c r="F141" s="48"/>
      <c r="G141" s="95"/>
    </row>
    <row r="142" spans="1:7" x14ac:dyDescent="0.45">
      <c r="A142" s="83"/>
      <c r="B142" s="38"/>
      <c r="C142" s="33"/>
      <c r="D142" s="39"/>
      <c r="E142" s="42"/>
      <c r="F142" s="48"/>
      <c r="G142" s="95"/>
    </row>
    <row r="143" spans="1:7" x14ac:dyDescent="0.45">
      <c r="A143" s="83"/>
      <c r="B143" s="38"/>
      <c r="C143" s="33"/>
      <c r="D143" s="39"/>
      <c r="E143" s="42"/>
      <c r="F143" s="48"/>
      <c r="G143" s="95"/>
    </row>
    <row r="144" spans="1:7" x14ac:dyDescent="0.45">
      <c r="A144" s="83"/>
      <c r="B144" s="38"/>
      <c r="C144" s="33"/>
      <c r="D144" s="43"/>
      <c r="E144" s="42"/>
      <c r="F144" s="48"/>
      <c r="G144" s="95"/>
    </row>
    <row r="145" spans="1:7" x14ac:dyDescent="0.45">
      <c r="A145" s="83"/>
      <c r="B145" s="38"/>
      <c r="C145" s="33"/>
      <c r="D145" s="43"/>
      <c r="E145" s="42"/>
      <c r="F145" s="48"/>
      <c r="G145" s="95"/>
    </row>
    <row r="146" spans="1:7" x14ac:dyDescent="0.45">
      <c r="A146" s="83"/>
      <c r="B146" s="38"/>
      <c r="C146" s="33"/>
      <c r="D146" s="44"/>
      <c r="E146" s="42"/>
      <c r="F146" s="48"/>
      <c r="G146" s="95"/>
    </row>
    <row r="147" spans="1:7" x14ac:dyDescent="0.45">
      <c r="A147" s="83"/>
      <c r="B147" s="38"/>
      <c r="C147" s="33"/>
      <c r="D147" s="44"/>
      <c r="E147" s="42"/>
      <c r="F147" s="48"/>
      <c r="G147" s="95"/>
    </row>
    <row r="148" spans="1:7" x14ac:dyDescent="0.45">
      <c r="A148" s="83"/>
      <c r="B148" s="38"/>
      <c r="C148" s="33"/>
      <c r="D148" s="43"/>
      <c r="E148" s="42"/>
      <c r="F148" s="48"/>
      <c r="G148" s="95"/>
    </row>
    <row r="149" spans="1:7" x14ac:dyDescent="0.45">
      <c r="A149" s="83"/>
      <c r="B149" s="38"/>
      <c r="C149" s="33"/>
      <c r="D149" s="39"/>
      <c r="E149" s="42"/>
      <c r="F149" s="48"/>
      <c r="G149" s="95"/>
    </row>
    <row r="150" spans="1:7" x14ac:dyDescent="0.45">
      <c r="A150" s="83"/>
      <c r="B150" s="38"/>
      <c r="C150" s="33"/>
      <c r="D150" s="43"/>
      <c r="E150" s="42"/>
      <c r="F150" s="48"/>
      <c r="G150" s="95"/>
    </row>
    <row r="151" spans="1:7" x14ac:dyDescent="0.45">
      <c r="A151" s="83"/>
      <c r="B151" s="38"/>
      <c r="C151" s="33"/>
      <c r="D151" s="43"/>
      <c r="E151" s="42"/>
      <c r="F151" s="48"/>
      <c r="G151" s="95"/>
    </row>
    <row r="152" spans="1:7" x14ac:dyDescent="0.45">
      <c r="A152" s="83"/>
      <c r="B152" s="38"/>
      <c r="C152" s="33"/>
      <c r="D152" s="33"/>
      <c r="E152" s="42"/>
      <c r="F152" s="48"/>
      <c r="G152" s="95"/>
    </row>
    <row r="153" spans="1:7" x14ac:dyDescent="0.45">
      <c r="A153" s="83"/>
      <c r="B153" s="38"/>
      <c r="C153" s="33"/>
      <c r="D153" s="39"/>
      <c r="E153" s="42"/>
      <c r="F153" s="48"/>
      <c r="G153" s="95"/>
    </row>
    <row r="154" spans="1:7" x14ac:dyDescent="0.45">
      <c r="A154" s="83"/>
      <c r="B154" s="38"/>
      <c r="C154" s="33"/>
      <c r="D154" s="39"/>
      <c r="E154" s="42"/>
      <c r="F154" s="48"/>
      <c r="G154" s="95"/>
    </row>
    <row r="155" spans="1:7" x14ac:dyDescent="0.45">
      <c r="A155" s="83"/>
      <c r="B155" s="38"/>
      <c r="C155" s="33"/>
      <c r="D155" s="39"/>
      <c r="E155" s="42"/>
      <c r="F155" s="48"/>
      <c r="G155" s="95"/>
    </row>
    <row r="156" spans="1:7" x14ac:dyDescent="0.45">
      <c r="A156" s="83"/>
      <c r="B156" s="38"/>
      <c r="C156" s="33"/>
      <c r="D156" s="33"/>
      <c r="E156" s="42"/>
      <c r="F156" s="42"/>
      <c r="G156" s="95"/>
    </row>
    <row r="157" spans="1:7" x14ac:dyDescent="0.45">
      <c r="A157" s="83"/>
      <c r="B157" s="38"/>
      <c r="C157" s="33"/>
      <c r="D157" s="39"/>
      <c r="E157" s="42"/>
      <c r="F157" s="42"/>
      <c r="G157" s="95"/>
    </row>
    <row r="158" spans="1:7" x14ac:dyDescent="0.45">
      <c r="A158" s="83"/>
      <c r="B158" s="38"/>
      <c r="C158" s="43"/>
      <c r="D158" s="39"/>
      <c r="E158" s="42"/>
      <c r="F158" s="48"/>
      <c r="G158" s="95"/>
    </row>
    <row r="159" spans="1:7" x14ac:dyDescent="0.45">
      <c r="A159" s="83"/>
      <c r="B159" s="38"/>
      <c r="C159" s="43"/>
      <c r="D159" s="33"/>
      <c r="E159" s="42"/>
      <c r="F159" s="48"/>
      <c r="G159" s="95"/>
    </row>
    <row r="160" spans="1:7" x14ac:dyDescent="0.45">
      <c r="A160" s="83"/>
      <c r="B160" s="38"/>
      <c r="C160" s="43"/>
      <c r="D160" s="39"/>
      <c r="E160" s="42"/>
      <c r="F160" s="48"/>
      <c r="G160" s="95"/>
    </row>
    <row r="161" spans="1:7" x14ac:dyDescent="0.45">
      <c r="A161" s="83"/>
      <c r="B161" s="33"/>
      <c r="C161" s="43"/>
      <c r="D161" s="39"/>
      <c r="E161" s="42"/>
      <c r="F161" s="48"/>
      <c r="G161" s="95"/>
    </row>
    <row r="162" spans="1:7" x14ac:dyDescent="0.45">
      <c r="A162" s="83"/>
      <c r="B162" s="33"/>
      <c r="C162" s="33"/>
      <c r="D162" s="39"/>
      <c r="E162" s="42"/>
      <c r="F162" s="42"/>
      <c r="G162" s="95"/>
    </row>
    <row r="163" spans="1:7" x14ac:dyDescent="0.45">
      <c r="A163" s="83"/>
      <c r="B163" s="33"/>
      <c r="C163" s="33"/>
      <c r="D163" s="39"/>
      <c r="E163" s="42"/>
      <c r="F163" s="42"/>
      <c r="G163" s="95"/>
    </row>
    <row r="164" spans="1:7" x14ac:dyDescent="0.45">
      <c r="A164" s="83"/>
      <c r="B164" s="33"/>
      <c r="C164" s="33"/>
      <c r="D164" s="33"/>
      <c r="E164" s="42"/>
      <c r="F164" s="42"/>
      <c r="G164" s="95"/>
    </row>
    <row r="165" spans="1:7" x14ac:dyDescent="0.45">
      <c r="A165" s="83"/>
      <c r="B165" s="33"/>
      <c r="C165" s="33"/>
      <c r="D165" s="33"/>
      <c r="E165" s="42"/>
      <c r="F165" s="48"/>
      <c r="G165" s="95"/>
    </row>
    <row r="166" spans="1:7" x14ac:dyDescent="0.45">
      <c r="A166" s="83"/>
      <c r="B166" s="33"/>
      <c r="C166" s="33"/>
      <c r="D166" s="33"/>
      <c r="E166" s="42"/>
      <c r="F166" s="42"/>
      <c r="G166" s="95"/>
    </row>
    <row r="167" spans="1:7" x14ac:dyDescent="0.45">
      <c r="A167" s="83"/>
      <c r="B167" s="33"/>
      <c r="C167" s="33"/>
      <c r="D167" s="39"/>
      <c r="E167" s="42"/>
      <c r="F167" s="42"/>
      <c r="G167" s="95"/>
    </row>
    <row r="168" spans="1:7" x14ac:dyDescent="0.45">
      <c r="A168" s="83"/>
      <c r="B168" s="33"/>
      <c r="C168" s="39"/>
      <c r="D168" s="39"/>
      <c r="E168" s="42"/>
      <c r="F168" s="42"/>
      <c r="G168" s="95"/>
    </row>
    <row r="169" spans="1:7" x14ac:dyDescent="0.45">
      <c r="A169" s="83"/>
      <c r="B169" s="33"/>
      <c r="C169" s="39"/>
      <c r="D169" s="39"/>
      <c r="E169" s="42"/>
      <c r="F169" s="42"/>
      <c r="G169" s="95"/>
    </row>
    <row r="170" spans="1:7" x14ac:dyDescent="0.45">
      <c r="A170" s="83"/>
      <c r="B170" s="33"/>
      <c r="C170" s="39"/>
      <c r="D170" s="39"/>
      <c r="E170" s="42"/>
      <c r="F170" s="42"/>
      <c r="G170" s="95"/>
    </row>
    <row r="171" spans="1:7" x14ac:dyDescent="0.45">
      <c r="A171" s="83"/>
      <c r="B171" s="33"/>
      <c r="C171" s="33"/>
      <c r="D171" s="39"/>
      <c r="E171" s="42"/>
      <c r="F171" s="42"/>
      <c r="G171" s="95"/>
    </row>
    <row r="172" spans="1:7" x14ac:dyDescent="0.45">
      <c r="A172" s="83"/>
      <c r="B172" s="33"/>
      <c r="C172" s="33"/>
      <c r="D172" s="44"/>
      <c r="E172" s="42"/>
      <c r="F172" s="48"/>
      <c r="G172" s="95"/>
    </row>
    <row r="173" spans="1:7" x14ac:dyDescent="0.45">
      <c r="A173" s="83"/>
      <c r="B173" s="33"/>
      <c r="C173" s="33"/>
      <c r="D173" s="44"/>
      <c r="E173" s="42"/>
      <c r="F173" s="42"/>
      <c r="G173" s="95"/>
    </row>
    <row r="174" spans="1:7" x14ac:dyDescent="0.45">
      <c r="A174" s="83"/>
      <c r="B174" s="33"/>
      <c r="C174" s="33"/>
      <c r="D174" s="44"/>
      <c r="E174" s="42"/>
      <c r="F174" s="48"/>
      <c r="G174" s="95"/>
    </row>
    <row r="175" spans="1:7" x14ac:dyDescent="0.45">
      <c r="A175" s="83"/>
      <c r="B175" s="84"/>
      <c r="C175" s="38"/>
      <c r="D175" s="85"/>
      <c r="E175" s="42"/>
      <c r="F175" s="86"/>
      <c r="G175" s="95"/>
    </row>
    <row r="176" spans="1:7" x14ac:dyDescent="0.45">
      <c r="A176" s="83"/>
      <c r="B176" s="33"/>
      <c r="C176" s="33"/>
      <c r="D176" s="33"/>
      <c r="E176" s="42"/>
      <c r="F176" s="42"/>
      <c r="G176" s="95"/>
    </row>
    <row r="177" spans="1:7" x14ac:dyDescent="0.45">
      <c r="A177" s="83"/>
      <c r="B177" s="33"/>
      <c r="C177" s="33"/>
      <c r="D177" s="33"/>
      <c r="E177" s="42"/>
      <c r="F177" s="42"/>
      <c r="G177" s="95"/>
    </row>
    <row r="178" spans="1:7" x14ac:dyDescent="0.45">
      <c r="A178" s="83"/>
      <c r="B178" s="33"/>
      <c r="C178" s="33"/>
      <c r="D178" s="33"/>
      <c r="E178" s="42"/>
      <c r="F178" s="42"/>
      <c r="G178" s="95"/>
    </row>
    <row r="179" spans="1:7" x14ac:dyDescent="0.45">
      <c r="A179" s="83"/>
      <c r="B179" s="33"/>
      <c r="C179" s="33"/>
      <c r="D179" s="39"/>
      <c r="E179" s="42"/>
      <c r="F179" s="42"/>
      <c r="G179" s="95"/>
    </row>
    <row r="180" spans="1:7" x14ac:dyDescent="0.45">
      <c r="A180" s="83"/>
      <c r="B180" s="33"/>
      <c r="C180" s="39"/>
      <c r="D180" s="39"/>
      <c r="E180" s="42"/>
      <c r="F180" s="42"/>
      <c r="G180" s="95"/>
    </row>
    <row r="181" spans="1:7" x14ac:dyDescent="0.45">
      <c r="A181" s="83"/>
      <c r="B181" s="33"/>
      <c r="C181" s="39"/>
      <c r="D181" s="39"/>
      <c r="E181" s="42"/>
      <c r="F181" s="42"/>
      <c r="G181" s="95"/>
    </row>
    <row r="182" spans="1:7" x14ac:dyDescent="0.45">
      <c r="A182" s="83"/>
      <c r="B182" s="33"/>
      <c r="C182" s="39"/>
      <c r="D182" s="39"/>
      <c r="E182" s="42"/>
      <c r="F182" s="42"/>
      <c r="G182" s="95"/>
    </row>
    <row r="183" spans="1:7" x14ac:dyDescent="0.45">
      <c r="A183" s="83"/>
      <c r="B183" s="33"/>
      <c r="C183" s="33"/>
      <c r="D183" s="39"/>
      <c r="E183" s="42"/>
      <c r="F183" s="42"/>
      <c r="G183" s="95"/>
    </row>
    <row r="184" spans="1:7" x14ac:dyDescent="0.45">
      <c r="A184" s="83"/>
      <c r="B184" s="33"/>
      <c r="C184" s="33"/>
      <c r="D184" s="44"/>
      <c r="E184" s="42"/>
      <c r="F184" s="42"/>
      <c r="G184" s="95"/>
    </row>
    <row r="185" spans="1:7" x14ac:dyDescent="0.45">
      <c r="A185" s="83"/>
      <c r="B185" s="33"/>
      <c r="C185" s="33"/>
      <c r="D185" s="44"/>
      <c r="E185" s="42"/>
      <c r="F185" s="42"/>
      <c r="G185" s="95"/>
    </row>
    <row r="186" spans="1:7" x14ac:dyDescent="0.45">
      <c r="A186" s="83"/>
      <c r="B186" s="33"/>
      <c r="C186" s="33"/>
      <c r="D186" s="44"/>
      <c r="E186" s="42"/>
      <c r="F186" s="42"/>
      <c r="G186" s="95"/>
    </row>
    <row r="187" spans="1:7" x14ac:dyDescent="0.45">
      <c r="A187" s="83"/>
      <c r="B187" s="38"/>
      <c r="C187" s="33"/>
      <c r="D187" s="39"/>
      <c r="E187" s="42"/>
      <c r="F187" s="48"/>
      <c r="G187" s="95"/>
    </row>
    <row r="188" spans="1:7" x14ac:dyDescent="0.45">
      <c r="A188" s="83"/>
      <c r="B188" s="38"/>
      <c r="C188" s="33"/>
      <c r="D188" s="39"/>
      <c r="E188" s="42"/>
      <c r="F188" s="48"/>
      <c r="G188" s="95"/>
    </row>
    <row r="189" spans="1:7" x14ac:dyDescent="0.45">
      <c r="A189" s="83"/>
      <c r="B189" s="38"/>
      <c r="C189" s="33"/>
      <c r="D189" s="33"/>
      <c r="E189" s="42"/>
      <c r="F189" s="48"/>
      <c r="G189" s="95"/>
    </row>
    <row r="190" spans="1:7" x14ac:dyDescent="0.45">
      <c r="A190" s="83"/>
      <c r="B190" s="38"/>
      <c r="C190" s="33"/>
      <c r="D190" s="33"/>
      <c r="E190" s="42"/>
      <c r="F190" s="48"/>
      <c r="G190" s="95"/>
    </row>
    <row r="191" spans="1:7" x14ac:dyDescent="0.45">
      <c r="A191" s="83"/>
      <c r="B191" s="38"/>
      <c r="C191" s="33"/>
      <c r="D191" s="33"/>
      <c r="E191" s="42"/>
      <c r="F191" s="48"/>
      <c r="G191" s="95"/>
    </row>
    <row r="192" spans="1:7" x14ac:dyDescent="0.45">
      <c r="A192" s="83"/>
      <c r="B192" s="38"/>
      <c r="C192" s="33"/>
      <c r="D192" s="39"/>
      <c r="E192" s="42"/>
      <c r="F192" s="48"/>
      <c r="G192" s="95"/>
    </row>
    <row r="193" spans="1:7" x14ac:dyDescent="0.45">
      <c r="A193" s="83"/>
      <c r="B193" s="38"/>
      <c r="C193" s="33"/>
      <c r="D193" s="39"/>
      <c r="E193" s="42"/>
      <c r="F193" s="48"/>
      <c r="G193" s="95"/>
    </row>
    <row r="194" spans="1:7" x14ac:dyDescent="0.45">
      <c r="A194" s="83"/>
      <c r="B194" s="38"/>
      <c r="C194" s="33"/>
      <c r="D194" s="43"/>
      <c r="E194" s="42"/>
      <c r="F194" s="48"/>
      <c r="G194" s="95"/>
    </row>
    <row r="195" spans="1:7" x14ac:dyDescent="0.45">
      <c r="A195" s="83"/>
      <c r="B195" s="38"/>
      <c r="C195" s="33"/>
      <c r="D195" s="43"/>
      <c r="E195" s="42"/>
      <c r="F195" s="48"/>
      <c r="G195" s="95"/>
    </row>
    <row r="196" spans="1:7" x14ac:dyDescent="0.45">
      <c r="A196" s="83"/>
      <c r="B196" s="38"/>
      <c r="C196" s="33"/>
      <c r="D196" s="44"/>
      <c r="E196" s="42"/>
      <c r="F196" s="48"/>
      <c r="G196" s="95"/>
    </row>
    <row r="197" spans="1:7" x14ac:dyDescent="0.45">
      <c r="A197" s="83"/>
      <c r="B197" s="38"/>
      <c r="C197" s="33"/>
      <c r="D197" s="44"/>
      <c r="E197" s="42"/>
      <c r="F197" s="48"/>
      <c r="G197" s="95"/>
    </row>
    <row r="198" spans="1:7" x14ac:dyDescent="0.45">
      <c r="A198" s="83"/>
      <c r="B198" s="38"/>
      <c r="C198" s="33"/>
      <c r="D198" s="43"/>
      <c r="E198" s="42"/>
      <c r="F198" s="48"/>
      <c r="G198" s="95"/>
    </row>
    <row r="199" spans="1:7" x14ac:dyDescent="0.45">
      <c r="A199" s="83"/>
      <c r="B199" s="38"/>
      <c r="C199" s="33"/>
      <c r="D199" s="39"/>
      <c r="E199" s="42"/>
      <c r="F199" s="48"/>
      <c r="G199" s="95"/>
    </row>
    <row r="200" spans="1:7" x14ac:dyDescent="0.45">
      <c r="A200" s="83"/>
      <c r="B200" s="38"/>
      <c r="C200" s="33"/>
      <c r="D200" s="43"/>
      <c r="E200" s="42"/>
      <c r="F200" s="48"/>
      <c r="G200" s="95"/>
    </row>
    <row r="201" spans="1:7" x14ac:dyDescent="0.45">
      <c r="A201" s="83"/>
      <c r="B201" s="38"/>
      <c r="C201" s="33"/>
      <c r="D201" s="43"/>
      <c r="E201" s="42"/>
      <c r="F201" s="48"/>
      <c r="G201" s="95"/>
    </row>
    <row r="202" spans="1:7" x14ac:dyDescent="0.45">
      <c r="A202" s="83"/>
      <c r="B202" s="38"/>
      <c r="C202" s="33"/>
      <c r="D202" s="33"/>
      <c r="E202" s="42"/>
      <c r="F202" s="48"/>
      <c r="G202" s="95"/>
    </row>
    <row r="203" spans="1:7" x14ac:dyDescent="0.45">
      <c r="A203" s="83"/>
      <c r="B203" s="38"/>
      <c r="C203" s="33"/>
      <c r="D203" s="39"/>
      <c r="E203" s="42"/>
      <c r="F203" s="48"/>
      <c r="G203" s="95"/>
    </row>
    <row r="204" spans="1:7" x14ac:dyDescent="0.45">
      <c r="A204" s="83"/>
      <c r="B204" s="38"/>
      <c r="C204" s="33"/>
      <c r="D204" s="39"/>
      <c r="E204" s="42"/>
      <c r="F204" s="48"/>
      <c r="G204" s="95"/>
    </row>
    <row r="205" spans="1:7" x14ac:dyDescent="0.45">
      <c r="A205" s="83"/>
      <c r="B205" s="38"/>
      <c r="C205" s="33"/>
      <c r="D205" s="39"/>
      <c r="E205" s="42"/>
      <c r="F205" s="48"/>
      <c r="G205" s="95"/>
    </row>
    <row r="206" spans="1:7" x14ac:dyDescent="0.45">
      <c r="A206" s="83"/>
      <c r="B206" s="38"/>
      <c r="C206" s="33"/>
      <c r="D206" s="33"/>
      <c r="E206" s="42"/>
      <c r="F206" s="42"/>
      <c r="G206" s="95"/>
    </row>
    <row r="207" spans="1:7" x14ac:dyDescent="0.45">
      <c r="A207" s="83"/>
      <c r="B207" s="38"/>
      <c r="C207" s="33"/>
      <c r="D207" s="39"/>
      <c r="E207" s="42"/>
      <c r="F207" s="42"/>
      <c r="G207" s="95"/>
    </row>
    <row r="208" spans="1:7" x14ac:dyDescent="0.45">
      <c r="A208" s="83"/>
      <c r="B208" s="38"/>
      <c r="C208" s="43"/>
      <c r="D208" s="39"/>
      <c r="E208" s="42"/>
      <c r="F208" s="48"/>
      <c r="G208" s="95"/>
    </row>
    <row r="209" spans="1:7" x14ac:dyDescent="0.45">
      <c r="A209" s="83"/>
      <c r="B209" s="38"/>
      <c r="C209" s="43"/>
      <c r="D209" s="33"/>
      <c r="E209" s="42"/>
      <c r="F209" s="48"/>
      <c r="G209" s="95"/>
    </row>
    <row r="210" spans="1:7" x14ac:dyDescent="0.45">
      <c r="A210" s="83"/>
      <c r="B210" s="38"/>
      <c r="C210" s="43"/>
      <c r="D210" s="39"/>
      <c r="E210" s="42"/>
      <c r="F210" s="48"/>
      <c r="G210" s="95"/>
    </row>
    <row r="211" spans="1:7" x14ac:dyDescent="0.45">
      <c r="A211" s="83"/>
      <c r="B211" s="33"/>
      <c r="C211" s="33"/>
      <c r="D211" s="33"/>
      <c r="E211" s="42"/>
      <c r="F211" s="48"/>
      <c r="G211" s="95"/>
    </row>
    <row r="212" spans="1:7" x14ac:dyDescent="0.45">
      <c r="A212" s="83"/>
      <c r="B212" s="33"/>
      <c r="C212" s="33"/>
      <c r="D212" s="33"/>
      <c r="E212" s="42"/>
      <c r="F212" s="42"/>
      <c r="G212" s="95"/>
    </row>
    <row r="213" spans="1:7" x14ac:dyDescent="0.45">
      <c r="A213" s="83"/>
      <c r="B213" s="33"/>
      <c r="C213" s="33"/>
      <c r="D213" s="39"/>
      <c r="E213" s="42"/>
      <c r="F213" s="42"/>
      <c r="G213" s="95"/>
    </row>
    <row r="214" spans="1:7" x14ac:dyDescent="0.45">
      <c r="A214" s="83"/>
      <c r="B214" s="33"/>
      <c r="C214" s="39"/>
      <c r="D214" s="39"/>
      <c r="E214" s="42"/>
      <c r="F214" s="42"/>
      <c r="G214" s="95"/>
    </row>
    <row r="215" spans="1:7" x14ac:dyDescent="0.45">
      <c r="A215" s="83"/>
      <c r="B215" s="33"/>
      <c r="C215" s="39"/>
      <c r="D215" s="39"/>
      <c r="E215" s="42"/>
      <c r="F215" s="42"/>
      <c r="G215" s="95"/>
    </row>
    <row r="216" spans="1:7" x14ac:dyDescent="0.45">
      <c r="A216" s="83"/>
      <c r="B216" s="33"/>
      <c r="C216" s="39"/>
      <c r="D216" s="39"/>
      <c r="E216" s="42"/>
      <c r="F216" s="42"/>
      <c r="G216" s="95"/>
    </row>
    <row r="217" spans="1:7" x14ac:dyDescent="0.45">
      <c r="A217" s="83"/>
      <c r="B217" s="33"/>
      <c r="C217" s="33"/>
      <c r="D217" s="39"/>
      <c r="E217" s="42"/>
      <c r="F217" s="42"/>
      <c r="G217" s="95"/>
    </row>
    <row r="218" spans="1:7" x14ac:dyDescent="0.45">
      <c r="A218" s="83"/>
      <c r="B218" s="33"/>
      <c r="C218" s="33"/>
      <c r="D218" s="44"/>
      <c r="E218" s="42"/>
      <c r="F218" s="48"/>
      <c r="G218" s="95"/>
    </row>
    <row r="219" spans="1:7" x14ac:dyDescent="0.45">
      <c r="A219" s="83"/>
      <c r="B219" s="33"/>
      <c r="C219" s="33"/>
      <c r="D219" s="44"/>
      <c r="E219" s="42"/>
      <c r="F219" s="42"/>
      <c r="G219" s="95"/>
    </row>
    <row r="220" spans="1:7" x14ac:dyDescent="0.45">
      <c r="A220" s="83"/>
      <c r="B220" s="33"/>
      <c r="C220" s="33"/>
      <c r="D220" s="44"/>
      <c r="E220" s="42"/>
      <c r="F220" s="48"/>
      <c r="G220" s="95"/>
    </row>
    <row r="221" spans="1:7" x14ac:dyDescent="0.45">
      <c r="A221" s="83"/>
      <c r="B221" s="84"/>
      <c r="C221" s="38"/>
      <c r="D221" s="85"/>
      <c r="E221" s="42"/>
      <c r="F221" s="86"/>
      <c r="G221" s="95"/>
    </row>
    <row r="222" spans="1:7" x14ac:dyDescent="0.45">
      <c r="A222" s="83"/>
      <c r="B222" s="33"/>
      <c r="C222" s="33"/>
      <c r="D222" s="39"/>
      <c r="E222" s="42"/>
      <c r="F222" s="42"/>
      <c r="G222" s="95"/>
    </row>
    <row r="223" spans="1:7" x14ac:dyDescent="0.45">
      <c r="A223" s="83"/>
      <c r="B223" s="33"/>
      <c r="C223" s="33"/>
      <c r="D223" s="33"/>
      <c r="E223" s="42"/>
      <c r="F223" s="42"/>
      <c r="G223" s="95"/>
    </row>
    <row r="224" spans="1:7" x14ac:dyDescent="0.45">
      <c r="A224" s="83"/>
      <c r="B224" s="33"/>
      <c r="C224" s="33"/>
      <c r="D224" s="33"/>
      <c r="E224" s="42"/>
      <c r="F224" s="48"/>
      <c r="G224" s="95"/>
    </row>
    <row r="225" spans="1:7" x14ac:dyDescent="0.45">
      <c r="A225" s="83"/>
      <c r="B225" s="33"/>
      <c r="C225" s="33"/>
      <c r="D225" s="33"/>
      <c r="E225" s="42"/>
      <c r="F225" s="42"/>
      <c r="G225" s="95"/>
    </row>
    <row r="226" spans="1:7" x14ac:dyDescent="0.45">
      <c r="A226" s="83"/>
      <c r="B226" s="33"/>
      <c r="C226" s="39"/>
      <c r="D226" s="39"/>
      <c r="E226" s="42"/>
      <c r="F226" s="42"/>
      <c r="G226" s="95"/>
    </row>
    <row r="227" spans="1:7" x14ac:dyDescent="0.45">
      <c r="A227" s="83"/>
      <c r="B227" s="33"/>
      <c r="C227" s="39"/>
      <c r="D227" s="39"/>
      <c r="E227" s="42"/>
      <c r="F227" s="42"/>
      <c r="G227" s="95"/>
    </row>
    <row r="228" spans="1:7" x14ac:dyDescent="0.45">
      <c r="A228" s="83"/>
      <c r="B228" s="33"/>
      <c r="C228" s="39"/>
      <c r="D228" s="39"/>
      <c r="E228" s="42"/>
      <c r="F228" s="42"/>
      <c r="G228" s="95"/>
    </row>
    <row r="229" spans="1:7" x14ac:dyDescent="0.45">
      <c r="A229" s="83"/>
      <c r="B229" s="33"/>
      <c r="C229" s="33"/>
      <c r="D229" s="39"/>
      <c r="E229" s="42"/>
      <c r="F229" s="42"/>
      <c r="G229" s="95"/>
    </row>
    <row r="230" spans="1:7" x14ac:dyDescent="0.45">
      <c r="A230" s="83"/>
      <c r="B230" s="33"/>
      <c r="C230" s="33"/>
      <c r="D230" s="44"/>
      <c r="E230" s="42"/>
      <c r="F230" s="48"/>
      <c r="G230" s="95"/>
    </row>
    <row r="231" spans="1:7" x14ac:dyDescent="0.45">
      <c r="A231" s="83"/>
      <c r="B231" s="33"/>
      <c r="C231" s="33"/>
      <c r="D231" s="44"/>
      <c r="E231" s="42"/>
      <c r="F231" s="42"/>
      <c r="G231" s="95"/>
    </row>
    <row r="232" spans="1:7" x14ac:dyDescent="0.45">
      <c r="A232" s="83"/>
      <c r="B232" s="33"/>
      <c r="C232" s="33"/>
      <c r="D232" s="44"/>
      <c r="E232" s="42"/>
      <c r="F232" s="48"/>
      <c r="G232" s="95"/>
    </row>
    <row r="233" spans="1:7" x14ac:dyDescent="0.45">
      <c r="A233" s="83"/>
      <c r="B233" s="84"/>
      <c r="C233" s="38"/>
      <c r="D233" s="85"/>
      <c r="E233" s="42"/>
      <c r="F233" s="86"/>
      <c r="G233" s="95"/>
    </row>
    <row r="234" spans="1:7" x14ac:dyDescent="0.45">
      <c r="A234" s="83"/>
      <c r="B234" s="33"/>
      <c r="C234" s="33"/>
      <c r="D234" s="33"/>
      <c r="E234" s="42"/>
      <c r="F234" s="42"/>
      <c r="G234" s="95"/>
    </row>
    <row r="235" spans="1:7" x14ac:dyDescent="0.45">
      <c r="A235" s="83"/>
      <c r="B235" s="33"/>
      <c r="C235" s="33"/>
      <c r="D235" s="33"/>
      <c r="E235" s="42"/>
      <c r="F235" s="42"/>
      <c r="G235" s="95"/>
    </row>
    <row r="236" spans="1:7" x14ac:dyDescent="0.45">
      <c r="A236" s="83"/>
      <c r="B236" s="33"/>
      <c r="C236" s="33"/>
      <c r="D236" s="33"/>
      <c r="E236" s="42"/>
      <c r="F236" s="42"/>
      <c r="G236" s="95"/>
    </row>
    <row r="237" spans="1:7" x14ac:dyDescent="0.45">
      <c r="A237" s="83"/>
      <c r="B237" s="33"/>
      <c r="C237" s="33"/>
      <c r="D237" s="39"/>
      <c r="E237" s="42"/>
      <c r="F237" s="42"/>
      <c r="G237" s="95"/>
    </row>
    <row r="238" spans="1:7" x14ac:dyDescent="0.45">
      <c r="A238" s="83"/>
      <c r="B238" s="33"/>
      <c r="C238" s="39"/>
      <c r="D238" s="39"/>
      <c r="E238" s="42"/>
      <c r="F238" s="42"/>
      <c r="G238" s="95"/>
    </row>
    <row r="239" spans="1:7" x14ac:dyDescent="0.45">
      <c r="A239" s="83"/>
      <c r="B239" s="33"/>
      <c r="C239" s="39"/>
      <c r="D239" s="39"/>
      <c r="E239" s="42"/>
      <c r="F239" s="42"/>
      <c r="G239" s="95"/>
    </row>
    <row r="240" spans="1:7" x14ac:dyDescent="0.45">
      <c r="A240" s="83"/>
      <c r="B240" s="33"/>
      <c r="C240" s="39"/>
      <c r="D240" s="39"/>
      <c r="E240" s="42"/>
      <c r="F240" s="42"/>
      <c r="G240" s="95"/>
    </row>
    <row r="241" spans="1:7" x14ac:dyDescent="0.45">
      <c r="A241" s="83"/>
      <c r="B241" s="33"/>
      <c r="C241" s="33"/>
      <c r="D241" s="39"/>
      <c r="E241" s="42"/>
      <c r="F241" s="42"/>
      <c r="G241" s="95"/>
    </row>
    <row r="242" spans="1:7" x14ac:dyDescent="0.45">
      <c r="A242" s="83"/>
      <c r="B242" s="33"/>
      <c r="C242" s="33"/>
      <c r="D242" s="44"/>
      <c r="E242" s="42"/>
      <c r="F242" s="42"/>
      <c r="G242" s="95"/>
    </row>
    <row r="243" spans="1:7" x14ac:dyDescent="0.45">
      <c r="A243" s="83"/>
      <c r="B243" s="33"/>
      <c r="C243" s="33"/>
      <c r="D243" s="44"/>
      <c r="E243" s="42"/>
      <c r="F243" s="42"/>
      <c r="G243" s="95"/>
    </row>
    <row r="244" spans="1:7" x14ac:dyDescent="0.45">
      <c r="A244" s="83"/>
      <c r="B244" s="33"/>
      <c r="C244" s="33"/>
      <c r="D244" s="44"/>
      <c r="E244" s="42"/>
      <c r="F244" s="42"/>
      <c r="G244" s="95"/>
    </row>
    <row r="245" spans="1:7" x14ac:dyDescent="0.45">
      <c r="A245" s="83"/>
      <c r="B245" s="38"/>
      <c r="C245" s="33"/>
      <c r="D245" s="39"/>
      <c r="E245" s="42"/>
      <c r="F245" s="48"/>
      <c r="G245" s="95"/>
    </row>
    <row r="246" spans="1:7" x14ac:dyDescent="0.45">
      <c r="A246" s="83"/>
      <c r="B246" s="38"/>
      <c r="C246" s="33"/>
      <c r="D246" s="39"/>
      <c r="E246" s="42"/>
      <c r="F246" s="48"/>
      <c r="G246" s="95"/>
    </row>
    <row r="247" spans="1:7" x14ac:dyDescent="0.45">
      <c r="A247" s="83"/>
      <c r="B247" s="38"/>
      <c r="C247" s="33"/>
      <c r="D247" s="33"/>
      <c r="E247" s="42"/>
      <c r="F247" s="48"/>
      <c r="G247" s="95"/>
    </row>
    <row r="248" spans="1:7" x14ac:dyDescent="0.45">
      <c r="A248" s="83"/>
      <c r="B248" s="38"/>
      <c r="C248" s="33"/>
      <c r="D248" s="33"/>
      <c r="E248" s="42"/>
      <c r="F248" s="48"/>
      <c r="G248" s="95"/>
    </row>
    <row r="249" spans="1:7" x14ac:dyDescent="0.45">
      <c r="A249" s="83"/>
      <c r="B249" s="38"/>
      <c r="C249" s="33"/>
      <c r="D249" s="33"/>
      <c r="E249" s="42"/>
      <c r="F249" s="48"/>
      <c r="G249" s="95"/>
    </row>
    <row r="250" spans="1:7" x14ac:dyDescent="0.45">
      <c r="A250" s="83"/>
      <c r="B250" s="38"/>
      <c r="C250" s="33"/>
      <c r="D250" s="39"/>
      <c r="E250" s="42"/>
      <c r="F250" s="48"/>
      <c r="G250" s="95"/>
    </row>
    <row r="251" spans="1:7" x14ac:dyDescent="0.45">
      <c r="A251" s="83"/>
      <c r="B251" s="38"/>
      <c r="C251" s="33"/>
      <c r="D251" s="39"/>
      <c r="E251" s="42"/>
      <c r="F251" s="48"/>
      <c r="G251" s="95"/>
    </row>
    <row r="252" spans="1:7" x14ac:dyDescent="0.45">
      <c r="A252" s="83"/>
      <c r="B252" s="38"/>
      <c r="C252" s="33"/>
      <c r="D252" s="43"/>
      <c r="E252" s="42"/>
      <c r="F252" s="48"/>
      <c r="G252" s="95"/>
    </row>
    <row r="253" spans="1:7" x14ac:dyDescent="0.45">
      <c r="A253" s="83"/>
      <c r="B253" s="38"/>
      <c r="C253" s="33"/>
      <c r="D253" s="43"/>
      <c r="E253" s="42"/>
      <c r="F253" s="48"/>
      <c r="G253" s="95"/>
    </row>
    <row r="254" spans="1:7" x14ac:dyDescent="0.45">
      <c r="A254" s="83"/>
      <c r="B254" s="38"/>
      <c r="C254" s="33"/>
      <c r="D254" s="44"/>
      <c r="E254" s="42"/>
      <c r="F254" s="48"/>
      <c r="G254" s="95"/>
    </row>
    <row r="255" spans="1:7" x14ac:dyDescent="0.45">
      <c r="A255" s="83"/>
      <c r="B255" s="38"/>
      <c r="C255" s="33"/>
      <c r="D255" s="44"/>
      <c r="E255" s="42"/>
      <c r="F255" s="48"/>
      <c r="G255" s="95"/>
    </row>
    <row r="256" spans="1:7" x14ac:dyDescent="0.45">
      <c r="A256" s="83"/>
      <c r="B256" s="38"/>
      <c r="C256" s="33"/>
      <c r="D256" s="43"/>
      <c r="E256" s="42"/>
      <c r="F256" s="48"/>
      <c r="G256" s="95"/>
    </row>
    <row r="257" spans="1:7" x14ac:dyDescent="0.45">
      <c r="A257" s="83"/>
      <c r="B257" s="38"/>
      <c r="C257" s="33"/>
      <c r="D257" s="39"/>
      <c r="E257" s="42"/>
      <c r="F257" s="48"/>
      <c r="G257" s="95"/>
    </row>
    <row r="258" spans="1:7" x14ac:dyDescent="0.45">
      <c r="A258" s="83"/>
      <c r="B258" s="38"/>
      <c r="C258" s="33"/>
      <c r="D258" s="43"/>
      <c r="E258" s="42"/>
      <c r="F258" s="48"/>
      <c r="G258" s="95"/>
    </row>
    <row r="259" spans="1:7" x14ac:dyDescent="0.45">
      <c r="A259" s="83"/>
      <c r="B259" s="38"/>
      <c r="C259" s="33"/>
      <c r="D259" s="43"/>
      <c r="E259" s="42"/>
      <c r="F259" s="48"/>
      <c r="G259" s="95"/>
    </row>
    <row r="260" spans="1:7" x14ac:dyDescent="0.45">
      <c r="A260" s="83"/>
      <c r="B260" s="38"/>
      <c r="C260" s="33"/>
      <c r="D260" s="33"/>
      <c r="E260" s="42"/>
      <c r="F260" s="48"/>
      <c r="G260" s="95"/>
    </row>
    <row r="261" spans="1:7" x14ac:dyDescent="0.45">
      <c r="A261" s="83"/>
      <c r="B261" s="38"/>
      <c r="C261" s="33"/>
      <c r="D261" s="39"/>
      <c r="E261" s="42"/>
      <c r="F261" s="48"/>
      <c r="G261" s="95"/>
    </row>
    <row r="262" spans="1:7" x14ac:dyDescent="0.45">
      <c r="A262" s="83"/>
      <c r="B262" s="38"/>
      <c r="C262" s="33"/>
      <c r="D262" s="39"/>
      <c r="E262" s="42"/>
      <c r="F262" s="48"/>
      <c r="G262" s="95"/>
    </row>
    <row r="263" spans="1:7" x14ac:dyDescent="0.45">
      <c r="A263" s="83"/>
      <c r="B263" s="38"/>
      <c r="C263" s="33"/>
      <c r="D263" s="39"/>
      <c r="E263" s="42"/>
      <c r="F263" s="48"/>
      <c r="G263" s="95"/>
    </row>
    <row r="264" spans="1:7" x14ac:dyDescent="0.45">
      <c r="A264" s="83"/>
      <c r="B264" s="38"/>
      <c r="C264" s="33"/>
      <c r="D264" s="33"/>
      <c r="E264" s="42"/>
      <c r="F264" s="42"/>
      <c r="G264" s="95"/>
    </row>
    <row r="265" spans="1:7" x14ac:dyDescent="0.45">
      <c r="A265" s="83"/>
      <c r="B265" s="38"/>
      <c r="C265" s="33"/>
      <c r="D265" s="39"/>
      <c r="E265" s="42"/>
      <c r="F265" s="42"/>
      <c r="G265" s="95"/>
    </row>
    <row r="266" spans="1:7" x14ac:dyDescent="0.45">
      <c r="A266" s="83"/>
      <c r="B266" s="38"/>
      <c r="C266" s="43"/>
      <c r="D266" s="39"/>
      <c r="E266" s="42"/>
      <c r="F266" s="48"/>
      <c r="G266" s="95"/>
    </row>
    <row r="267" spans="1:7" x14ac:dyDescent="0.45">
      <c r="A267" s="83"/>
      <c r="B267" s="38"/>
      <c r="C267" s="43"/>
      <c r="D267" s="33"/>
      <c r="E267" s="42"/>
      <c r="F267" s="48"/>
      <c r="G267" s="95"/>
    </row>
    <row r="268" spans="1:7" x14ac:dyDescent="0.45">
      <c r="A268" s="83"/>
      <c r="B268" s="38"/>
      <c r="C268" s="43"/>
      <c r="D268" s="39"/>
      <c r="E268" s="42"/>
      <c r="F268" s="48"/>
      <c r="G268" s="95"/>
    </row>
    <row r="269" spans="1:7" x14ac:dyDescent="0.45">
      <c r="A269" s="83"/>
      <c r="B269" s="33"/>
      <c r="C269" s="43"/>
      <c r="D269" s="39"/>
      <c r="E269" s="42"/>
      <c r="F269" s="48"/>
      <c r="G269" s="95"/>
    </row>
    <row r="270" spans="1:7" x14ac:dyDescent="0.45">
      <c r="A270" s="83"/>
      <c r="B270" s="33"/>
      <c r="C270" s="33"/>
      <c r="D270" s="39"/>
      <c r="E270" s="42"/>
      <c r="F270" s="42"/>
      <c r="G270" s="95"/>
    </row>
    <row r="271" spans="1:7" x14ac:dyDescent="0.45">
      <c r="A271" s="83"/>
      <c r="B271" s="33"/>
      <c r="C271" s="33"/>
      <c r="D271" s="39"/>
      <c r="E271" s="42"/>
      <c r="F271" s="42"/>
      <c r="G271" s="95"/>
    </row>
    <row r="272" spans="1:7" x14ac:dyDescent="0.45">
      <c r="A272" s="83"/>
      <c r="B272" s="33"/>
      <c r="C272" s="33"/>
      <c r="D272" s="33"/>
      <c r="E272" s="42"/>
      <c r="F272" s="42"/>
      <c r="G272" s="95"/>
    </row>
    <row r="273" spans="1:7" x14ac:dyDescent="0.45">
      <c r="A273" s="83"/>
      <c r="B273" s="33"/>
      <c r="C273" s="33"/>
      <c r="D273" s="33"/>
      <c r="E273" s="42"/>
      <c r="F273" s="48"/>
      <c r="G273" s="95"/>
    </row>
    <row r="274" spans="1:7" x14ac:dyDescent="0.45">
      <c r="A274" s="83"/>
      <c r="B274" s="33"/>
      <c r="C274" s="33"/>
      <c r="D274" s="33"/>
      <c r="E274" s="42"/>
      <c r="F274" s="42"/>
      <c r="G274" s="95"/>
    </row>
    <row r="275" spans="1:7" x14ac:dyDescent="0.45">
      <c r="A275" s="83"/>
      <c r="B275" s="87"/>
      <c r="C275" s="83"/>
      <c r="D275" s="83"/>
      <c r="E275" s="88"/>
      <c r="F275" s="88"/>
      <c r="G275" s="95"/>
    </row>
    <row r="276" spans="1:7" x14ac:dyDescent="0.45">
      <c r="A276" s="83"/>
      <c r="B276" s="87"/>
      <c r="C276" s="83"/>
      <c r="D276" s="83"/>
      <c r="E276" s="88"/>
      <c r="F276" s="88"/>
      <c r="G276" s="95"/>
    </row>
    <row r="277" spans="1:7" x14ac:dyDescent="0.45">
      <c r="A277" s="83"/>
      <c r="B277" s="87"/>
      <c r="C277" s="83"/>
      <c r="D277" s="83"/>
      <c r="E277" s="88"/>
      <c r="F277" s="88"/>
      <c r="G277" s="95"/>
    </row>
    <row r="278" spans="1:7" x14ac:dyDescent="0.45">
      <c r="A278" s="83"/>
      <c r="B278" s="87"/>
      <c r="C278" s="83"/>
      <c r="D278" s="83"/>
      <c r="E278" s="42"/>
      <c r="F278" s="88"/>
      <c r="G278" s="95"/>
    </row>
    <row r="279" spans="1:7" x14ac:dyDescent="0.45">
      <c r="A279" s="83"/>
      <c r="B279" s="87"/>
      <c r="C279" s="83"/>
      <c r="D279" s="83"/>
      <c r="E279" s="42"/>
      <c r="F279" s="88"/>
      <c r="G279" s="95"/>
    </row>
    <row r="280" spans="1:7" x14ac:dyDescent="0.45">
      <c r="A280" s="83"/>
      <c r="B280" s="87"/>
      <c r="C280" s="83"/>
      <c r="D280" s="83"/>
      <c r="E280" s="42"/>
      <c r="F280" s="88"/>
      <c r="G280" s="95"/>
    </row>
    <row r="281" spans="1:7" x14ac:dyDescent="0.45">
      <c r="A281" s="83"/>
      <c r="B281" s="87"/>
      <c r="C281" s="83"/>
      <c r="D281" s="83"/>
      <c r="E281" s="42"/>
      <c r="F281" s="88"/>
      <c r="G281" s="95"/>
    </row>
    <row r="282" spans="1:7" x14ac:dyDescent="0.45">
      <c r="A282" s="83"/>
      <c r="B282" s="83"/>
      <c r="C282" s="83"/>
      <c r="D282" s="83"/>
      <c r="E282" s="42"/>
      <c r="F282" s="88"/>
      <c r="G282" s="95"/>
    </row>
    <row r="283" spans="1:7" x14ac:dyDescent="0.45">
      <c r="A283" s="83"/>
      <c r="B283" s="87"/>
      <c r="C283" s="83"/>
      <c r="D283" s="83"/>
      <c r="E283" s="42"/>
      <c r="F283" s="88"/>
      <c r="G283" s="95"/>
    </row>
    <row r="284" spans="1:7" x14ac:dyDescent="0.45">
      <c r="A284" s="83"/>
      <c r="B284" s="87"/>
      <c r="C284" s="83"/>
      <c r="D284" s="83"/>
      <c r="E284" s="42"/>
      <c r="F284" s="88"/>
      <c r="G284" s="95"/>
    </row>
    <row r="285" spans="1:7" x14ac:dyDescent="0.45">
      <c r="A285" s="83"/>
      <c r="B285" s="89"/>
      <c r="C285" s="83"/>
      <c r="D285" s="83"/>
      <c r="E285" s="88"/>
      <c r="F285" s="88"/>
      <c r="G285" s="95"/>
    </row>
    <row r="286" spans="1:7" x14ac:dyDescent="0.45">
      <c r="A286" s="83"/>
      <c r="B286" s="87"/>
      <c r="C286" s="83"/>
      <c r="D286" s="83"/>
      <c r="E286" s="88"/>
      <c r="F286" s="88"/>
      <c r="G286" s="95"/>
    </row>
    <row r="287" spans="1:7" x14ac:dyDescent="0.45">
      <c r="A287" s="83"/>
      <c r="B287" s="87"/>
      <c r="C287" s="83"/>
      <c r="D287" s="83"/>
      <c r="E287" s="90"/>
      <c r="F287" s="90"/>
      <c r="G287" s="95"/>
    </row>
    <row r="288" spans="1:7" x14ac:dyDescent="0.45">
      <c r="A288" s="83"/>
      <c r="B288" s="87"/>
      <c r="C288" s="83"/>
      <c r="D288" s="83"/>
      <c r="E288" s="90"/>
      <c r="F288" s="90"/>
      <c r="G288" s="95"/>
    </row>
    <row r="289" spans="1:7" x14ac:dyDescent="0.45">
      <c r="A289" s="83"/>
      <c r="B289" s="87"/>
      <c r="C289" s="83"/>
      <c r="D289" s="83"/>
      <c r="E289" s="90"/>
      <c r="F289" s="90"/>
      <c r="G289" s="95"/>
    </row>
    <row r="290" spans="1:7" x14ac:dyDescent="0.45">
      <c r="A290" s="83"/>
      <c r="B290" s="87"/>
      <c r="C290" s="83"/>
      <c r="D290" s="83"/>
      <c r="E290" s="88"/>
      <c r="F290" s="88"/>
      <c r="G290" s="95"/>
    </row>
    <row r="291" spans="1:7" x14ac:dyDescent="0.45">
      <c r="A291" s="83"/>
      <c r="B291" s="87"/>
      <c r="C291" s="83"/>
      <c r="D291" s="83"/>
      <c r="E291" s="88"/>
      <c r="F291" s="88"/>
      <c r="G291" s="95"/>
    </row>
    <row r="292" spans="1:7" x14ac:dyDescent="0.45">
      <c r="A292" s="83"/>
      <c r="B292" s="87"/>
      <c r="C292" s="83"/>
      <c r="D292" s="83"/>
      <c r="E292" s="88"/>
      <c r="F292" s="88"/>
      <c r="G292" s="95"/>
    </row>
    <row r="293" spans="1:7" x14ac:dyDescent="0.45">
      <c r="A293" s="67"/>
      <c r="B293" s="66"/>
      <c r="C293" s="67"/>
      <c r="D293" s="67"/>
      <c r="E293" s="91"/>
      <c r="F293" s="91"/>
      <c r="G293" s="95"/>
    </row>
    <row r="294" spans="1:7" x14ac:dyDescent="0.45">
      <c r="A294" s="67"/>
      <c r="B294" s="66"/>
      <c r="C294" s="67"/>
      <c r="D294" s="67"/>
      <c r="E294" s="91"/>
      <c r="F294" s="91"/>
      <c r="G294" s="95"/>
    </row>
    <row r="295" spans="1:7" x14ac:dyDescent="0.45">
      <c r="A295" s="67"/>
      <c r="B295" s="66"/>
      <c r="C295" s="67"/>
      <c r="D295" s="67"/>
      <c r="E295" s="91"/>
      <c r="F295" s="91"/>
      <c r="G295" s="95"/>
    </row>
    <row r="296" spans="1:7" x14ac:dyDescent="0.45">
      <c r="A296" s="67"/>
      <c r="B296" s="66"/>
      <c r="C296" s="67"/>
      <c r="D296" s="67"/>
      <c r="E296" s="91"/>
      <c r="F296" s="91"/>
      <c r="G296" s="95"/>
    </row>
    <row r="297" spans="1:7" x14ac:dyDescent="0.45">
      <c r="A297" s="67"/>
      <c r="B297" s="66"/>
      <c r="C297" s="67"/>
      <c r="D297" s="67"/>
      <c r="E297" s="91"/>
      <c r="F297" s="91"/>
      <c r="G297" s="95"/>
    </row>
    <row r="298" spans="1:7" x14ac:dyDescent="0.45">
      <c r="A298" s="67"/>
      <c r="B298" s="66"/>
      <c r="C298" s="67"/>
      <c r="D298" s="67"/>
      <c r="E298" s="91"/>
      <c r="F298" s="91"/>
      <c r="G298" s="95"/>
    </row>
    <row r="299" spans="1:7" x14ac:dyDescent="0.45">
      <c r="A299" s="67"/>
      <c r="B299" s="66"/>
      <c r="C299" s="67"/>
      <c r="D299" s="67"/>
      <c r="E299" s="91"/>
      <c r="F299" s="91"/>
      <c r="G299" s="95"/>
    </row>
    <row r="300" spans="1:7" x14ac:dyDescent="0.45">
      <c r="A300" s="67"/>
      <c r="B300" s="66"/>
      <c r="C300" s="67"/>
      <c r="D300" s="67"/>
      <c r="E300" s="91"/>
      <c r="F300" s="91"/>
      <c r="G300" s="95"/>
    </row>
    <row r="301" spans="1:7" x14ac:dyDescent="0.45">
      <c r="A301" s="67"/>
      <c r="B301" s="66"/>
      <c r="C301" s="67"/>
      <c r="D301" s="67"/>
      <c r="E301" s="91"/>
      <c r="F301" s="91"/>
      <c r="G301" s="95"/>
    </row>
    <row r="302" spans="1:7" x14ac:dyDescent="0.45">
      <c r="A302" s="67"/>
      <c r="B302" s="66"/>
      <c r="C302" s="67"/>
      <c r="D302" s="67"/>
      <c r="E302" s="91"/>
      <c r="F302" s="91"/>
      <c r="G302" s="95"/>
    </row>
    <row r="303" spans="1:7" x14ac:dyDescent="0.45">
      <c r="A303" s="67"/>
      <c r="B303" s="66"/>
      <c r="C303" s="67"/>
      <c r="D303" s="67"/>
      <c r="E303" s="91"/>
      <c r="F303" s="91"/>
      <c r="G303" s="95"/>
    </row>
    <row r="304" spans="1:7" x14ac:dyDescent="0.45">
      <c r="A304" s="67"/>
      <c r="B304" s="66"/>
      <c r="C304" s="67"/>
      <c r="D304" s="67"/>
      <c r="E304" s="91"/>
      <c r="F304" s="91"/>
      <c r="G304" s="95"/>
    </row>
    <row r="305" spans="1:7" x14ac:dyDescent="0.45">
      <c r="A305" s="67"/>
      <c r="B305" s="66"/>
      <c r="C305" s="67"/>
      <c r="D305" s="67"/>
      <c r="E305" s="91"/>
      <c r="F305" s="91"/>
      <c r="G305" s="95"/>
    </row>
    <row r="306" spans="1:7" x14ac:dyDescent="0.45">
      <c r="A306" s="67"/>
      <c r="B306" s="66"/>
      <c r="C306" s="67"/>
      <c r="D306" s="67"/>
      <c r="E306" s="91"/>
      <c r="F306" s="91"/>
      <c r="G306" s="95"/>
    </row>
    <row r="307" spans="1:7" x14ac:dyDescent="0.45">
      <c r="A307" s="67"/>
      <c r="B307" s="66"/>
      <c r="C307" s="67"/>
      <c r="D307" s="67"/>
      <c r="E307" s="91"/>
      <c r="F307" s="91"/>
      <c r="G307" s="95"/>
    </row>
    <row r="308" spans="1:7" x14ac:dyDescent="0.45">
      <c r="A308" s="67"/>
      <c r="B308" s="66"/>
      <c r="C308" s="67"/>
      <c r="D308" s="67"/>
      <c r="E308" s="91"/>
      <c r="F308" s="91"/>
      <c r="G308" s="95"/>
    </row>
    <row r="309" spans="1:7" x14ac:dyDescent="0.45">
      <c r="A309" s="67"/>
      <c r="B309" s="66"/>
      <c r="C309" s="67"/>
      <c r="D309" s="67"/>
      <c r="E309" s="91"/>
      <c r="F309" s="91"/>
      <c r="G309" s="95"/>
    </row>
    <row r="310" spans="1:7" x14ac:dyDescent="0.45">
      <c r="A310" s="67"/>
      <c r="B310" s="66"/>
      <c r="C310" s="67"/>
      <c r="D310" s="67"/>
      <c r="E310" s="91"/>
      <c r="F310" s="91"/>
      <c r="G310" s="95"/>
    </row>
    <row r="311" spans="1:7" x14ac:dyDescent="0.45">
      <c r="A311" s="67"/>
      <c r="B311" s="66"/>
      <c r="C311" s="67"/>
      <c r="D311" s="67"/>
      <c r="E311" s="91"/>
      <c r="F311" s="91"/>
      <c r="G311" s="95"/>
    </row>
    <row r="312" spans="1:7" x14ac:dyDescent="0.45">
      <c r="A312" s="67"/>
      <c r="B312" s="66"/>
      <c r="C312" s="67"/>
      <c r="D312" s="67"/>
      <c r="E312" s="91"/>
      <c r="F312" s="91"/>
      <c r="G312" s="95"/>
    </row>
    <row r="313" spans="1:7" x14ac:dyDescent="0.45">
      <c r="A313" s="67"/>
      <c r="B313" s="66"/>
      <c r="C313" s="67"/>
      <c r="D313" s="67"/>
      <c r="E313" s="91"/>
      <c r="F313" s="91"/>
      <c r="G313" s="95"/>
    </row>
    <row r="314" spans="1:7" x14ac:dyDescent="0.45">
      <c r="A314" s="67"/>
      <c r="B314" s="66"/>
      <c r="C314" s="67"/>
      <c r="D314" s="67"/>
      <c r="E314" s="91"/>
      <c r="F314" s="91"/>
      <c r="G314" s="95"/>
    </row>
    <row r="315" spans="1:7" x14ac:dyDescent="0.45">
      <c r="A315" s="67"/>
      <c r="B315" s="66"/>
      <c r="C315" s="67"/>
      <c r="D315" s="67"/>
      <c r="E315" s="91"/>
      <c r="F315" s="91"/>
      <c r="G315" s="95"/>
    </row>
    <row r="316" spans="1:7" x14ac:dyDescent="0.45">
      <c r="A316" s="67"/>
      <c r="B316" s="66"/>
      <c r="C316" s="67"/>
      <c r="D316" s="67"/>
      <c r="E316" s="91"/>
      <c r="F316" s="91"/>
      <c r="G316" s="95"/>
    </row>
    <row r="317" spans="1:7" x14ac:dyDescent="0.45">
      <c r="A317" s="67"/>
      <c r="B317" s="66"/>
      <c r="C317" s="67"/>
      <c r="D317" s="67"/>
      <c r="E317" s="91"/>
      <c r="F317" s="91"/>
      <c r="G317" s="95"/>
    </row>
    <row r="318" spans="1:7" x14ac:dyDescent="0.45">
      <c r="A318" s="67"/>
      <c r="B318" s="66"/>
      <c r="C318" s="67"/>
      <c r="D318" s="67"/>
      <c r="E318" s="91"/>
      <c r="F318" s="91"/>
      <c r="G318" s="95"/>
    </row>
  </sheetData>
  <phoneticPr fontId="6" type="noConversion"/>
  <dataValidations count="1">
    <dataValidation type="list" allowBlank="1" showInputMessage="1" showErrorMessage="1" sqref="G2:G48">
      <formula1>"시작, 작업중, 완료, 지연, 공통영역"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Burndown Chart</vt:lpstr>
      <vt:lpstr>Report</vt:lpstr>
      <vt:lpstr>Plan_design</vt:lpstr>
      <vt:lpstr>Publish</vt:lpstr>
      <vt:lpstr>Develope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moru</dc:creator>
  <cp:lastModifiedBy>SongHaeYoung(PM)</cp:lastModifiedBy>
  <dcterms:created xsi:type="dcterms:W3CDTF">2009-07-20T08:39:33Z</dcterms:created>
  <dcterms:modified xsi:type="dcterms:W3CDTF">2014-12-11T07:26:01Z</dcterms:modified>
</cp:coreProperties>
</file>