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hook\Documents\Dissertation Research\Adam Work\"/>
    </mc:Choice>
  </mc:AlternateContent>
  <xr:revisionPtr revIDLastSave="0" documentId="13_ncr:1_{74ACA083-FA9A-45A2-9585-FAB7D7139A44}" xr6:coauthVersionLast="47" xr6:coauthVersionMax="47" xr10:uidLastSave="{00000000-0000-0000-0000-000000000000}"/>
  <bookViews>
    <workbookView xWindow="28680" yWindow="-120" windowWidth="29040" windowHeight="15720" activeTab="3" xr2:uid="{61082C35-F1FB-43B8-8DDA-C44220570063}"/>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4" l="1"/>
  <c r="I16" i="4"/>
  <c r="I14" i="4"/>
  <c r="I13" i="4"/>
  <c r="I12" i="4"/>
  <c r="I11" i="4"/>
  <c r="I10" i="4"/>
  <c r="F7" i="4"/>
  <c r="I9" i="4"/>
  <c r="I8" i="4"/>
  <c r="I7" i="4"/>
  <c r="I6" i="4"/>
  <c r="I5" i="4"/>
  <c r="I2" i="4"/>
  <c r="I3" i="4"/>
  <c r="I4" i="4"/>
  <c r="I5" i="1"/>
  <c r="I4" i="1"/>
  <c r="I2" i="1"/>
  <c r="I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<sst xmlns="http://schemas.openxmlformats.org/spreadsheetml/2006/main" count="197" uniqueCount="119">
  <si>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</si>
  <si>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</si>
  <si>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</si>
  <si>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</si>
  <si>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</si>
  <si>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</si>
  <si>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</si>
  <si>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</si>
  <si>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</si>
  <si>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</si>
  <si>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</si>
  <si>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</si>
  <si>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</si>
  <si>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</si>
  <si>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</si>
  <si>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</si>
  <si>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Not Public</t>
  </si>
  <si>
    <t>Towards Leveraging AI-based Moderation to Address Emergent Harassment in Social Virtual Reality</t>
  </si>
  <si>
    <t>Schulenberg et al.</t>
  </si>
  <si>
    <t>2023 CHI Conference on Human Factors in Computing Systems (CHI '23)</t>
  </si>
  <si>
    <t>The paper focuses on the unique challenges of mitigating harassment in the immersive and embodied context of social virtual reality (VR). It highlights that current AI-based moderation systems face technical limitations in accurately detecting and addressing new forms of harassment specific to social VR, such as voice-based harassment. The study suggests the need for improved AI technologies and a re-envisioned approach to traditional moderation techniques to effectively combat the complex and nuanced nature of harassment in social VR environments</t>
  </si>
  <si>
    <r>
      <rPr>
        <b/>
        <sz val="11"/>
        <color theme="1"/>
        <rFont val="Calibri"/>
        <family val="2"/>
        <scheme val="minor"/>
      </rPr>
      <t xml:space="preserve">does not provide information about a publicly available dataset </t>
    </r>
    <r>
      <rPr>
        <sz val="11"/>
        <color theme="1"/>
        <rFont val="Calibri"/>
        <family val="2"/>
        <scheme val="minor"/>
      </rPr>
      <t>related to harassment in social VR spaces. The content of the paper focuses on the findings from semi-structured interviews and the analysis of these interviews, rather than the compilation or mention of a dataset that is publicly accessible for further research.</t>
    </r>
  </si>
  <si>
    <t>Schulenberg, Kelsea, et al. "Towards Leveraging AI-based Moderation to Address Emergent Harassment in Social Virtual Reality." Proceedings of the 2023 CHI Conference on Human Factors in Computing Systems. 2023.</t>
  </si>
  <si>
    <t xml:space="preserve">
The paper "The Experience of Social Touch in Multi-User Virtual Reality" presents a study on the emotional responses to virtual social touch in a two-user VR environment. It explores how different levels of intimacy in virtual touch affect emotions such as relaxation, happiness, anxiety, disgust, and fear. The study uses full-body tracked avatars and focuses on both the initiator and receiver of touch, highlighting the complex interplay of intimacy, touch direction, and participant gender on emotional responses. This research contributes to understanding social interactions in VR and their emotional impact, especially in the context of developing more immersive and socially meaningful VR applications</t>
  </si>
  <si>
    <t>1. Groping
2. Verbal Abuse
3. Stalking
4. Intimidation
5. Physical Harassment (in a virtual context)</t>
  </si>
  <si>
    <t>26th ACM Symposium on Virtual Reality Software and Technology (VRST '20)</t>
  </si>
  <si>
    <t>Sykownik &amp; Masuch</t>
  </si>
  <si>
    <t>The Experience of Social Touch in Multi-User Virtual Reality</t>
  </si>
  <si>
    <r>
      <rPr>
        <b/>
        <sz val="11"/>
        <color theme="1"/>
        <rFont val="Calibri"/>
        <family val="2"/>
        <scheme val="minor"/>
      </rPr>
      <t>Low Intimacy Body:</t>
    </r>
    <r>
      <rPr>
        <sz val="11"/>
        <color theme="1"/>
        <rFont val="Calibri"/>
        <family val="2"/>
        <scheme val="minor"/>
      </rPr>
      <t xml:space="preserve"> Contacts: These include gestures like high-fives, fist-bumps, and shoulder taps. Participants were involved in both initiating and receiving these touches.
</t>
    </r>
    <r>
      <rPr>
        <b/>
        <sz val="11"/>
        <color theme="1"/>
        <rFont val="Calibri"/>
        <family val="2"/>
        <scheme val="minor"/>
      </rPr>
      <t>High Intimacy Body Contacts</t>
    </r>
    <r>
      <rPr>
        <sz val="11"/>
        <color theme="1"/>
        <rFont val="Calibri"/>
        <family val="2"/>
        <scheme val="minor"/>
      </rPr>
      <t>: These are more personal touches, including caressing the arm, caressing the face, and hugging. Similar to low intimacy contacts, these also involved both initiating and receiving actions.</t>
    </r>
  </si>
  <si>
    <r>
      <t xml:space="preserve">User study is </t>
    </r>
    <r>
      <rPr>
        <b/>
        <sz val="11"/>
        <color theme="1"/>
        <rFont val="Calibri"/>
        <family val="2"/>
        <scheme val="minor"/>
      </rPr>
      <t>Not Public</t>
    </r>
  </si>
  <si>
    <t>Sykownik, Philipp, and Maic Masuch. "The experience of social touch in multi-user virtual reality." Proceedings of the 26th ACM Symposium on Virtual Reality Software and Technology. 2020.</t>
  </si>
  <si>
    <r>
      <rPr>
        <b/>
        <sz val="11"/>
        <color theme="1"/>
        <rFont val="Calibri"/>
        <family val="2"/>
        <scheme val="minor"/>
      </rPr>
      <t>Verbal Harassmen</t>
    </r>
    <r>
      <rPr>
        <sz val="11"/>
        <color theme="1"/>
        <rFont val="Calibri"/>
        <family val="2"/>
        <scheme val="minor"/>
      </rPr>
      <t xml:space="preserve">t: This includes personal insults or hateful slurs directed towards individuals in the virtual environment.
</t>
    </r>
    <r>
      <rPr>
        <b/>
        <sz val="11"/>
        <color theme="1"/>
        <rFont val="Calibri"/>
        <family val="2"/>
        <scheme val="minor"/>
      </rPr>
      <t>Physical Harassment</t>
    </r>
    <r>
      <rPr>
        <sz val="11"/>
        <color theme="1"/>
        <rFont val="Calibri"/>
        <family val="2"/>
        <scheme val="minor"/>
      </rPr>
      <t xml:space="preserve">: This encompasses simulated touching or grabbing, which can be particularly impactful due to the immersive nature of VR.
</t>
    </r>
    <r>
      <rPr>
        <b/>
        <sz val="11"/>
        <color theme="1"/>
        <rFont val="Calibri"/>
        <family val="2"/>
        <scheme val="minor"/>
      </rPr>
      <t>Environmental Harassment</t>
    </r>
    <r>
      <rPr>
        <sz val="11"/>
        <color theme="1"/>
        <rFont val="Calibri"/>
        <family val="2"/>
        <scheme val="minor"/>
      </rPr>
      <t>: This type of harassment involves displaying graphic content on a shared screen within the VR space, affecting the environment experienced by users</t>
    </r>
  </si>
  <si>
    <t>ACM IVA 21</t>
  </si>
  <si>
    <t>Sadeh-Sharvit, Shiri, et al. "Virtual reality in sexual harassment prevention: proof-of-concept study." Proceedings of the 21st ACM International Conference on Intelligent Virtual Agents. 2021.</t>
  </si>
  <si>
    <t>Virtual Reality in Sexual Harassment Prevention: Proof-of-Concept Study</t>
  </si>
  <si>
    <t>Sadeh-Sharvit et al.</t>
  </si>
  <si>
    <t>The paper presents a novel virtual reality (VR) study focusing on sexual harassment prevention. Utilizing VR technology, the researchers created a simulated job interview scenario to explore individual responses to sexual harassment situations. This simulation included inappropriate comments, personal questions, and uncomfortable scenarios, designed to mimic real-life dynamics of workplace harassment. The study's technical contribution lies in its innovative use of VR as an immersive tool for understanding and training individuals to recognize and respond to sexual harassment. By analyzing participant responses and the physical and psychological impacts of these VR experiences, the study underscores VR's potential as a powerful medium for effective harassment prevention training.</t>
  </si>
  <si>
    <r>
      <rPr>
        <b/>
        <sz val="11"/>
        <color theme="1"/>
        <rFont val="Calibri"/>
        <family val="2"/>
        <scheme val="minor"/>
      </rPr>
      <t>Inappropriate Comments</t>
    </r>
    <r>
      <rPr>
        <sz val="11"/>
        <color theme="1"/>
        <rFont val="Calibri"/>
        <family val="2"/>
        <scheme val="minor"/>
      </rPr>
      <t xml:space="preserve">: The virtual interviewer makes comments about the participant's appearance, which are personal and unprofessional in the context of a job interview.
</t>
    </r>
    <r>
      <rPr>
        <b/>
        <sz val="11"/>
        <color theme="1"/>
        <rFont val="Calibri"/>
        <family val="2"/>
        <scheme val="minor"/>
      </rPr>
      <t>Personal Questions</t>
    </r>
    <r>
      <rPr>
        <sz val="11"/>
        <color theme="1"/>
        <rFont val="Calibri"/>
        <family val="2"/>
        <scheme val="minor"/>
      </rPr>
      <t>: Questions are asked that are too personal for a professional setting, crossing boundaries typically respected in a workplace.</t>
    </r>
  </si>
  <si>
    <t>No Dataset</t>
  </si>
  <si>
    <t>Milestones and Deliverables</t>
  </si>
  <si>
    <t>Description</t>
  </si>
  <si>
    <t>Status</t>
  </si>
  <si>
    <t>Estimated Completion Date</t>
  </si>
  <si>
    <t>Milestones</t>
  </si>
  <si>
    <r>
      <t xml:space="preserve">VR Data Generation 1:
</t>
    </r>
    <r>
      <rPr>
        <sz val="11"/>
        <color theme="1"/>
        <rFont val="Calibri"/>
        <family val="2"/>
      </rPr>
      <t>•</t>
    </r>
    <r>
      <rPr>
        <sz val="11"/>
        <color theme="1"/>
        <rFont val="Calibri"/>
        <family val="2"/>
        <scheme val="minor"/>
      </rPr>
      <t xml:space="preserve"> Task 1.1: Design Virtual Reality (VR) scenes
• Task 1.2: Select characters to represent victim and aggresor
• Task 1.3: Develop data collection process in Unity (autonmous robot)
</t>
    </r>
  </si>
  <si>
    <t>Complete</t>
  </si>
  <si>
    <t>Deliverables</t>
  </si>
  <si>
    <t xml:space="preserve">VR Data Geration 1:
• Task 1.4: Define sexual harassment taxonomy for final scene generation
• Task 1.5: Implement taxonomy design in VR
• Task 1.6: Generate dataset
Evaluate SOTA on VR content mod 2: 
Task 2.1: Benchmark how well ViT and content moderation platforms work on the developed dataset 
</t>
  </si>
  <si>
    <t>VR Sexual Harassment Evaluation:
Milestones:
1.)	Virtual Reality scene developed in Unity.
The scene developed in Unity requires various considerations on the downstream pipeline for graphical display. A High Definition Rendering Pipeline was chosen to support the hypothesis that a more “real” look will facilitate easier fine-tuning of transformer based architectures and illicit higher accuracy on publicly available content moderation tools such as Google API &amp; ChatGPT vision moderation.</t>
  </si>
  <si>
    <t xml:space="preserve">A deep learning approach to early identification of suggested sexual harassment from videos </t>
  </si>
  <si>
    <t>Shetye et al.</t>
  </si>
  <si>
    <t>Sexual assault
Sexual Harassment
Sexual Violence</t>
  </si>
  <si>
    <t>https://drive.google.com/drive/folders/1kRt-MisnnVqurdlDY90XfMHH0l5GbMxK</t>
  </si>
  <si>
    <t>Real World</t>
  </si>
  <si>
    <t>Virtual Reality</t>
  </si>
  <si>
    <t>Visual Detection (modality)</t>
  </si>
  <si>
    <t>MultiModal Detection</t>
  </si>
  <si>
    <t>Action</t>
  </si>
  <si>
    <t>Example</t>
  </si>
  <si>
    <t>Source</t>
  </si>
  <si>
    <t>Groping</t>
  </si>
  <si>
    <t>Context --&gt;</t>
  </si>
  <si>
    <t>Context(Real or Virtual)</t>
  </si>
  <si>
    <t>Context (Real or Virtual)</t>
  </si>
  <si>
    <t>Touching</t>
  </si>
  <si>
    <t>Verbal Abuse</t>
  </si>
  <si>
    <t>Visual</t>
  </si>
  <si>
    <t>Multimodal</t>
  </si>
  <si>
    <t>Flashing</t>
  </si>
  <si>
    <t>Rape</t>
  </si>
  <si>
    <t>Real-World (RW)</t>
  </si>
  <si>
    <t>Virtual-World (VM)</t>
  </si>
  <si>
    <t>RW Citation</t>
  </si>
  <si>
    <t>VW Citation</t>
  </si>
  <si>
    <t>Citation Number</t>
  </si>
  <si>
    <t>Title</t>
  </si>
  <si>
    <t xml:space="preserve"> </t>
  </si>
  <si>
    <t>From ‘Silly’ to ‘Scumbag’: Reddit Discussion of a Case of Groping in a Virtual Reality Game</t>
  </si>
  <si>
    <t>Sexual assault enters virtual reality</t>
  </si>
  <si>
    <t>Reader Roundtable: “Virtual Rape” Claim Brings Belgian Police to Second Life</t>
  </si>
  <si>
    <t>[3]</t>
  </si>
  <si>
    <t>✔</t>
  </si>
  <si>
    <t>VW Groping</t>
  </si>
  <si>
    <t>VW Rape</t>
  </si>
  <si>
    <t>RW Rape/Harassment/Groping/Touching/Verbal  Abuse</t>
  </si>
  <si>
    <t xml:space="preserve">Unsafe  and  Harassed  in Public  Spaces:  A NATIONAL STREET  HARASSMENT REPORT </t>
  </si>
  <si>
    <t>Public Masturbation</t>
  </si>
  <si>
    <t>Sexual Assault</t>
  </si>
  <si>
    <t>Following/Stalking</t>
  </si>
  <si>
    <t>Constant Pestering</t>
  </si>
  <si>
    <t>Discriminatory Harassment</t>
  </si>
  <si>
    <t>Unwanted Kissing</t>
  </si>
  <si>
    <t>Hate Speech</t>
  </si>
  <si>
    <t>Inappropraite avatar</t>
  </si>
  <si>
    <t>My First Virtual Reality Groping</t>
  </si>
  <si>
    <t>[1], [2],[5]</t>
  </si>
  <si>
    <t>Inappropriate Sexual Behavior</t>
  </si>
  <si>
    <t>[4],[6]</t>
  </si>
  <si>
    <t>[4]</t>
  </si>
  <si>
    <t>[7]</t>
  </si>
  <si>
    <t xml:space="preserve">[8] </t>
  </si>
  <si>
    <t>The prevalence and nature of sexual harassment and assault against women and girls on public transport: an international review</t>
  </si>
  <si>
    <t>Grabbing and rubbing against someone (Isnt this Groping????)</t>
  </si>
  <si>
    <t>SEXUAL ASSAULT</t>
  </si>
  <si>
    <t>[9]</t>
  </si>
  <si>
    <t>Discrimination, harassment, abuse, and bullying in the workplace: Contribution of workplace injustice to occupational health disparities</t>
  </si>
  <si>
    <t>[10]</t>
  </si>
  <si>
    <t>Virtual Reality Is Full of Assholes Who Sexually Harass Me. Here's Why I Keep Going Back</t>
  </si>
  <si>
    <t>Audio-Based Hate Speech Detection for the Metaverse using CNN</t>
  </si>
  <si>
    <t>[11]</t>
  </si>
  <si>
    <t>[12]</t>
  </si>
  <si>
    <t>Doxing</t>
  </si>
  <si>
    <t>[13]</t>
  </si>
  <si>
    <t>[14]</t>
  </si>
  <si>
    <t>What Does Sexual Coercion Look Like?</t>
  </si>
  <si>
    <t>Sexual Coercion</t>
  </si>
  <si>
    <t>Parent and Kid Reviews on
VRChat</t>
  </si>
  <si>
    <t>Innappropriate Avatars</t>
  </si>
  <si>
    <t>Grooming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</si>
</sst>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b/>
      <sz val="20"/>
      <color theme="1"/>
      <name val="Calibri"/>
      <family val="2"/>
      <scheme val="minor"/>
    </font>
    <font>
      <sz val="11"/>
      <color theme="1"/>
      <name val="Calibri"/>
      <family val="2"/>
    </font>
    <font>
      <b/>
      <sz val="18"/>
      <color theme="1"/>
      <name val="Calibri"/>
      <family val="2"/>
      <scheme val="minor"/>
    </font>
    <font>
      <b/>
      <sz val="12"/>
      <color theme="1"/>
      <name val="Calibri"/>
      <family val="2"/>
      <scheme val="minor"/>
    </font>
    <font>
      <b/>
      <u/>
      <sz val="20"/>
      <color theme="1"/>
      <name val="Calibri"/>
      <family val="2"/>
      <scheme val="minor"/>
    </font>
    <font>
      <i/>
      <sz val="11"/>
      <color theme="1"/>
      <name val="Calibri"/>
      <family val="2"/>
      <scheme val="minor"/>
    </font>
    <font>
      <sz val="12"/>
      <color theme="1"/>
      <name val="Times New Roman"/>
      <family val="1"/>
    </font>
    <font>
      <sz val="12"/>
      <color rgb="FF000000"/>
      <name val="Times New Roman"/>
      <family val="1"/>
    </font>
  </fonts>
  <fills count="13">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9F9F"/>
        <bgColor indexed="64"/>
      </patternFill>
    </fill>
    <fill>
      <patternFill patternType="solid">
        <fgColor theme="9" tint="0.79998168889431442"/>
        <bgColor indexed="64"/>
      </patternFill>
    </fill>
    <fill>
      <patternFill patternType="solid">
        <fgColor rgb="FF0070C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1" fillId="3" borderId="1" xfId="0" applyFont="1" applyFill="1" applyBorder="1" applyAlignment="1">
      <alignment wrapText="1"/>
    </xf>
    <xf numFmtId="0" fontId="4" fillId="2" borderId="1" xfId="0" applyFont="1" applyFill="1" applyBorder="1" applyAlignment="1">
      <alignment horizontal="center" wrapText="1"/>
    </xf>
    <xf numFmtId="0" fontId="0" fillId="0" borderId="0" xfId="0" applyAlignment="1">
      <alignment horizontal="center" wrapText="1"/>
    </xf>
    <xf numFmtId="0" fontId="6" fillId="5"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vertical="top" wrapText="1"/>
    </xf>
    <xf numFmtId="17" fontId="0" fillId="4" borderId="1" xfId="0" applyNumberFormat="1" applyFill="1" applyBorder="1" applyAlignment="1">
      <alignment horizontal="center" vertical="center"/>
    </xf>
    <xf numFmtId="0" fontId="0" fillId="6" borderId="0" xfId="0" applyFill="1" applyAlignment="1">
      <alignment horizontal="center"/>
    </xf>
    <xf numFmtId="0" fontId="0" fillId="6"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10" xfId="0" applyFill="1" applyBorder="1" applyAlignment="1">
      <alignment wrapText="1"/>
    </xf>
    <xf numFmtId="0" fontId="0" fillId="3" borderId="11" xfId="0" applyFill="1" applyBorder="1" applyAlignment="1">
      <alignment wrapText="1"/>
    </xf>
    <xf numFmtId="0" fontId="0" fillId="6" borderId="0" xfId="0" applyFill="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7" fillId="7" borderId="10" xfId="0" applyFont="1" applyFill="1" applyBorder="1" applyAlignment="1">
      <alignment horizontal="center"/>
    </xf>
    <xf numFmtId="0" fontId="7" fillId="7" borderId="1" xfId="0" applyFont="1" applyFill="1" applyBorder="1" applyAlignment="1">
      <alignment horizontal="center"/>
    </xf>
    <xf numFmtId="0" fontId="7" fillId="7" borderId="11" xfId="0" applyFont="1" applyFill="1" applyBorder="1" applyAlignment="1">
      <alignment horizontal="center"/>
    </xf>
    <xf numFmtId="0" fontId="0" fillId="6" borderId="5" xfId="0" applyFill="1" applyBorder="1"/>
    <xf numFmtId="0" fontId="0" fillId="6" borderId="6" xfId="0" applyFill="1" applyBorder="1"/>
    <xf numFmtId="0" fontId="9" fillId="7" borderId="0" xfId="0" applyFont="1" applyFill="1"/>
    <xf numFmtId="0" fontId="0" fillId="7" borderId="0" xfId="0" applyFill="1"/>
    <xf numFmtId="0" fontId="0" fillId="0" borderId="1" xfId="0" applyBorder="1" applyAlignment="1">
      <alignment horizontal="center" wrapText="1"/>
    </xf>
    <xf numFmtId="0" fontId="3" fillId="3" borderId="1" xfId="1" applyFill="1" applyBorder="1" applyAlignment="1">
      <alignment horizontal="center"/>
    </xf>
    <xf numFmtId="0" fontId="0" fillId="3" borderId="1" xfId="0" applyFill="1" applyBorder="1" applyAlignment="1">
      <alignment horizontal="center" wrapText="1"/>
    </xf>
    <xf numFmtId="0" fontId="3" fillId="4" borderId="1" xfId="1" applyFill="1" applyBorder="1" applyAlignment="1">
      <alignment horizontal="center"/>
    </xf>
    <xf numFmtId="0" fontId="0" fillId="4" borderId="1" xfId="0" applyFill="1" applyBorder="1" applyAlignment="1">
      <alignment horizontal="center" wrapText="1"/>
    </xf>
    <xf numFmtId="0" fontId="0" fillId="6" borderId="0" xfId="0" applyFill="1" applyAlignment="1">
      <alignment horizont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1" fillId="7" borderId="1" xfId="0" applyFont="1" applyFill="1" applyBorder="1" applyAlignment="1">
      <alignment horizontal="center"/>
    </xf>
    <xf numFmtId="0" fontId="3" fillId="0" borderId="1" xfId="1" applyBorder="1" applyAlignment="1">
      <alignment horizontal="center" wrapText="1"/>
    </xf>
    <xf numFmtId="0" fontId="3" fillId="3" borderId="1" xfId="1" applyFill="1" applyBorder="1" applyAlignment="1">
      <alignment horizontal="center" wrapText="1"/>
    </xf>
    <xf numFmtId="0" fontId="3" fillId="3" borderId="15" xfId="1" applyFill="1" applyBorder="1" applyAlignment="1">
      <alignment horizontal="center" wrapText="1"/>
    </xf>
    <xf numFmtId="0" fontId="3" fillId="4" borderId="16" xfId="1" applyFill="1" applyBorder="1" applyAlignment="1">
      <alignment horizontal="center" wrapText="1"/>
    </xf>
    <xf numFmtId="0" fontId="0" fillId="4" borderId="16" xfId="0" applyFill="1" applyBorder="1" applyAlignment="1">
      <alignment horizontal="center" wrapText="1"/>
    </xf>
    <xf numFmtId="0" fontId="0" fillId="9" borderId="16" xfId="0" applyFill="1" applyBorder="1" applyAlignment="1">
      <alignment horizontal="center" wrapText="1"/>
    </xf>
    <xf numFmtId="0" fontId="3" fillId="4" borderId="1" xfId="1" applyFill="1" applyBorder="1" applyAlignment="1">
      <alignment horizontal="center" wrapText="1"/>
    </xf>
    <xf numFmtId="0" fontId="7" fillId="7" borderId="15" xfId="0" applyFont="1" applyFill="1" applyBorder="1" applyAlignment="1">
      <alignment horizontal="center"/>
    </xf>
    <xf numFmtId="0" fontId="10" fillId="0" borderId="16" xfId="0" applyFont="1" applyBorder="1" applyAlignment="1">
      <alignment wrapText="1"/>
    </xf>
    <xf numFmtId="0" fontId="10" fillId="0" borderId="17" xfId="0" applyFont="1" applyBorder="1" applyAlignment="1">
      <alignment wrapText="1"/>
    </xf>
    <xf numFmtId="0" fontId="7" fillId="7" borderId="18" xfId="0" applyFont="1" applyFill="1" applyBorder="1" applyAlignment="1">
      <alignment horizontal="center"/>
    </xf>
    <xf numFmtId="0" fontId="3" fillId="0" borderId="16" xfId="1" applyBorder="1" applyAlignment="1">
      <alignment horizontal="center" wrapText="1"/>
    </xf>
    <xf numFmtId="0" fontId="3" fillId="3" borderId="16" xfId="1" applyFill="1" applyBorder="1" applyAlignment="1">
      <alignment horizontal="center" wrapText="1"/>
    </xf>
    <xf numFmtId="0" fontId="0" fillId="0" borderId="16" xfId="0" applyBorder="1"/>
    <xf numFmtId="0" fontId="0" fillId="0" borderId="17" xfId="0" applyBorder="1"/>
    <xf numFmtId="0" fontId="7" fillId="7" borderId="19" xfId="0" applyFont="1" applyFill="1" applyBorder="1" applyAlignment="1">
      <alignment horizontal="center"/>
    </xf>
    <xf numFmtId="0" fontId="10" fillId="3" borderId="16" xfId="0" applyFont="1" applyFill="1" applyBorder="1" applyAlignment="1">
      <alignment wrapText="1"/>
    </xf>
    <xf numFmtId="0" fontId="0" fillId="3" borderId="16" xfId="0" applyFill="1" applyBorder="1"/>
    <xf numFmtId="0" fontId="10" fillId="11" borderId="16" xfId="0" applyFont="1" applyFill="1" applyBorder="1" applyAlignment="1">
      <alignment horizontal="center" wrapText="1"/>
    </xf>
    <xf numFmtId="0" fontId="10" fillId="10" borderId="16" xfId="0" applyFont="1" applyFill="1" applyBorder="1" applyAlignment="1">
      <alignment horizontal="center" wrapText="1"/>
    </xf>
    <xf numFmtId="0" fontId="10" fillId="11" borderId="16" xfId="0" applyFont="1" applyFill="1" applyBorder="1" applyAlignment="1">
      <alignment horizontal="center"/>
    </xf>
    <xf numFmtId="0" fontId="0" fillId="12" borderId="0" xfId="0" applyFill="1"/>
    <xf numFmtId="0" fontId="0" fillId="12" borderId="0" xfId="0" applyFill="1" applyAlignment="1">
      <alignment horizontal="center"/>
    </xf>
    <xf numFmtId="0" fontId="0" fillId="12" borderId="0" xfId="0" applyFill="1" applyAlignment="1">
      <alignment wrapText="1"/>
    </xf>
    <xf numFmtId="0" fontId="10" fillId="8" borderId="16" xfId="0" applyFont="1" applyFill="1" applyBorder="1" applyAlignment="1">
      <alignment horizontal="center" wrapText="1"/>
    </xf>
    <xf numFmtId="0" fontId="10" fillId="8" borderId="16" xfId="0" applyFont="1" applyFill="1" applyBorder="1" applyAlignment="1">
      <alignment horizontal="center"/>
    </xf>
    <xf numFmtId="0" fontId="11" fillId="8" borderId="16"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F9F9F"/>
      <color rgb="FFFF8B8B"/>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7318" y="430072"/>
          <a:ext cx="7637317" cy="2907107"/>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drive/folders/1kRt-MisnnVqurdlDY90XfMHH0l5GbMx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zoomScale="85" zoomScaleNormal="85" workbookViewId="0">
      <pane ySplit="1" topLeftCell="A5" activePane="bottomLeft" state="frozen"/>
      <selection pane="bottomLeft" activeCell="G5" sqref="A1:J6"/>
    </sheetView>
  </sheetViews>
  <sheetFormatPr defaultRowHeight="15" x14ac:dyDescent="0.25"/>
  <cols>
    <col min="1" max="1" width="33.5703125" style="1" bestFit="1" customWidth="1"/>
    <col min="2" max="2" width="17.85546875" style="1" customWidth="1"/>
    <col min="3" max="3" width="14.85546875" style="1" customWidth="1"/>
    <col min="4" max="4" width="35.7109375" style="1" bestFit="1" customWidth="1"/>
    <col min="5" max="6" width="35.7109375" style="1" customWidth="1"/>
    <col min="7" max="7" width="33.42578125" style="1" customWidth="1"/>
    <col min="8" max="9" width="33.140625" style="1" customWidth="1"/>
    <col min="10" max="10" width="117" style="1" bestFit="1" customWidth="1"/>
    <col min="11" max="16384" width="9.140625" style="1"/>
  </cols>
  <sheetData>
    <row r="1" spans="1:10" ht="96.75" customHeight="1" x14ac:dyDescent="0.4">
      <c r="A1" s="8" t="s">
        <v>0</v>
      </c>
      <c r="B1" s="8" t="s">
        <v>1</v>
      </c>
      <c r="C1" s="8" t="s">
        <v>2</v>
      </c>
      <c r="D1" s="8" t="s">
        <v>3</v>
      </c>
      <c r="E1" s="8" t="s">
        <v>4</v>
      </c>
      <c r="F1" s="8" t="s">
        <v>15</v>
      </c>
      <c r="G1" s="8" t="s">
        <v>10</v>
      </c>
      <c r="H1" s="8" t="s">
        <v>9</v>
      </c>
      <c r="I1" s="8" t="s">
        <v>13</v>
      </c>
      <c r="J1" s="8" t="s">
        <v>5</v>
      </c>
    </row>
    <row r="2" spans="1:10" ht="361.5" customHeight="1" x14ac:dyDescent="0.25">
      <c r="A2" s="2" t="s">
        <v>6</v>
      </c>
      <c r="B2" s="2" t="s">
        <v>7</v>
      </c>
      <c r="C2" s="2">
        <v>2019</v>
      </c>
      <c r="D2" s="2" t="s">
        <v>8</v>
      </c>
      <c r="E2" s="2" t="s">
        <v>14</v>
      </c>
      <c r="F2" s="2" t="s">
        <v>31</v>
      </c>
      <c r="G2" s="4" t="s">
        <v>16</v>
      </c>
      <c r="H2" s="2" t="s">
        <v>12</v>
      </c>
      <c r="I2" s="5" t="str">
        <f>HYPERLINK("Papers To Read\VR Social\Done\0.pdf","View Paper")</f>
        <v>View Paper</v>
      </c>
      <c r="J2" s="2" t="s">
        <v>11</v>
      </c>
    </row>
    <row r="3" spans="1:10" ht="409.5" customHeight="1" x14ac:dyDescent="0.25">
      <c r="A3" s="3" t="s">
        <v>17</v>
      </c>
      <c r="B3" s="3" t="s">
        <v>18</v>
      </c>
      <c r="C3" s="3">
        <v>2023</v>
      </c>
      <c r="D3" s="3" t="s">
        <v>19</v>
      </c>
      <c r="E3" s="3" t="s">
        <v>20</v>
      </c>
      <c r="F3" s="7" t="s">
        <v>24</v>
      </c>
      <c r="G3" s="3" t="s">
        <v>21</v>
      </c>
      <c r="H3" s="3" t="s">
        <v>22</v>
      </c>
      <c r="I3" s="6" t="str">
        <f>HYPERLINK("Papers To Read\VR Social\done\1.pdf", "View Paper")</f>
        <v>View Paper</v>
      </c>
      <c r="J3" s="3"/>
    </row>
    <row r="4" spans="1:10" ht="315" x14ac:dyDescent="0.25">
      <c r="A4" s="2" t="s">
        <v>27</v>
      </c>
      <c r="B4" s="2" t="s">
        <v>26</v>
      </c>
      <c r="C4" s="2">
        <v>2020</v>
      </c>
      <c r="D4" s="2" t="s">
        <v>25</v>
      </c>
      <c r="E4" s="2" t="s">
        <v>23</v>
      </c>
      <c r="F4" s="2" t="s">
        <v>28</v>
      </c>
      <c r="G4" s="2" t="s">
        <v>29</v>
      </c>
      <c r="H4" s="2" t="s">
        <v>30</v>
      </c>
      <c r="I4" s="5" t="str">
        <f>HYPERLINK("Papers To Read\VR Social\Done\2.pdf", "View Paper")</f>
        <v>View Paper</v>
      </c>
      <c r="J4" s="2" t="e" vm="1">
        <v>#VALUE!</v>
      </c>
    </row>
    <row r="5" spans="1:10" ht="345" x14ac:dyDescent="0.25">
      <c r="A5" s="3" t="s">
        <v>34</v>
      </c>
      <c r="B5" s="3" t="s">
        <v>35</v>
      </c>
      <c r="C5" s="3">
        <v>21</v>
      </c>
      <c r="D5" s="3" t="s">
        <v>32</v>
      </c>
      <c r="E5" s="3" t="s">
        <v>36</v>
      </c>
      <c r="F5" s="3" t="s">
        <v>37</v>
      </c>
      <c r="G5" s="3" t="s">
        <v>38</v>
      </c>
      <c r="H5" s="3" t="s">
        <v>33</v>
      </c>
      <c r="I5" s="6" t="str">
        <f>HYPERLINK("Papers To Read\VR Social\Done\3.pdf", "View Paper")</f>
        <v>View Paper</v>
      </c>
      <c r="J5" s="3" t="e" vm="2">
        <v>#VALUE!</v>
      </c>
    </row>
    <row r="6" spans="1:10" ht="45" x14ac:dyDescent="0.25">
      <c r="A6" s="2" t="s">
        <v>49</v>
      </c>
      <c r="B6" s="2" t="s">
        <v>50</v>
      </c>
      <c r="C6" s="2"/>
      <c r="D6" s="2"/>
      <c r="E6" s="2"/>
      <c r="F6" s="2" t="s">
        <v>51</v>
      </c>
      <c r="G6" s="2"/>
      <c r="H6" s="2"/>
      <c r="I6" s="5" t="s">
        <v>52</v>
      </c>
      <c r="J6" s="2"/>
    </row>
    <row r="7" spans="1:10" x14ac:dyDescent="0.25">
      <c r="A7" s="3"/>
      <c r="B7" s="3"/>
      <c r="C7" s="3"/>
      <c r="D7" s="3"/>
      <c r="E7" s="3"/>
      <c r="F7" s="3"/>
      <c r="G7" s="3"/>
      <c r="H7" s="3"/>
      <c r="I7" s="3"/>
      <c r="J7" s="3"/>
    </row>
    <row r="8" spans="1:10" x14ac:dyDescent="0.25">
      <c r="A8" s="2"/>
      <c r="B8" s="2"/>
      <c r="C8" s="2"/>
      <c r="D8" s="2"/>
      <c r="E8" s="2"/>
      <c r="F8" s="2"/>
      <c r="G8" s="2"/>
      <c r="H8" s="2"/>
      <c r="I8" s="2"/>
      <c r="J8" s="2"/>
    </row>
    <row r="9" spans="1:10" x14ac:dyDescent="0.25">
      <c r="A9" s="3"/>
      <c r="B9" s="3"/>
      <c r="C9" s="3"/>
      <c r="D9" s="3"/>
      <c r="E9" s="3"/>
      <c r="F9" s="3"/>
      <c r="G9" s="3"/>
      <c r="H9" s="3"/>
      <c r="I9" s="3"/>
      <c r="J9" s="3"/>
    </row>
    <row r="10" spans="1:10" x14ac:dyDescent="0.25">
      <c r="A10" s="2"/>
      <c r="B10" s="2"/>
      <c r="C10" s="2"/>
      <c r="D10" s="2"/>
      <c r="E10" s="2"/>
      <c r="F10" s="2"/>
      <c r="G10" s="2"/>
      <c r="H10" s="2"/>
      <c r="I10" s="2"/>
      <c r="J10" s="2"/>
    </row>
    <row r="11" spans="1:10" x14ac:dyDescent="0.25">
      <c r="A11" s="3"/>
      <c r="B11" s="3"/>
      <c r="C11" s="3"/>
      <c r="D11" s="3"/>
      <c r="E11" s="3"/>
      <c r="F11" s="3"/>
      <c r="G11" s="3"/>
      <c r="H11" s="3"/>
      <c r="I11" s="3"/>
      <c r="J11" s="3"/>
    </row>
    <row r="12" spans="1:10" x14ac:dyDescent="0.25">
      <c r="A12" s="2"/>
      <c r="B12" s="2"/>
      <c r="C12" s="2"/>
      <c r="D12" s="2"/>
      <c r="E12" s="2"/>
      <c r="F12" s="2"/>
      <c r="G12" s="2"/>
      <c r="H12" s="2"/>
      <c r="I12" s="2"/>
      <c r="J12" s="2"/>
    </row>
    <row r="13" spans="1:10" x14ac:dyDescent="0.25">
      <c r="A13" s="3"/>
      <c r="B13" s="3"/>
      <c r="C13" s="3"/>
      <c r="D13" s="3"/>
      <c r="E13" s="3"/>
      <c r="F13" s="3"/>
      <c r="G13" s="3"/>
      <c r="H13" s="3"/>
      <c r="I13" s="3"/>
      <c r="J13" s="3"/>
    </row>
    <row r="14" spans="1:10" x14ac:dyDescent="0.25">
      <c r="A14" s="2"/>
      <c r="B14" s="2"/>
      <c r="C14" s="2"/>
      <c r="D14" s="2"/>
      <c r="E14" s="2"/>
      <c r="F14" s="2"/>
      <c r="G14" s="2"/>
      <c r="H14" s="2"/>
      <c r="I14" s="2"/>
      <c r="J14" s="2"/>
    </row>
    <row r="15" spans="1:10" x14ac:dyDescent="0.25">
      <c r="A15" s="3"/>
      <c r="B15" s="3"/>
      <c r="C15" s="3"/>
      <c r="D15" s="3"/>
      <c r="E15" s="3"/>
      <c r="F15" s="3"/>
      <c r="G15" s="3"/>
      <c r="H15" s="3"/>
      <c r="I15" s="3"/>
      <c r="J15" s="3"/>
    </row>
    <row r="16" spans="1:10" x14ac:dyDescent="0.25">
      <c r="A16" s="2"/>
      <c r="B16" s="2"/>
      <c r="C16" s="2"/>
      <c r="D16" s="2"/>
      <c r="E16" s="2"/>
      <c r="F16" s="2"/>
      <c r="G16" s="2"/>
      <c r="H16" s="2"/>
      <c r="I16" s="2"/>
      <c r="J16" s="2"/>
    </row>
    <row r="17" spans="1:10" x14ac:dyDescent="0.25">
      <c r="A17" s="3"/>
      <c r="B17" s="3"/>
      <c r="C17" s="3"/>
      <c r="D17" s="3"/>
      <c r="E17" s="3"/>
      <c r="F17" s="3"/>
      <c r="G17" s="3"/>
      <c r="H17" s="3"/>
      <c r="I17" s="3"/>
      <c r="J17" s="3"/>
    </row>
    <row r="18" spans="1:10" x14ac:dyDescent="0.25">
      <c r="A18" s="2"/>
      <c r="B18" s="2"/>
      <c r="C18" s="2"/>
      <c r="D18" s="2"/>
      <c r="E18" s="2"/>
      <c r="F18" s="2"/>
      <c r="G18" s="2"/>
      <c r="H18" s="2"/>
      <c r="I18" s="2"/>
      <c r="J18" s="2"/>
    </row>
    <row r="19" spans="1:10" x14ac:dyDescent="0.25">
      <c r="A19" s="3"/>
      <c r="B19" s="3"/>
      <c r="C19" s="3"/>
      <c r="D19" s="3"/>
      <c r="E19" s="3"/>
      <c r="F19" s="3"/>
      <c r="G19" s="3"/>
      <c r="H19" s="3"/>
      <c r="I19" s="3"/>
      <c r="J19" s="3"/>
    </row>
    <row r="20" spans="1:10" x14ac:dyDescent="0.25">
      <c r="A20" s="2"/>
      <c r="B20" s="2"/>
      <c r="C20" s="2"/>
      <c r="D20" s="2"/>
      <c r="E20" s="2"/>
      <c r="F20" s="2"/>
      <c r="G20" s="2"/>
      <c r="H20" s="2"/>
      <c r="I20" s="2"/>
      <c r="J20" s="2"/>
    </row>
    <row r="21" spans="1:10" x14ac:dyDescent="0.25">
      <c r="A21" s="3"/>
      <c r="B21" s="3"/>
      <c r="C21" s="3"/>
      <c r="D21" s="3"/>
      <c r="E21" s="3"/>
      <c r="F21" s="3"/>
      <c r="G21" s="3"/>
      <c r="H21" s="3"/>
      <c r="I21" s="3"/>
      <c r="J21" s="3"/>
    </row>
    <row r="22" spans="1:10" x14ac:dyDescent="0.25">
      <c r="A22" s="2"/>
      <c r="B22" s="2"/>
      <c r="C22" s="2"/>
      <c r="D22" s="2"/>
      <c r="E22" s="2"/>
      <c r="F22" s="2"/>
      <c r="G22" s="2"/>
      <c r="H22" s="2"/>
      <c r="I22" s="2"/>
      <c r="J22" s="2"/>
    </row>
    <row r="23" spans="1:10" x14ac:dyDescent="0.25">
      <c r="A23" s="3"/>
      <c r="B23" s="3"/>
      <c r="C23" s="3"/>
      <c r="D23" s="3"/>
      <c r="E23" s="3"/>
      <c r="F23" s="3"/>
      <c r="G23" s="3"/>
      <c r="H23" s="3"/>
      <c r="I23" s="3"/>
      <c r="J23" s="3"/>
    </row>
    <row r="24" spans="1:10" x14ac:dyDescent="0.25">
      <c r="A24" s="2"/>
      <c r="B24" s="2"/>
      <c r="C24" s="2"/>
      <c r="D24" s="2"/>
      <c r="E24" s="2"/>
      <c r="F24" s="2"/>
      <c r="G24" s="2"/>
      <c r="H24" s="2"/>
      <c r="I24" s="2"/>
      <c r="J24" s="2"/>
    </row>
    <row r="25" spans="1:10" x14ac:dyDescent="0.25">
      <c r="A25" s="3"/>
      <c r="B25" s="3"/>
      <c r="C25" s="3"/>
      <c r="D25" s="3"/>
      <c r="E25" s="3"/>
      <c r="F25" s="3"/>
      <c r="G25" s="3"/>
      <c r="H25" s="3"/>
      <c r="I25" s="3"/>
      <c r="J25" s="3"/>
    </row>
    <row r="26" spans="1:10" x14ac:dyDescent="0.25">
      <c r="A26" s="2"/>
      <c r="B26" s="2"/>
      <c r="C26" s="2"/>
      <c r="D26" s="2"/>
      <c r="E26" s="2"/>
      <c r="F26" s="2"/>
      <c r="G26" s="2"/>
      <c r="H26" s="2"/>
      <c r="I26" s="2"/>
      <c r="J26" s="2"/>
    </row>
    <row r="27" spans="1:10" x14ac:dyDescent="0.25">
      <c r="A27" s="3"/>
      <c r="B27" s="3"/>
      <c r="C27" s="3"/>
      <c r="D27" s="3"/>
      <c r="E27" s="3"/>
      <c r="F27" s="3"/>
      <c r="G27" s="3"/>
      <c r="H27" s="3"/>
      <c r="I27" s="3"/>
      <c r="J27" s="3"/>
    </row>
    <row r="28" spans="1:10" x14ac:dyDescent="0.25">
      <c r="A28" s="2"/>
      <c r="B28" s="2"/>
      <c r="C28" s="2"/>
      <c r="D28" s="2"/>
      <c r="E28" s="2"/>
      <c r="F28" s="2"/>
      <c r="G28" s="2"/>
      <c r="H28" s="2"/>
      <c r="I28" s="2"/>
      <c r="J28" s="2"/>
    </row>
    <row r="29" spans="1:10" x14ac:dyDescent="0.25">
      <c r="A29" s="3"/>
      <c r="B29" s="3"/>
      <c r="C29" s="3"/>
      <c r="D29" s="3"/>
      <c r="E29" s="3"/>
      <c r="F29" s="3"/>
      <c r="G29" s="3"/>
      <c r="H29" s="3"/>
      <c r="I29" s="3"/>
      <c r="J29" s="3"/>
    </row>
    <row r="30" spans="1:10" x14ac:dyDescent="0.25">
      <c r="A30" s="2"/>
      <c r="B30" s="2"/>
      <c r="C30" s="2"/>
      <c r="D30" s="2"/>
      <c r="E30" s="2"/>
      <c r="F30" s="2"/>
      <c r="G30" s="2"/>
      <c r="H30" s="2"/>
      <c r="I30" s="2"/>
      <c r="J30" s="2"/>
    </row>
    <row r="31" spans="1:10" x14ac:dyDescent="0.25">
      <c r="A31" s="3"/>
      <c r="B31" s="3"/>
      <c r="C31" s="3"/>
      <c r="D31" s="3"/>
      <c r="E31" s="3"/>
      <c r="F31" s="3"/>
      <c r="G31" s="3"/>
      <c r="H31" s="3"/>
      <c r="I31" s="3"/>
      <c r="J31" s="3"/>
    </row>
  </sheetData>
  <hyperlinks>
    <hyperlink ref="I6" r:id="rId1" xr:uid="{797A9A28-2CD0-4703-A483-7F7A22BD679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6C22-88E5-4F26-BCE0-B3D50BA791B0}">
  <dimension ref="A1:F6"/>
  <sheetViews>
    <sheetView topLeftCell="B1" zoomScale="130" zoomScaleNormal="130" workbookViewId="0">
      <selection activeCell="F3" sqref="F3"/>
    </sheetView>
  </sheetViews>
  <sheetFormatPr defaultRowHeight="15" x14ac:dyDescent="0.25"/>
  <cols>
    <col min="1" max="1" width="27.7109375" style="9" customWidth="1"/>
    <col min="2" max="2" width="32.5703125" customWidth="1"/>
    <col min="3" max="3" width="20.28515625" customWidth="1"/>
    <col min="4" max="4" width="25.85546875" bestFit="1" customWidth="1"/>
    <col min="6" max="6" width="105" customWidth="1"/>
  </cols>
  <sheetData>
    <row r="1" spans="1:6" ht="81.75" customHeight="1" x14ac:dyDescent="0.25">
      <c r="A1" s="10" t="s">
        <v>39</v>
      </c>
      <c r="B1" s="10" t="s">
        <v>40</v>
      </c>
      <c r="C1" s="10" t="s">
        <v>41</v>
      </c>
      <c r="D1" s="10" t="s">
        <v>42</v>
      </c>
    </row>
    <row r="2" spans="1:6" ht="116.25" customHeight="1" x14ac:dyDescent="0.25">
      <c r="A2" s="11" t="s">
        <v>43</v>
      </c>
      <c r="B2" s="13" t="s">
        <v>44</v>
      </c>
      <c r="C2" s="12" t="s">
        <v>45</v>
      </c>
      <c r="D2" s="14">
        <v>45292</v>
      </c>
    </row>
    <row r="3" spans="1:6" ht="153.75" customHeight="1" x14ac:dyDescent="0.25">
      <c r="A3" s="11" t="s">
        <v>46</v>
      </c>
      <c r="B3" s="13" t="s">
        <v>47</v>
      </c>
      <c r="C3" s="12"/>
      <c r="D3" s="14">
        <v>45444</v>
      </c>
    </row>
    <row r="6" spans="1:6" ht="120" x14ac:dyDescent="0.25">
      <c r="F6" s="1"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C56F6-3100-436F-92DF-CF61F9722B34}">
  <dimension ref="A1:Q39"/>
  <sheetViews>
    <sheetView workbookViewId="0">
      <selection activeCell="A22" sqref="A22:P35"/>
    </sheetView>
  </sheetViews>
  <sheetFormatPr defaultRowHeight="15" x14ac:dyDescent="0.25"/>
  <cols>
    <col min="1" max="1" width="11" customWidth="1"/>
    <col min="2" max="2" width="21.7109375" customWidth="1"/>
    <col min="3" max="3" width="20.85546875" customWidth="1"/>
    <col min="4" max="4" width="18.85546875" customWidth="1"/>
    <col min="5" max="5" width="0.7109375" customWidth="1"/>
    <col min="9" max="9" width="1" customWidth="1"/>
    <col min="10" max="10" width="18.140625" customWidth="1"/>
    <col min="11" max="11" width="27.28515625" customWidth="1"/>
    <col min="12" max="12" width="28.85546875" customWidth="1"/>
    <col min="13" max="13" width="0.42578125" customWidth="1"/>
    <col min="14" max="14" width="14.28515625" customWidth="1"/>
    <col min="15" max="15" width="27.140625" customWidth="1"/>
    <col min="16" max="16" width="18.28515625" customWidth="1"/>
    <col min="17" max="17" width="0.42578125" customWidth="1"/>
  </cols>
  <sheetData>
    <row r="1" spans="1:17" ht="40.5" customHeight="1" x14ac:dyDescent="0.25">
      <c r="A1" s="38" t="s">
        <v>61</v>
      </c>
      <c r="B1" s="46" t="s">
        <v>53</v>
      </c>
      <c r="C1" s="47"/>
      <c r="D1" s="48"/>
      <c r="E1" s="15"/>
      <c r="F1" s="46" t="s">
        <v>54</v>
      </c>
      <c r="G1" s="47"/>
      <c r="H1" s="48"/>
      <c r="I1" s="16"/>
      <c r="J1" s="46" t="s">
        <v>55</v>
      </c>
      <c r="K1" s="47"/>
      <c r="L1" s="48"/>
      <c r="M1" s="16"/>
      <c r="N1" s="46" t="s">
        <v>56</v>
      </c>
      <c r="O1" s="47"/>
      <c r="P1" s="48"/>
      <c r="Q1" s="16"/>
    </row>
    <row r="2" spans="1:17" ht="15.75" x14ac:dyDescent="0.25">
      <c r="A2" s="39"/>
      <c r="B2" s="33" t="s">
        <v>57</v>
      </c>
      <c r="C2" s="34" t="s">
        <v>58</v>
      </c>
      <c r="D2" s="35" t="s">
        <v>59</v>
      </c>
      <c r="E2" s="16"/>
      <c r="F2" s="34" t="s">
        <v>57</v>
      </c>
      <c r="G2" s="34" t="s">
        <v>58</v>
      </c>
      <c r="H2" s="35" t="s">
        <v>59</v>
      </c>
      <c r="I2" s="16"/>
      <c r="J2" s="34" t="s">
        <v>57</v>
      </c>
      <c r="K2" s="34" t="s">
        <v>62</v>
      </c>
      <c r="L2" s="35" t="s">
        <v>59</v>
      </c>
      <c r="M2" s="16"/>
      <c r="N2" s="34" t="s">
        <v>57</v>
      </c>
      <c r="O2" s="34" t="s">
        <v>63</v>
      </c>
      <c r="P2" s="35" t="s">
        <v>59</v>
      </c>
      <c r="Q2" s="16"/>
    </row>
    <row r="3" spans="1:17" ht="25.5" customHeight="1" x14ac:dyDescent="0.25">
      <c r="A3" s="39"/>
      <c r="B3" s="25" t="s">
        <v>60</v>
      </c>
      <c r="C3" s="3"/>
      <c r="D3" s="26"/>
      <c r="E3" s="27"/>
      <c r="F3" s="25" t="s">
        <v>60</v>
      </c>
      <c r="G3" s="3"/>
      <c r="H3" s="26"/>
      <c r="I3" s="27"/>
      <c r="J3" s="25"/>
      <c r="K3" s="3"/>
      <c r="L3" s="26"/>
      <c r="M3" s="27"/>
      <c r="N3" s="25"/>
      <c r="O3" s="3"/>
      <c r="P3" s="26"/>
      <c r="Q3" s="16"/>
    </row>
    <row r="4" spans="1:17" x14ac:dyDescent="0.25">
      <c r="A4" s="39"/>
      <c r="B4" s="28"/>
      <c r="C4" s="2"/>
      <c r="D4" s="29"/>
      <c r="E4" s="27"/>
      <c r="F4" s="28"/>
      <c r="G4" s="2"/>
      <c r="H4" s="29"/>
      <c r="I4" s="27"/>
      <c r="J4" s="28"/>
      <c r="K4" s="2"/>
      <c r="L4" s="29"/>
      <c r="M4" s="27"/>
      <c r="N4" s="28"/>
      <c r="O4" s="2"/>
      <c r="P4" s="29"/>
      <c r="Q4" s="16"/>
    </row>
    <row r="5" spans="1:17" x14ac:dyDescent="0.25">
      <c r="A5" s="39"/>
      <c r="B5" s="25"/>
      <c r="C5" s="3"/>
      <c r="D5" s="26"/>
      <c r="E5" s="27"/>
      <c r="F5" s="25"/>
      <c r="G5" s="3"/>
      <c r="H5" s="26"/>
      <c r="I5" s="27"/>
      <c r="J5" s="25"/>
      <c r="K5" s="3"/>
      <c r="L5" s="26"/>
      <c r="M5" s="27"/>
      <c r="N5" s="25"/>
      <c r="O5" s="3"/>
      <c r="P5" s="26"/>
      <c r="Q5" s="16"/>
    </row>
    <row r="6" spans="1:17" x14ac:dyDescent="0.25">
      <c r="A6" s="39"/>
      <c r="B6" s="28"/>
      <c r="C6" s="2"/>
      <c r="D6" s="29"/>
      <c r="E6" s="27"/>
      <c r="F6" s="28"/>
      <c r="G6" s="2"/>
      <c r="H6" s="29"/>
      <c r="I6" s="27"/>
      <c r="J6" s="28"/>
      <c r="K6" s="2"/>
      <c r="L6" s="29"/>
      <c r="M6" s="27"/>
      <c r="N6" s="28"/>
      <c r="O6" s="2"/>
      <c r="P6" s="29"/>
      <c r="Q6" s="16"/>
    </row>
    <row r="7" spans="1:17" x14ac:dyDescent="0.25">
      <c r="A7" s="39"/>
      <c r="B7" s="25"/>
      <c r="C7" s="3"/>
      <c r="D7" s="26"/>
      <c r="E7" s="27"/>
      <c r="F7" s="25"/>
      <c r="G7" s="3"/>
      <c r="H7" s="26"/>
      <c r="I7" s="27"/>
      <c r="J7" s="25"/>
      <c r="K7" s="3"/>
      <c r="L7" s="26"/>
      <c r="M7" s="27"/>
      <c r="N7" s="25"/>
      <c r="O7" s="3"/>
      <c r="P7" s="26"/>
      <c r="Q7" s="16"/>
    </row>
    <row r="8" spans="1:17" x14ac:dyDescent="0.25">
      <c r="A8" s="39"/>
      <c r="B8" s="28"/>
      <c r="C8" s="2"/>
      <c r="D8" s="29"/>
      <c r="E8" s="27"/>
      <c r="F8" s="28"/>
      <c r="G8" s="2"/>
      <c r="H8" s="29"/>
      <c r="I8" s="27"/>
      <c r="J8" s="28"/>
      <c r="K8" s="2"/>
      <c r="L8" s="29"/>
      <c r="M8" s="27"/>
      <c r="N8" s="28"/>
      <c r="O8" s="2"/>
      <c r="P8" s="29"/>
      <c r="Q8" s="16"/>
    </row>
    <row r="9" spans="1:17" x14ac:dyDescent="0.25">
      <c r="A9" s="39"/>
      <c r="B9" s="25"/>
      <c r="C9" s="3"/>
      <c r="D9" s="26"/>
      <c r="E9" s="27"/>
      <c r="F9" s="25"/>
      <c r="G9" s="3"/>
      <c r="H9" s="26"/>
      <c r="I9" s="27"/>
      <c r="J9" s="25"/>
      <c r="K9" s="3"/>
      <c r="L9" s="26"/>
      <c r="M9" s="27"/>
      <c r="N9" s="25"/>
      <c r="O9" s="3"/>
      <c r="P9" s="26"/>
      <c r="Q9" s="16"/>
    </row>
    <row r="10" spans="1:17" x14ac:dyDescent="0.25">
      <c r="A10" s="39"/>
      <c r="B10" s="28"/>
      <c r="C10" s="2"/>
      <c r="D10" s="29"/>
      <c r="E10" s="27"/>
      <c r="F10" s="28"/>
      <c r="G10" s="2"/>
      <c r="H10" s="29"/>
      <c r="I10" s="27"/>
      <c r="J10" s="28"/>
      <c r="K10" s="2"/>
      <c r="L10" s="29"/>
      <c r="M10" s="27"/>
      <c r="N10" s="28"/>
      <c r="O10" s="2"/>
      <c r="P10" s="29"/>
      <c r="Q10" s="16"/>
    </row>
    <row r="11" spans="1:17" x14ac:dyDescent="0.25">
      <c r="A11" s="39"/>
      <c r="B11" s="25"/>
      <c r="C11" s="3"/>
      <c r="D11" s="26"/>
      <c r="E11" s="27"/>
      <c r="F11" s="25"/>
      <c r="G11" s="3"/>
      <c r="H11" s="26"/>
      <c r="I11" s="27"/>
      <c r="J11" s="25"/>
      <c r="K11" s="3"/>
      <c r="L11" s="26"/>
      <c r="M11" s="27"/>
      <c r="N11" s="25"/>
      <c r="O11" s="3"/>
      <c r="P11" s="26"/>
      <c r="Q11" s="16"/>
    </row>
    <row r="12" spans="1:17" x14ac:dyDescent="0.25">
      <c r="A12" s="39"/>
      <c r="B12" s="28"/>
      <c r="C12" s="2"/>
      <c r="D12" s="29"/>
      <c r="E12" s="27"/>
      <c r="F12" s="28"/>
      <c r="G12" s="2"/>
      <c r="H12" s="29"/>
      <c r="I12" s="27"/>
      <c r="J12" s="28"/>
      <c r="K12" s="2"/>
      <c r="L12" s="29"/>
      <c r="M12" s="27"/>
      <c r="N12" s="28"/>
      <c r="O12" s="2"/>
      <c r="P12" s="29"/>
      <c r="Q12" s="16"/>
    </row>
    <row r="13" spans="1:17" x14ac:dyDescent="0.25">
      <c r="A13" s="39"/>
      <c r="B13" s="25"/>
      <c r="C13" s="3"/>
      <c r="D13" s="26"/>
      <c r="E13" s="27"/>
      <c r="F13" s="25"/>
      <c r="G13" s="3"/>
      <c r="H13" s="26"/>
      <c r="I13" s="27"/>
      <c r="J13" s="25"/>
      <c r="K13" s="3"/>
      <c r="L13" s="26"/>
      <c r="M13" s="27"/>
      <c r="N13" s="25"/>
      <c r="O13" s="3"/>
      <c r="P13" s="26"/>
      <c r="Q13" s="16"/>
    </row>
    <row r="14" spans="1:17" x14ac:dyDescent="0.25">
      <c r="A14" s="39"/>
      <c r="B14" s="28"/>
      <c r="C14" s="2"/>
      <c r="D14" s="29"/>
      <c r="E14" s="27"/>
      <c r="F14" s="28"/>
      <c r="G14" s="2"/>
      <c r="H14" s="29"/>
      <c r="I14" s="27"/>
      <c r="J14" s="28"/>
      <c r="K14" s="2"/>
      <c r="L14" s="29"/>
      <c r="M14" s="27"/>
      <c r="N14" s="28"/>
      <c r="O14" s="2"/>
      <c r="P14" s="29"/>
      <c r="Q14" s="16"/>
    </row>
    <row r="15" spans="1:17" x14ac:dyDescent="0.25">
      <c r="A15" s="39"/>
      <c r="B15" s="25"/>
      <c r="C15" s="3"/>
      <c r="D15" s="26"/>
      <c r="E15" s="27"/>
      <c r="F15" s="25"/>
      <c r="G15" s="3"/>
      <c r="H15" s="26"/>
      <c r="I15" s="27"/>
      <c r="J15" s="25"/>
      <c r="K15" s="3"/>
      <c r="L15" s="26"/>
      <c r="M15" s="27"/>
      <c r="N15" s="25"/>
      <c r="O15" s="3"/>
      <c r="P15" s="26"/>
      <c r="Q15" s="16"/>
    </row>
    <row r="16" spans="1:17" x14ac:dyDescent="0.25">
      <c r="A16" s="39"/>
      <c r="B16" s="28"/>
      <c r="C16" s="2"/>
      <c r="D16" s="29"/>
      <c r="E16" s="27"/>
      <c r="F16" s="28"/>
      <c r="G16" s="2"/>
      <c r="H16" s="29"/>
      <c r="I16" s="27"/>
      <c r="J16" s="28"/>
      <c r="K16" s="2"/>
      <c r="L16" s="29"/>
      <c r="M16" s="27"/>
      <c r="N16" s="28"/>
      <c r="O16" s="2"/>
      <c r="P16" s="29"/>
      <c r="Q16" s="16"/>
    </row>
    <row r="17" spans="1:17" x14ac:dyDescent="0.25">
      <c r="A17" s="39"/>
      <c r="B17" s="25"/>
      <c r="C17" s="3"/>
      <c r="D17" s="26"/>
      <c r="E17" s="27"/>
      <c r="F17" s="25"/>
      <c r="G17" s="3"/>
      <c r="H17" s="26"/>
      <c r="I17" s="27"/>
      <c r="J17" s="25"/>
      <c r="K17" s="3"/>
      <c r="L17" s="26"/>
      <c r="M17" s="27"/>
      <c r="N17" s="25"/>
      <c r="O17" s="3"/>
      <c r="P17" s="26"/>
      <c r="Q17" s="16"/>
    </row>
    <row r="18" spans="1:17" x14ac:dyDescent="0.25">
      <c r="A18" s="39"/>
      <c r="B18" s="28"/>
      <c r="C18" s="2"/>
      <c r="D18" s="29"/>
      <c r="E18" s="27"/>
      <c r="F18" s="28"/>
      <c r="G18" s="2"/>
      <c r="H18" s="29"/>
      <c r="I18" s="27"/>
      <c r="J18" s="28"/>
      <c r="K18" s="2"/>
      <c r="L18" s="29"/>
      <c r="M18" s="27"/>
      <c r="N18" s="28"/>
      <c r="O18" s="2"/>
      <c r="P18" s="29"/>
      <c r="Q18" s="16"/>
    </row>
    <row r="19" spans="1:17" x14ac:dyDescent="0.25">
      <c r="A19" s="39"/>
      <c r="B19" s="25"/>
      <c r="C19" s="3"/>
      <c r="D19" s="26"/>
      <c r="E19" s="27"/>
      <c r="F19" s="25"/>
      <c r="G19" s="3"/>
      <c r="H19" s="26"/>
      <c r="I19" s="27"/>
      <c r="J19" s="25"/>
      <c r="K19" s="3"/>
      <c r="L19" s="26"/>
      <c r="M19" s="27"/>
      <c r="N19" s="25"/>
      <c r="O19" s="3"/>
      <c r="P19" s="26"/>
      <c r="Q19" s="16"/>
    </row>
    <row r="20" spans="1:17" ht="15.75" thickBot="1" x14ac:dyDescent="0.3">
      <c r="A20" s="39"/>
      <c r="B20" s="30"/>
      <c r="C20" s="31"/>
      <c r="D20" s="32"/>
      <c r="E20" s="27"/>
      <c r="F20" s="30"/>
      <c r="G20" s="31"/>
      <c r="H20" s="32"/>
      <c r="I20" s="27"/>
      <c r="J20" s="30"/>
      <c r="K20" s="31"/>
      <c r="L20" s="32"/>
      <c r="M20" s="27"/>
      <c r="N20" s="30"/>
      <c r="O20" s="31"/>
      <c r="P20" s="32"/>
      <c r="Q20" s="16"/>
    </row>
    <row r="21" spans="1:17" ht="2.25" customHeight="1" thickBot="1" x14ac:dyDescent="0.3">
      <c r="B21" s="36"/>
      <c r="C21" s="16"/>
      <c r="D21" s="37"/>
      <c r="E21" s="16"/>
      <c r="F21" s="16"/>
      <c r="G21" s="16"/>
      <c r="H21" s="16"/>
      <c r="I21" s="16"/>
      <c r="J21" s="16"/>
      <c r="K21" s="16"/>
      <c r="L21" s="16"/>
      <c r="M21" s="16"/>
      <c r="N21" s="16"/>
      <c r="O21" s="16"/>
      <c r="P21" s="16"/>
      <c r="Q21" s="16"/>
    </row>
    <row r="22" spans="1:17" x14ac:dyDescent="0.25">
      <c r="B22" s="17"/>
      <c r="C22" s="18"/>
      <c r="D22" s="19"/>
      <c r="E22" s="16"/>
      <c r="F22" s="17"/>
      <c r="G22" s="18"/>
      <c r="H22" s="19"/>
      <c r="I22" s="16"/>
      <c r="J22" s="17"/>
      <c r="K22" s="18"/>
      <c r="L22" s="19"/>
      <c r="M22" s="16"/>
      <c r="N22" s="17"/>
      <c r="O22" s="18"/>
      <c r="P22" s="19"/>
      <c r="Q22" s="16"/>
    </row>
    <row r="23" spans="1:17" x14ac:dyDescent="0.25">
      <c r="B23" s="20"/>
      <c r="D23" s="21"/>
      <c r="E23" s="16"/>
      <c r="F23" s="20"/>
      <c r="H23" s="21"/>
      <c r="I23" s="16"/>
      <c r="J23" s="20"/>
      <c r="L23" s="21"/>
      <c r="M23" s="16"/>
      <c r="N23" s="20"/>
      <c r="P23" s="21"/>
      <c r="Q23" s="16"/>
    </row>
    <row r="24" spans="1:17" x14ac:dyDescent="0.25">
      <c r="B24" s="20"/>
      <c r="D24" s="21"/>
      <c r="E24" s="16"/>
      <c r="F24" s="20"/>
      <c r="H24" s="21"/>
      <c r="I24" s="16"/>
      <c r="J24" s="20"/>
      <c r="L24" s="21"/>
      <c r="M24" s="16"/>
      <c r="N24" s="20"/>
      <c r="P24" s="21"/>
      <c r="Q24" s="16"/>
    </row>
    <row r="25" spans="1:17" x14ac:dyDescent="0.25">
      <c r="B25" s="20"/>
      <c r="D25" s="21"/>
      <c r="E25" s="16"/>
      <c r="F25" s="20"/>
      <c r="H25" s="21"/>
      <c r="I25" s="16"/>
      <c r="J25" s="20"/>
      <c r="L25" s="21"/>
      <c r="M25" s="16"/>
      <c r="N25" s="20"/>
      <c r="P25" s="21"/>
      <c r="Q25" s="16"/>
    </row>
    <row r="26" spans="1:17" x14ac:dyDescent="0.25">
      <c r="B26" s="20"/>
      <c r="D26" s="21"/>
      <c r="E26" s="16"/>
      <c r="F26" s="20"/>
      <c r="H26" s="21"/>
      <c r="I26" s="16"/>
      <c r="J26" s="20"/>
      <c r="L26" s="21"/>
      <c r="M26" s="16"/>
      <c r="N26" s="20"/>
      <c r="P26" s="21"/>
      <c r="Q26" s="16"/>
    </row>
    <row r="27" spans="1:17" x14ac:dyDescent="0.25">
      <c r="B27" s="20"/>
      <c r="D27" s="21"/>
      <c r="E27" s="16"/>
      <c r="F27" s="20"/>
      <c r="H27" s="21"/>
      <c r="I27" s="16"/>
      <c r="J27" s="20"/>
      <c r="L27" s="21"/>
      <c r="M27" s="16"/>
      <c r="N27" s="20"/>
      <c r="P27" s="21"/>
      <c r="Q27" s="16"/>
    </row>
    <row r="28" spans="1:17" x14ac:dyDescent="0.25">
      <c r="B28" s="20"/>
      <c r="D28" s="21"/>
      <c r="E28" s="16"/>
      <c r="F28" s="20"/>
      <c r="H28" s="21"/>
      <c r="I28" s="16"/>
      <c r="J28" s="20"/>
      <c r="L28" s="21"/>
      <c r="M28" s="16"/>
      <c r="N28" s="20"/>
      <c r="P28" s="21"/>
      <c r="Q28" s="16"/>
    </row>
    <row r="29" spans="1:17" x14ac:dyDescent="0.25">
      <c r="B29" s="20"/>
      <c r="D29" s="21"/>
      <c r="E29" s="16"/>
      <c r="F29" s="20"/>
      <c r="H29" s="21"/>
      <c r="I29" s="16"/>
      <c r="J29" s="20"/>
      <c r="L29" s="21"/>
      <c r="M29" s="16"/>
      <c r="N29" s="20"/>
      <c r="P29" s="21"/>
      <c r="Q29" s="16"/>
    </row>
    <row r="30" spans="1:17" x14ac:dyDescent="0.25">
      <c r="B30" s="20"/>
      <c r="D30" s="21"/>
      <c r="E30" s="16"/>
      <c r="F30" s="20"/>
      <c r="H30" s="21"/>
      <c r="I30" s="16"/>
      <c r="J30" s="20"/>
      <c r="L30" s="21"/>
      <c r="M30" s="16"/>
      <c r="N30" s="20"/>
      <c r="P30" s="21"/>
      <c r="Q30" s="16"/>
    </row>
    <row r="31" spans="1:17" x14ac:dyDescent="0.25">
      <c r="B31" s="20"/>
      <c r="D31" s="21"/>
      <c r="E31" s="16"/>
      <c r="F31" s="20"/>
      <c r="H31" s="21"/>
      <c r="I31" s="16"/>
      <c r="J31" s="20"/>
      <c r="L31" s="21"/>
      <c r="M31" s="16"/>
      <c r="N31" s="20"/>
      <c r="P31" s="21"/>
      <c r="Q31" s="16"/>
    </row>
    <row r="32" spans="1:17" x14ac:dyDescent="0.25">
      <c r="B32" s="20"/>
      <c r="D32" s="21"/>
      <c r="E32" s="16"/>
      <c r="F32" s="20"/>
      <c r="H32" s="21"/>
      <c r="I32" s="16"/>
      <c r="J32" s="20"/>
      <c r="L32" s="21"/>
      <c r="M32" s="16"/>
      <c r="N32" s="20"/>
      <c r="P32" s="21"/>
      <c r="Q32" s="16"/>
    </row>
    <row r="33" spans="2:17" x14ac:dyDescent="0.25">
      <c r="B33" s="20"/>
      <c r="D33" s="21"/>
      <c r="E33" s="16"/>
      <c r="F33" s="20"/>
      <c r="H33" s="21"/>
      <c r="I33" s="16"/>
      <c r="J33" s="20"/>
      <c r="L33" s="21"/>
      <c r="M33" s="16"/>
      <c r="N33" s="20"/>
      <c r="P33" s="21"/>
      <c r="Q33" s="16"/>
    </row>
    <row r="34" spans="2:17" x14ac:dyDescent="0.25">
      <c r="B34" s="20"/>
      <c r="D34" s="21"/>
      <c r="E34" s="16"/>
      <c r="F34" s="20"/>
      <c r="H34" s="21"/>
      <c r="I34" s="16"/>
      <c r="J34" s="20"/>
      <c r="L34" s="21"/>
      <c r="M34" s="16"/>
      <c r="N34" s="20"/>
      <c r="P34" s="21"/>
      <c r="Q34" s="16"/>
    </row>
    <row r="35" spans="2:17" ht="15.75" thickBot="1" x14ac:dyDescent="0.3">
      <c r="B35" s="22"/>
      <c r="C35" s="23"/>
      <c r="D35" s="24"/>
      <c r="E35" s="16"/>
      <c r="F35" s="20"/>
      <c r="H35" s="21"/>
      <c r="I35" s="16"/>
      <c r="J35" s="20"/>
      <c r="L35" s="21"/>
      <c r="M35" s="16"/>
      <c r="N35" s="20"/>
      <c r="P35" s="21"/>
      <c r="Q35" s="16"/>
    </row>
    <row r="36" spans="2:17" ht="15.75" thickBot="1" x14ac:dyDescent="0.3">
      <c r="B36" s="22"/>
      <c r="C36" s="23"/>
      <c r="D36" s="24"/>
      <c r="E36" s="16"/>
      <c r="F36" s="22"/>
      <c r="G36" s="23"/>
      <c r="H36" s="24"/>
      <c r="I36" s="16"/>
      <c r="J36" s="22"/>
      <c r="K36" s="23"/>
      <c r="L36" s="24"/>
      <c r="M36" s="16"/>
      <c r="N36" s="22"/>
      <c r="O36" s="23"/>
      <c r="P36" s="24"/>
      <c r="Q36" s="16"/>
    </row>
    <row r="37" spans="2:17" ht="5.25" customHeight="1" x14ac:dyDescent="0.25">
      <c r="B37" s="45"/>
      <c r="C37" s="45"/>
      <c r="D37" s="45"/>
      <c r="E37" s="45"/>
      <c r="F37" s="45"/>
      <c r="G37" s="45"/>
      <c r="H37" s="45"/>
      <c r="I37" s="45"/>
      <c r="J37" s="45"/>
      <c r="K37" s="45"/>
      <c r="L37" s="45"/>
      <c r="M37" s="45"/>
      <c r="N37" s="45"/>
      <c r="O37" s="45"/>
      <c r="P37" s="45"/>
      <c r="Q37" s="16"/>
    </row>
    <row r="38" spans="2:17" ht="4.5" customHeight="1" x14ac:dyDescent="0.25">
      <c r="B38" s="45"/>
      <c r="C38" s="45"/>
      <c r="D38" s="45"/>
      <c r="E38" s="45"/>
      <c r="F38" s="45"/>
      <c r="G38" s="45"/>
      <c r="H38" s="45"/>
      <c r="I38" s="45"/>
      <c r="J38" s="45"/>
      <c r="K38" s="45"/>
      <c r="L38" s="45"/>
      <c r="M38" s="45"/>
      <c r="N38" s="45"/>
      <c r="O38" s="45"/>
      <c r="P38" s="45"/>
      <c r="Q38" s="16"/>
    </row>
    <row r="39" spans="2:17" ht="2.25" customHeight="1" x14ac:dyDescent="0.25">
      <c r="B39" s="45"/>
      <c r="C39" s="45"/>
      <c r="D39" s="45"/>
      <c r="E39" s="45"/>
      <c r="F39" s="45"/>
      <c r="G39" s="45"/>
      <c r="H39" s="45"/>
      <c r="I39" s="45"/>
      <c r="J39" s="45"/>
      <c r="K39" s="45"/>
      <c r="L39" s="45"/>
      <c r="M39" s="45"/>
      <c r="N39" s="45"/>
      <c r="O39" s="45"/>
      <c r="P39" s="45"/>
      <c r="Q39" s="16"/>
    </row>
  </sheetData>
  <mergeCells count="5">
    <mergeCell ref="B37:P39"/>
    <mergeCell ref="B1:D1"/>
    <mergeCell ref="F1:H1"/>
    <mergeCell ref="J1:L1"/>
    <mergeCell ref="N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A574-CCE1-411A-AF42-0ACA90961AAE}">
  <dimension ref="A1:T95"/>
  <sheetViews>
    <sheetView tabSelected="1" zoomScaleNormal="100" workbookViewId="0">
      <selection activeCell="A18" sqref="A18"/>
    </sheetView>
  </sheetViews>
  <sheetFormatPr defaultRowHeight="15" x14ac:dyDescent="0.25"/>
  <cols>
    <col min="1" max="1" width="19.140625" customWidth="1"/>
    <col min="2" max="2" width="17.7109375" bestFit="1" customWidth="1"/>
    <col min="3" max="3" width="27.140625" customWidth="1"/>
    <col min="4" max="4" width="13.42578125" customWidth="1"/>
    <col min="5" max="5" width="12.42578125" bestFit="1" customWidth="1"/>
    <col min="6" max="7" width="12.7109375" bestFit="1" customWidth="1"/>
    <col min="9" max="9" width="16.7109375" customWidth="1"/>
    <col min="10" max="10" width="42.5703125" customWidth="1"/>
    <col min="11" max="11" width="46.7109375" customWidth="1"/>
    <col min="15" max="15" width="9.140625" customWidth="1"/>
  </cols>
  <sheetData>
    <row r="1" spans="1:20" ht="16.5" thickBot="1" x14ac:dyDescent="0.3">
      <c r="A1" s="57" t="s">
        <v>57</v>
      </c>
      <c r="B1" s="57" t="s">
        <v>70</v>
      </c>
      <c r="C1" s="57" t="s">
        <v>71</v>
      </c>
      <c r="D1" s="57" t="s">
        <v>66</v>
      </c>
      <c r="E1" s="57" t="s">
        <v>67</v>
      </c>
      <c r="F1" s="60" t="s">
        <v>72</v>
      </c>
      <c r="G1" s="65" t="s">
        <v>73</v>
      </c>
      <c r="H1" s="71"/>
      <c r="I1" s="49" t="s">
        <v>74</v>
      </c>
      <c r="J1" s="49" t="s">
        <v>57</v>
      </c>
      <c r="K1" s="49" t="s">
        <v>75</v>
      </c>
      <c r="L1" s="49" t="s">
        <v>2</v>
      </c>
      <c r="M1" s="72" t="s">
        <v>76</v>
      </c>
    </row>
    <row r="2" spans="1:20" ht="38.25" customHeight="1" x14ac:dyDescent="0.25">
      <c r="A2" s="66" t="s">
        <v>60</v>
      </c>
      <c r="B2" s="74" t="s">
        <v>81</v>
      </c>
      <c r="C2" s="74" t="s">
        <v>81</v>
      </c>
      <c r="D2" s="74" t="s">
        <v>81</v>
      </c>
      <c r="E2" s="69"/>
      <c r="F2" s="62" t="s">
        <v>98</v>
      </c>
      <c r="G2" s="52" t="s">
        <v>95</v>
      </c>
      <c r="H2" s="71"/>
      <c r="I2" s="41" t="str">
        <f>HYPERLINK("http://www.digra.org/wp-content/uploads/digital-library/DiGRA_2020_paper_272.pdf", "[1]")</f>
        <v>[1]</v>
      </c>
      <c r="J2" s="42" t="s">
        <v>82</v>
      </c>
      <c r="K2" s="3" t="s">
        <v>77</v>
      </c>
      <c r="L2" s="42">
        <v>2020</v>
      </c>
      <c r="M2" s="73"/>
      <c r="N2" s="1"/>
      <c r="O2" s="1"/>
      <c r="P2" s="1"/>
      <c r="Q2" s="1"/>
      <c r="R2" s="1"/>
      <c r="S2" s="1"/>
      <c r="T2" s="1"/>
    </row>
    <row r="3" spans="1:20" ht="30" customHeight="1" x14ac:dyDescent="0.25">
      <c r="A3" s="58" t="s">
        <v>64</v>
      </c>
      <c r="B3" s="68" t="s">
        <v>81</v>
      </c>
      <c r="C3" s="68" t="s">
        <v>81</v>
      </c>
      <c r="D3" s="74" t="s">
        <v>81</v>
      </c>
      <c r="E3" s="69"/>
      <c r="F3" s="53" t="s">
        <v>97</v>
      </c>
      <c r="G3" s="53" t="s">
        <v>80</v>
      </c>
      <c r="H3" s="71"/>
      <c r="I3" s="43" t="str">
        <f>HYPERLINK("https://theconversation.com/sexual-assault-enters-virtual-reality-67971", "[2]")</f>
        <v>[2]</v>
      </c>
      <c r="J3" s="44" t="s">
        <v>82</v>
      </c>
      <c r="K3" s="2" t="s">
        <v>78</v>
      </c>
      <c r="L3" s="40">
        <v>2016</v>
      </c>
      <c r="M3" s="73"/>
      <c r="N3" s="1"/>
      <c r="O3" s="1"/>
      <c r="P3" s="1"/>
      <c r="Q3" s="1"/>
      <c r="R3" s="1"/>
      <c r="S3" s="1"/>
      <c r="T3" s="1"/>
    </row>
    <row r="4" spans="1:20" ht="30" x14ac:dyDescent="0.25">
      <c r="A4" s="66" t="s">
        <v>65</v>
      </c>
      <c r="B4" s="74" t="s">
        <v>81</v>
      </c>
      <c r="C4" s="74" t="s">
        <v>81</v>
      </c>
      <c r="D4" s="69"/>
      <c r="E4" s="74" t="s">
        <v>81</v>
      </c>
      <c r="F4" s="62" t="s">
        <v>98</v>
      </c>
      <c r="G4" s="62" t="s">
        <v>99</v>
      </c>
      <c r="H4" s="71"/>
      <c r="I4" s="41" t="str">
        <f>HYPERLINK("https://virtuallyblind.com/2007/04/24/open-roundtable-allegations-of-virtual-rape-bring-belgian-police-to-second-life/", "[3]")</f>
        <v>[3]</v>
      </c>
      <c r="J4" s="42" t="s">
        <v>83</v>
      </c>
      <c r="K4" s="3" t="s">
        <v>79</v>
      </c>
      <c r="L4" s="42">
        <v>2007</v>
      </c>
      <c r="M4" s="73"/>
      <c r="N4" s="1"/>
      <c r="O4" s="1"/>
      <c r="P4" s="1"/>
      <c r="Q4" s="1"/>
      <c r="R4" s="1"/>
      <c r="S4" s="1"/>
      <c r="T4" s="1"/>
    </row>
    <row r="5" spans="1:20" ht="45" x14ac:dyDescent="0.25">
      <c r="A5" s="58" t="s">
        <v>68</v>
      </c>
      <c r="B5" s="68" t="s">
        <v>81</v>
      </c>
      <c r="C5" s="68" t="s">
        <v>81</v>
      </c>
      <c r="D5" s="68" t="s">
        <v>81</v>
      </c>
      <c r="E5" s="69"/>
      <c r="F5" s="61" t="s">
        <v>98</v>
      </c>
      <c r="G5" s="54"/>
      <c r="H5" s="71"/>
      <c r="I5" s="50" t="str">
        <f>HYPERLINK("https://drulibrary.uoregon.edu/sites/drulibrary2.uoregon.edu/files/rpds/entry/file_for_download/National_Street_Harassment_Report.pdf  ", "[4]")</f>
        <v>[4]</v>
      </c>
      <c r="J5" s="40" t="s">
        <v>84</v>
      </c>
      <c r="K5" s="2" t="s">
        <v>85</v>
      </c>
      <c r="L5" s="40">
        <v>2014</v>
      </c>
      <c r="M5" s="73"/>
      <c r="N5" s="1"/>
      <c r="O5" s="1"/>
      <c r="P5" s="1"/>
      <c r="Q5" s="1"/>
      <c r="R5" s="1"/>
      <c r="S5" s="1"/>
      <c r="T5" s="1"/>
    </row>
    <row r="6" spans="1:20" ht="15.75" x14ac:dyDescent="0.25">
      <c r="A6" s="66" t="s">
        <v>69</v>
      </c>
      <c r="B6" s="74" t="s">
        <v>81</v>
      </c>
      <c r="C6" s="74" t="s">
        <v>81</v>
      </c>
      <c r="D6" s="69"/>
      <c r="E6" s="74" t="s">
        <v>81</v>
      </c>
      <c r="F6" s="62" t="s">
        <v>98</v>
      </c>
      <c r="G6" s="55"/>
      <c r="H6" s="71"/>
      <c r="I6" s="51" t="str">
        <f>HYPERLINK("https://medium.com/athena-talks/my-first-virtual-reality-sexual-assault-2330410b62ee  ", "[5]")</f>
        <v>[5]</v>
      </c>
      <c r="J6" s="42" t="s">
        <v>60</v>
      </c>
      <c r="K6" s="3" t="s">
        <v>94</v>
      </c>
      <c r="L6" s="42">
        <v>2016</v>
      </c>
      <c r="M6" s="73"/>
      <c r="N6" s="1"/>
      <c r="O6" s="1"/>
      <c r="P6" s="1"/>
      <c r="Q6" s="1"/>
      <c r="R6" s="1"/>
      <c r="S6" s="1"/>
      <c r="T6" s="1"/>
    </row>
    <row r="7" spans="1:20" ht="15.75" x14ac:dyDescent="0.25">
      <c r="A7" s="58" t="s">
        <v>86</v>
      </c>
      <c r="B7" s="68" t="s">
        <v>81</v>
      </c>
      <c r="C7" s="68" t="s">
        <v>81</v>
      </c>
      <c r="D7" s="68" t="s">
        <v>81</v>
      </c>
      <c r="E7" s="69"/>
      <c r="F7" s="61" t="str">
        <f>HYPERLINK("https://drulibrary.uoregon.edu/sites/drulibrary2.uoregon.edu/files/rpds/entry/file_for_download/National_Street_Harassment_Report.pdf  ", "[4]")</f>
        <v>[4]</v>
      </c>
      <c r="G7" s="53"/>
      <c r="H7" s="71"/>
      <c r="I7" s="50" t="str">
        <f>HYPERLINK("https://journals.healio.com/doi/full/10.3928/0098-9134-19961101-07  ", "[6]")</f>
        <v>[6]</v>
      </c>
      <c r="J7" s="40" t="s">
        <v>64</v>
      </c>
      <c r="K7" s="2" t="s">
        <v>96</v>
      </c>
      <c r="L7" s="40">
        <v>2013</v>
      </c>
      <c r="M7" s="73"/>
      <c r="N7" s="1"/>
      <c r="O7" s="1"/>
      <c r="P7" s="1"/>
      <c r="Q7" s="1"/>
      <c r="R7" s="1"/>
      <c r="S7" s="1"/>
      <c r="T7" s="1"/>
    </row>
    <row r="8" spans="1:20" ht="63" x14ac:dyDescent="0.25">
      <c r="A8" s="66" t="s">
        <v>102</v>
      </c>
      <c r="B8" s="74" t="s">
        <v>81</v>
      </c>
      <c r="C8" s="74" t="s">
        <v>81</v>
      </c>
      <c r="D8" s="74" t="s">
        <v>81</v>
      </c>
      <c r="E8" s="69"/>
      <c r="F8" s="62" t="s">
        <v>100</v>
      </c>
      <c r="G8" s="67"/>
      <c r="H8" s="71"/>
      <c r="I8" s="51" t="str">
        <f>HYPERLINK("https://dl.acm.org/doi/abs/10.1145/3359202?casa_token=0NUecOTYG_YAAAAA:KvTubl6e8UnX8572gKMhU3ZCVQD5PPTJlPIb7DozmmEI2DNB2on9cf2V2y-QS7ruccgIDan_Us-_2w%22  ", "[7]")</f>
        <v>[7]</v>
      </c>
      <c r="J8" s="42" t="s">
        <v>65</v>
      </c>
      <c r="K8" s="3" t="s">
        <v>6</v>
      </c>
      <c r="L8" s="42">
        <v>2019</v>
      </c>
      <c r="M8" s="73"/>
      <c r="N8" s="1"/>
      <c r="O8" s="1"/>
      <c r="P8" s="1"/>
      <c r="Q8" s="1"/>
      <c r="R8" s="1"/>
      <c r="S8" s="1"/>
      <c r="T8" s="1"/>
    </row>
    <row r="9" spans="1:20" ht="45" x14ac:dyDescent="0.25">
      <c r="A9" s="58" t="s">
        <v>87</v>
      </c>
      <c r="B9" s="68" t="s">
        <v>81</v>
      </c>
      <c r="C9" s="68" t="s">
        <v>81</v>
      </c>
      <c r="D9" s="69"/>
      <c r="E9" s="68" t="s">
        <v>81</v>
      </c>
      <c r="F9" s="61" t="s">
        <v>104</v>
      </c>
      <c r="G9" s="63"/>
      <c r="H9" s="71"/>
      <c r="I9" s="50" t="str">
        <f>HYPERLINK("https://www.emerald.com/insight/content/doi/10.1108/JCRPP-08-2016-0016/full/pdf?title=the-prevalence-and-nature-of-sexual-harassment-and-assault-against-women-and-girls-on-public-transport-an-international-review", "[8]")</f>
        <v>[8]</v>
      </c>
      <c r="J9" s="40" t="s">
        <v>88</v>
      </c>
      <c r="K9" s="2" t="s">
        <v>101</v>
      </c>
      <c r="L9" s="40">
        <v>2016</v>
      </c>
      <c r="M9" s="73"/>
      <c r="N9" s="1"/>
      <c r="O9" s="1"/>
      <c r="P9" s="1"/>
      <c r="Q9" s="1"/>
      <c r="R9" s="1"/>
      <c r="S9" s="1"/>
      <c r="T9" s="1"/>
    </row>
    <row r="10" spans="1:20" ht="15.75" x14ac:dyDescent="0.25">
      <c r="A10" s="66" t="s">
        <v>88</v>
      </c>
      <c r="B10" s="74" t="s">
        <v>81</v>
      </c>
      <c r="C10" s="74" t="s">
        <v>81</v>
      </c>
      <c r="D10" s="75" t="s">
        <v>81</v>
      </c>
      <c r="E10" s="74" t="s">
        <v>81</v>
      </c>
      <c r="F10" s="62" t="s">
        <v>100</v>
      </c>
      <c r="G10" s="67"/>
      <c r="H10" s="71"/>
      <c r="I10" s="51" t="str">
        <f>HYPERLINK("https://www.sciencedirect.com/science/article/pii/S0733862705700912?ref=pdf_download&amp;fr=RR-2&amp;rr=86e94c45fdb26b52  ", "[9]")</f>
        <v>[9]</v>
      </c>
      <c r="J10" s="42" t="s">
        <v>87</v>
      </c>
      <c r="K10" s="3" t="s">
        <v>103</v>
      </c>
      <c r="L10" s="42">
        <v>1999</v>
      </c>
      <c r="M10" s="73"/>
      <c r="N10" s="1"/>
      <c r="O10" s="1"/>
      <c r="P10" s="1"/>
      <c r="Q10" s="1"/>
      <c r="R10" s="1"/>
      <c r="S10" s="1"/>
      <c r="T10" s="1"/>
    </row>
    <row r="11" spans="1:20" ht="45" x14ac:dyDescent="0.25">
      <c r="A11" s="58" t="s">
        <v>89</v>
      </c>
      <c r="B11" s="68" t="s">
        <v>81</v>
      </c>
      <c r="C11" s="68" t="s">
        <v>81</v>
      </c>
      <c r="D11" s="69"/>
      <c r="E11" s="68" t="s">
        <v>81</v>
      </c>
      <c r="F11" s="63"/>
      <c r="G11" s="63"/>
      <c r="H11" s="71"/>
      <c r="I11" s="50" t="str">
        <f>HYPERLINK("https://pubmed.ncbi.nlm.nih.gov/23813664/  ", "[10]")</f>
        <v>[10]</v>
      </c>
      <c r="J11" s="40" t="s">
        <v>90</v>
      </c>
      <c r="K11" s="2" t="s">
        <v>105</v>
      </c>
      <c r="L11" s="40">
        <v>2013</v>
      </c>
      <c r="M11" s="73"/>
      <c r="N11" s="1"/>
      <c r="O11" s="1"/>
      <c r="P11" s="1"/>
      <c r="Q11" s="1"/>
      <c r="R11" s="1"/>
      <c r="S11" s="1"/>
      <c r="T11" s="1"/>
    </row>
    <row r="12" spans="1:20" ht="31.5" x14ac:dyDescent="0.25">
      <c r="A12" s="66" t="s">
        <v>90</v>
      </c>
      <c r="B12" s="74" t="s">
        <v>81</v>
      </c>
      <c r="C12" s="74" t="s">
        <v>81</v>
      </c>
      <c r="D12" s="69"/>
      <c r="E12" s="74" t="s">
        <v>81</v>
      </c>
      <c r="F12" s="62" t="s">
        <v>106</v>
      </c>
      <c r="G12" s="67"/>
      <c r="H12" s="71"/>
      <c r="I12" s="51" t="str">
        <f>HYPERLINK("https://www.mic.com/articles/144470/sexual-harassment-in-virtual-reality  ", "[11]")</f>
        <v>[11]</v>
      </c>
      <c r="J12" s="42" t="s">
        <v>91</v>
      </c>
      <c r="K12" s="3" t="s">
        <v>107</v>
      </c>
      <c r="L12" s="42">
        <v>2016</v>
      </c>
      <c r="M12" s="73"/>
      <c r="N12" s="1"/>
      <c r="O12" s="1"/>
      <c r="P12" s="1"/>
      <c r="Q12" s="1"/>
      <c r="R12" s="1"/>
      <c r="S12" s="1"/>
      <c r="T12" s="1"/>
    </row>
    <row r="13" spans="1:20" ht="30" x14ac:dyDescent="0.25">
      <c r="A13" s="58" t="s">
        <v>91</v>
      </c>
      <c r="B13" s="70" t="s">
        <v>81</v>
      </c>
      <c r="C13" s="68" t="s">
        <v>81</v>
      </c>
      <c r="D13" s="68" t="s">
        <v>81</v>
      </c>
      <c r="E13" s="69"/>
      <c r="F13" s="63"/>
      <c r="G13" s="61" t="s">
        <v>109</v>
      </c>
      <c r="H13" s="71"/>
      <c r="I13" s="56" t="str">
        <f>HYPERLINK("https://www.researchgate.net/publication/365877973_Audio-Based_Hate_Speech_Detection_for_the_Metaverse_using_CNN ", "[12]")</f>
        <v>[12]</v>
      </c>
      <c r="J13" s="40" t="s">
        <v>92</v>
      </c>
      <c r="K13" s="2" t="s">
        <v>108</v>
      </c>
      <c r="L13" s="40">
        <v>2022</v>
      </c>
      <c r="M13" s="73"/>
      <c r="N13" s="1"/>
      <c r="O13" s="1"/>
      <c r="P13" s="1"/>
      <c r="Q13" s="1"/>
      <c r="R13" s="1"/>
      <c r="S13" s="1"/>
      <c r="T13" s="1"/>
    </row>
    <row r="14" spans="1:20" ht="15.75" x14ac:dyDescent="0.25">
      <c r="A14" s="66" t="s">
        <v>92</v>
      </c>
      <c r="B14" s="74" t="s">
        <v>81</v>
      </c>
      <c r="C14" s="76" t="s">
        <v>81</v>
      </c>
      <c r="D14" s="69"/>
      <c r="E14" s="74" t="s">
        <v>81</v>
      </c>
      <c r="F14" s="67"/>
      <c r="G14" s="62" t="s">
        <v>110</v>
      </c>
      <c r="H14" s="71"/>
      <c r="I14" s="51" t="str">
        <f>HYPERLINK("https://onlinelibrary.wiley.com/doi/epdf/10.1002/9781119429128.iegmc009 ", "[13]")</f>
        <v>[13]</v>
      </c>
      <c r="J14" s="42" t="s">
        <v>111</v>
      </c>
      <c r="K14" s="3" t="s">
        <v>111</v>
      </c>
      <c r="L14" s="42">
        <v>2020</v>
      </c>
      <c r="M14" s="73"/>
      <c r="N14" s="1"/>
      <c r="O14" s="1"/>
      <c r="P14" s="1"/>
      <c r="Q14" s="1"/>
      <c r="R14" s="1"/>
      <c r="S14" s="1"/>
      <c r="T14" s="1"/>
    </row>
    <row r="15" spans="1:20" ht="30" x14ac:dyDescent="0.25">
      <c r="A15" s="58" t="s">
        <v>111</v>
      </c>
      <c r="B15" s="69"/>
      <c r="C15" s="68" t="s">
        <v>81</v>
      </c>
      <c r="D15" s="69"/>
      <c r="E15" s="68" t="s">
        <v>81</v>
      </c>
      <c r="F15" s="61" t="s">
        <v>112</v>
      </c>
      <c r="G15" s="61"/>
      <c r="H15" s="71"/>
      <c r="I15" s="56" t="str">
        <f>HYPERLINK("https://www.commonsensemedia.org/game-reviews/vrchat/user-reviews/adult#:~:text=There%20are%20a%20lot%20of%20adults%20running,saying%20the%20N%20word%20)%20run%20around.", "[14]")</f>
        <v>[14]</v>
      </c>
      <c r="J15" s="40" t="s">
        <v>117</v>
      </c>
      <c r="K15" s="2" t="s">
        <v>116</v>
      </c>
      <c r="L15" s="40">
        <v>2024</v>
      </c>
      <c r="M15" s="73"/>
      <c r="N15" s="1"/>
      <c r="O15" s="1"/>
      <c r="P15" s="1"/>
      <c r="Q15" s="1"/>
      <c r="R15" s="1"/>
      <c r="S15" s="1"/>
      <c r="T15" s="1"/>
    </row>
    <row r="16" spans="1:20" ht="15.75" x14ac:dyDescent="0.25">
      <c r="A16" s="66" t="s">
        <v>93</v>
      </c>
      <c r="B16" s="69"/>
      <c r="C16" s="74" t="s">
        <v>81</v>
      </c>
      <c r="D16" s="74" t="s">
        <v>81</v>
      </c>
      <c r="E16" s="69"/>
      <c r="F16" s="67"/>
      <c r="G16" s="62" t="s">
        <v>113</v>
      </c>
      <c r="H16" s="71"/>
      <c r="I16" s="51" t="str">
        <f>HYPERLINK("https://www.healthline.com/health/sexual-coercion#defining-what-happened", "[15]")</f>
        <v>[15]</v>
      </c>
      <c r="J16" s="42" t="s">
        <v>115</v>
      </c>
      <c r="K16" s="3" t="s">
        <v>114</v>
      </c>
      <c r="L16" s="42">
        <v>2020</v>
      </c>
      <c r="M16" s="73"/>
      <c r="N16" s="1"/>
      <c r="O16" s="1"/>
      <c r="P16" s="1"/>
      <c r="Q16" s="1"/>
      <c r="R16" s="1"/>
      <c r="S16" s="1"/>
      <c r="T16" s="1"/>
    </row>
    <row r="17" spans="1:20" ht="16.5" thickBot="1" x14ac:dyDescent="0.3">
      <c r="A17" s="59" t="s">
        <v>115</v>
      </c>
      <c r="B17" s="68" t="s">
        <v>81</v>
      </c>
      <c r="C17" s="68" t="s">
        <v>81</v>
      </c>
      <c r="D17" s="69"/>
      <c r="E17" s="68" t="s">
        <v>81</v>
      </c>
      <c r="F17" s="61">
        <v>15</v>
      </c>
      <c r="G17" s="64"/>
      <c r="H17" s="71"/>
      <c r="I17" s="40"/>
      <c r="J17" s="40"/>
      <c r="K17" s="2"/>
      <c r="L17" s="40"/>
      <c r="M17" s="73"/>
      <c r="N17" s="1"/>
      <c r="O17" s="1"/>
      <c r="P17" s="1"/>
      <c r="Q17" s="1"/>
      <c r="R17" s="1"/>
      <c r="S17" s="1"/>
      <c r="T17" s="1"/>
    </row>
    <row r="18" spans="1:20" ht="16.5" thickBot="1" x14ac:dyDescent="0.3">
      <c r="A18" s="59" t="s">
        <v>118</v>
      </c>
      <c r="B18" s="68" t="s">
        <v>81</v>
      </c>
      <c r="C18" s="68" t="s">
        <v>81</v>
      </c>
      <c r="D18" s="69"/>
      <c r="E18" s="68" t="s">
        <v>81</v>
      </c>
      <c r="F18" s="61">
        <v>16</v>
      </c>
      <c r="G18" s="64"/>
      <c r="H18" s="71"/>
      <c r="I18" s="42"/>
      <c r="J18" s="42"/>
      <c r="K18" s="3"/>
      <c r="L18" s="42"/>
      <c r="M18" s="73"/>
      <c r="N18" s="1"/>
      <c r="O18" s="1"/>
      <c r="P18" s="1"/>
      <c r="Q18" s="1"/>
      <c r="R18" s="1"/>
      <c r="S18" s="1"/>
      <c r="T18" s="1"/>
    </row>
    <row r="19" spans="1:20" x14ac:dyDescent="0.25">
      <c r="A19" s="71"/>
      <c r="B19" s="71"/>
      <c r="C19" s="71"/>
      <c r="D19" s="71"/>
      <c r="E19" s="71"/>
      <c r="F19" s="71"/>
      <c r="G19" s="71"/>
      <c r="H19" s="71"/>
      <c r="I19" s="40"/>
      <c r="J19" s="40"/>
      <c r="K19" s="2"/>
      <c r="L19" s="40"/>
      <c r="M19" s="73"/>
      <c r="N19" s="1"/>
      <c r="O19" s="1"/>
      <c r="P19" s="1"/>
      <c r="Q19" s="1"/>
      <c r="R19" s="1"/>
      <c r="S19" s="1"/>
      <c r="T19" s="1"/>
    </row>
    <row r="20" spans="1:20" x14ac:dyDescent="0.25">
      <c r="A20" s="71"/>
      <c r="B20" s="71"/>
      <c r="C20" s="71"/>
      <c r="D20" s="71"/>
      <c r="E20" s="71"/>
      <c r="F20" s="71"/>
      <c r="G20" s="71"/>
      <c r="H20" s="71"/>
      <c r="I20" s="42"/>
      <c r="J20" s="42"/>
      <c r="K20" s="3"/>
      <c r="L20" s="42"/>
      <c r="M20" s="73"/>
      <c r="N20" s="1"/>
      <c r="O20" s="1"/>
      <c r="P20" s="1"/>
      <c r="Q20" s="1"/>
      <c r="R20" s="1"/>
      <c r="S20" s="1"/>
      <c r="T20" s="1"/>
    </row>
    <row r="21" spans="1:20" x14ac:dyDescent="0.25">
      <c r="A21" s="71"/>
      <c r="B21" s="71"/>
      <c r="C21" s="71"/>
      <c r="D21" s="71"/>
      <c r="E21" s="71"/>
      <c r="F21" s="71"/>
      <c r="G21" s="71"/>
      <c r="H21" s="71"/>
      <c r="I21" s="40"/>
      <c r="J21" s="40"/>
      <c r="K21" s="2"/>
      <c r="L21" s="40"/>
      <c r="M21" s="73"/>
      <c r="N21" s="1"/>
      <c r="O21" s="1"/>
      <c r="P21" s="1"/>
      <c r="Q21" s="1"/>
      <c r="R21" s="1"/>
      <c r="S21" s="1"/>
      <c r="T21" s="1"/>
    </row>
    <row r="22" spans="1:20" x14ac:dyDescent="0.25">
      <c r="A22" s="71"/>
      <c r="B22" s="71"/>
      <c r="C22" s="71"/>
      <c r="D22" s="71"/>
      <c r="E22" s="71"/>
      <c r="F22" s="71"/>
      <c r="G22" s="71"/>
      <c r="H22" s="71"/>
      <c r="I22" s="42"/>
      <c r="J22" s="42"/>
      <c r="K22" s="3"/>
      <c r="L22" s="42"/>
      <c r="M22" s="73"/>
      <c r="N22" s="1"/>
      <c r="O22" s="1"/>
      <c r="P22" s="1"/>
      <c r="Q22" s="1"/>
      <c r="R22" s="1"/>
      <c r="S22" s="1"/>
      <c r="T22" s="1"/>
    </row>
    <row r="23" spans="1:20" x14ac:dyDescent="0.25">
      <c r="A23" s="71"/>
      <c r="B23" s="71"/>
      <c r="C23" s="71"/>
      <c r="D23" s="71"/>
      <c r="E23" s="71"/>
      <c r="F23" s="71"/>
      <c r="G23" s="71"/>
      <c r="H23" s="71"/>
      <c r="I23" s="40"/>
      <c r="J23" s="40"/>
      <c r="K23" s="2"/>
      <c r="L23" s="40"/>
      <c r="M23" s="73"/>
      <c r="N23" s="1"/>
      <c r="O23" s="1"/>
      <c r="P23" s="1"/>
      <c r="Q23" s="1"/>
      <c r="R23" s="1"/>
      <c r="S23" s="1"/>
      <c r="T23" s="1"/>
    </row>
    <row r="24" spans="1:20" x14ac:dyDescent="0.25">
      <c r="A24" s="71"/>
      <c r="B24" s="71"/>
      <c r="C24" s="71"/>
      <c r="D24" s="71"/>
      <c r="E24" s="71"/>
      <c r="F24" s="71"/>
      <c r="G24" s="71"/>
      <c r="H24" s="71"/>
      <c r="I24" s="42"/>
      <c r="J24" s="42"/>
      <c r="K24" s="3"/>
      <c r="L24" s="42"/>
      <c r="M24" s="73"/>
      <c r="N24" s="1"/>
      <c r="O24" s="1"/>
      <c r="P24" s="1"/>
      <c r="Q24" s="1"/>
      <c r="R24" s="1"/>
      <c r="S24" s="1"/>
      <c r="T24" s="1"/>
    </row>
    <row r="25" spans="1:20" x14ac:dyDescent="0.25">
      <c r="A25" s="71"/>
      <c r="B25" s="71"/>
      <c r="C25" s="71"/>
      <c r="D25" s="71"/>
      <c r="E25" s="71"/>
      <c r="F25" s="71"/>
      <c r="G25" s="71"/>
      <c r="H25" s="71"/>
      <c r="I25" s="40"/>
      <c r="J25" s="40"/>
      <c r="K25" s="2"/>
      <c r="L25" s="40"/>
      <c r="M25" s="73"/>
      <c r="N25" s="1"/>
      <c r="O25" s="1"/>
      <c r="P25" s="1"/>
      <c r="Q25" s="1"/>
      <c r="R25" s="1"/>
      <c r="S25" s="1"/>
      <c r="T25" s="1"/>
    </row>
    <row r="26" spans="1:20" x14ac:dyDescent="0.25">
      <c r="A26" s="71"/>
      <c r="B26" s="71"/>
      <c r="C26" s="71"/>
      <c r="D26" s="71"/>
      <c r="E26" s="71"/>
      <c r="F26" s="71"/>
      <c r="G26" s="71"/>
      <c r="H26" s="71"/>
      <c r="I26" s="42"/>
      <c r="J26" s="42"/>
      <c r="K26" s="3"/>
      <c r="L26" s="42"/>
      <c r="M26" s="73"/>
      <c r="N26" s="1"/>
      <c r="O26" s="1"/>
      <c r="P26" s="1"/>
      <c r="Q26" s="1"/>
      <c r="R26" s="1"/>
      <c r="S26" s="1"/>
      <c r="T26" s="1"/>
    </row>
    <row r="27" spans="1:20" x14ac:dyDescent="0.25">
      <c r="A27" s="71"/>
      <c r="B27" s="71"/>
      <c r="C27" s="71"/>
      <c r="D27" s="71"/>
      <c r="E27" s="71"/>
      <c r="F27" s="71"/>
      <c r="G27" s="71"/>
      <c r="H27" s="71"/>
      <c r="I27" s="40"/>
      <c r="J27" s="40"/>
      <c r="K27" s="2"/>
      <c r="L27" s="40"/>
      <c r="M27" s="73"/>
      <c r="N27" s="1"/>
      <c r="O27" s="1"/>
      <c r="P27" s="1"/>
      <c r="Q27" s="1"/>
      <c r="R27" s="1"/>
      <c r="S27" s="1"/>
      <c r="T27" s="1"/>
    </row>
    <row r="28" spans="1:20" x14ac:dyDescent="0.25">
      <c r="A28" s="71"/>
      <c r="B28" s="71"/>
      <c r="C28" s="71"/>
      <c r="D28" s="71"/>
      <c r="E28" s="71"/>
      <c r="F28" s="71"/>
      <c r="G28" s="71"/>
      <c r="H28" s="71"/>
      <c r="I28" s="42"/>
      <c r="J28" s="42"/>
      <c r="K28" s="3"/>
      <c r="L28" s="42"/>
      <c r="M28" s="73"/>
      <c r="N28" s="1"/>
      <c r="O28" s="1"/>
      <c r="P28" s="1"/>
      <c r="Q28" s="1"/>
      <c r="R28" s="1"/>
      <c r="S28" s="1"/>
      <c r="T28" s="1"/>
    </row>
    <row r="29" spans="1:20" x14ac:dyDescent="0.25">
      <c r="I29" s="1"/>
      <c r="J29" s="1"/>
      <c r="K29" s="1"/>
      <c r="L29" s="1"/>
      <c r="M29" s="1"/>
      <c r="N29" s="1"/>
      <c r="O29" s="1"/>
      <c r="P29" s="1"/>
      <c r="Q29" s="1"/>
      <c r="R29" s="1"/>
      <c r="S29" s="1"/>
      <c r="T29" s="1"/>
    </row>
    <row r="30" spans="1:20" x14ac:dyDescent="0.25">
      <c r="I30" s="1"/>
      <c r="J30" s="1"/>
      <c r="K30" s="1"/>
      <c r="L30" s="1"/>
      <c r="M30" s="1"/>
      <c r="N30" s="1"/>
      <c r="O30" s="1"/>
      <c r="P30" s="1"/>
      <c r="Q30" s="1"/>
      <c r="R30" s="1"/>
      <c r="S30" s="1"/>
      <c r="T30" s="1"/>
    </row>
    <row r="31" spans="1:20" x14ac:dyDescent="0.25">
      <c r="I31" s="1"/>
      <c r="J31" s="1"/>
      <c r="K31" s="1"/>
      <c r="L31" s="1"/>
      <c r="M31" s="1"/>
      <c r="N31" s="1"/>
      <c r="O31" s="1"/>
      <c r="P31" s="1"/>
      <c r="Q31" s="1"/>
      <c r="R31" s="1"/>
      <c r="S31" s="1"/>
      <c r="T31" s="1"/>
    </row>
    <row r="32" spans="1:20" x14ac:dyDescent="0.25">
      <c r="I32" s="1"/>
      <c r="J32" s="1"/>
      <c r="K32" s="1"/>
      <c r="L32" s="1"/>
      <c r="M32" s="1"/>
      <c r="N32" s="1"/>
      <c r="O32" s="1"/>
      <c r="P32" s="1"/>
      <c r="Q32" s="1"/>
      <c r="R32" s="1"/>
      <c r="S32" s="1"/>
      <c r="T32" s="1"/>
    </row>
    <row r="33" spans="9:20" x14ac:dyDescent="0.25">
      <c r="I33" s="1"/>
      <c r="J33" s="1"/>
      <c r="K33" s="1"/>
      <c r="L33" s="1"/>
      <c r="M33" s="1"/>
      <c r="N33" s="1"/>
      <c r="O33" s="1"/>
      <c r="P33" s="1"/>
      <c r="Q33" s="1"/>
      <c r="R33" s="1"/>
      <c r="S33" s="1"/>
      <c r="T33" s="1"/>
    </row>
    <row r="34" spans="9:20" x14ac:dyDescent="0.25">
      <c r="I34" s="1"/>
      <c r="J34" s="1"/>
      <c r="K34" s="1"/>
      <c r="L34" s="1"/>
      <c r="M34" s="1"/>
      <c r="N34" s="1"/>
      <c r="O34" s="1"/>
      <c r="P34" s="1"/>
      <c r="Q34" s="1"/>
      <c r="R34" s="1"/>
      <c r="S34" s="1"/>
      <c r="T34" s="1"/>
    </row>
    <row r="35" spans="9:20" x14ac:dyDescent="0.25">
      <c r="I35" s="1"/>
      <c r="J35" s="1"/>
      <c r="K35" s="1"/>
      <c r="L35" s="1"/>
      <c r="M35" s="1"/>
      <c r="N35" s="1"/>
      <c r="O35" s="1"/>
      <c r="P35" s="1"/>
      <c r="Q35" s="1"/>
      <c r="R35" s="1"/>
      <c r="S35" s="1"/>
      <c r="T35" s="1"/>
    </row>
    <row r="36" spans="9:20" x14ac:dyDescent="0.25">
      <c r="I36" s="1"/>
      <c r="J36" s="1"/>
      <c r="K36" s="1"/>
      <c r="L36" s="1"/>
      <c r="M36" s="1"/>
      <c r="N36" s="1"/>
      <c r="O36" s="1"/>
      <c r="P36" s="1"/>
      <c r="Q36" s="1"/>
      <c r="R36" s="1"/>
      <c r="S36" s="1"/>
      <c r="T36" s="1"/>
    </row>
    <row r="37" spans="9:20" x14ac:dyDescent="0.25">
      <c r="I37" s="1"/>
      <c r="J37" s="1"/>
      <c r="K37" s="1"/>
      <c r="L37" s="1"/>
      <c r="M37" s="1"/>
      <c r="N37" s="1"/>
      <c r="O37" s="1"/>
      <c r="P37" s="1"/>
      <c r="Q37" s="1"/>
      <c r="R37" s="1"/>
      <c r="S37" s="1"/>
      <c r="T37" s="1"/>
    </row>
    <row r="38" spans="9:20" x14ac:dyDescent="0.25">
      <c r="I38" s="1"/>
      <c r="J38" s="1"/>
      <c r="K38" s="1"/>
      <c r="L38" s="1"/>
      <c r="M38" s="1"/>
      <c r="N38" s="1"/>
      <c r="O38" s="1"/>
      <c r="P38" s="1"/>
      <c r="Q38" s="1"/>
      <c r="R38" s="1"/>
      <c r="S38" s="1"/>
      <c r="T38" s="1"/>
    </row>
    <row r="39" spans="9:20" x14ac:dyDescent="0.25">
      <c r="I39" s="1"/>
      <c r="J39" s="1"/>
      <c r="K39" s="1"/>
      <c r="L39" s="1"/>
      <c r="M39" s="1"/>
      <c r="N39" s="1"/>
      <c r="O39" s="1"/>
      <c r="P39" s="1"/>
      <c r="Q39" s="1"/>
      <c r="R39" s="1"/>
      <c r="S39" s="1"/>
      <c r="T39" s="1"/>
    </row>
    <row r="40" spans="9:20" x14ac:dyDescent="0.25">
      <c r="I40" s="1"/>
      <c r="J40" s="1"/>
      <c r="K40" s="1"/>
      <c r="L40" s="1"/>
      <c r="M40" s="1"/>
      <c r="N40" s="1"/>
      <c r="O40" s="1"/>
      <c r="P40" s="1"/>
      <c r="Q40" s="1"/>
      <c r="R40" s="1"/>
      <c r="S40" s="1"/>
      <c r="T40" s="1"/>
    </row>
    <row r="41" spans="9:20" x14ac:dyDescent="0.25">
      <c r="I41" s="1"/>
      <c r="J41" s="1"/>
      <c r="K41" s="1"/>
      <c r="L41" s="1"/>
      <c r="M41" s="1"/>
      <c r="N41" s="1"/>
      <c r="O41" s="1"/>
      <c r="P41" s="1"/>
      <c r="Q41" s="1"/>
      <c r="R41" s="1"/>
      <c r="S41" s="1"/>
      <c r="T41" s="1"/>
    </row>
    <row r="42" spans="9:20" x14ac:dyDescent="0.25">
      <c r="I42" s="1"/>
      <c r="J42" s="1"/>
      <c r="K42" s="1"/>
      <c r="L42" s="1"/>
      <c r="M42" s="1"/>
      <c r="N42" s="1"/>
      <c r="O42" s="1"/>
      <c r="P42" s="1"/>
      <c r="Q42" s="1"/>
      <c r="R42" s="1"/>
      <c r="S42" s="1"/>
      <c r="T42" s="1"/>
    </row>
    <row r="43" spans="9:20" x14ac:dyDescent="0.25">
      <c r="I43" s="1"/>
      <c r="J43" s="1"/>
      <c r="K43" s="1"/>
      <c r="L43" s="1"/>
      <c r="M43" s="1"/>
      <c r="N43" s="1"/>
      <c r="O43" s="1"/>
      <c r="P43" s="1"/>
      <c r="Q43" s="1"/>
      <c r="R43" s="1"/>
      <c r="S43" s="1"/>
      <c r="T43" s="1"/>
    </row>
    <row r="44" spans="9:20" x14ac:dyDescent="0.25">
      <c r="I44" s="1"/>
      <c r="J44" s="1"/>
      <c r="K44" s="1"/>
      <c r="L44" s="1"/>
      <c r="M44" s="1"/>
      <c r="N44" s="1"/>
      <c r="O44" s="1"/>
      <c r="P44" s="1"/>
      <c r="Q44" s="1"/>
      <c r="R44" s="1"/>
      <c r="S44" s="1"/>
      <c r="T44" s="1"/>
    </row>
    <row r="45" spans="9:20" x14ac:dyDescent="0.25">
      <c r="I45" s="1"/>
      <c r="J45" s="1"/>
      <c r="K45" s="1"/>
      <c r="L45" s="1"/>
      <c r="M45" s="1"/>
      <c r="N45" s="1"/>
      <c r="O45" s="1"/>
      <c r="P45" s="1"/>
      <c r="Q45" s="1"/>
      <c r="R45" s="1"/>
      <c r="S45" s="1"/>
      <c r="T45" s="1"/>
    </row>
    <row r="46" spans="9:20" x14ac:dyDescent="0.25">
      <c r="I46" s="1"/>
      <c r="J46" s="1"/>
      <c r="K46" s="1"/>
      <c r="L46" s="1"/>
      <c r="M46" s="1"/>
      <c r="N46" s="1"/>
      <c r="O46" s="1"/>
      <c r="P46" s="1"/>
      <c r="Q46" s="1"/>
      <c r="R46" s="1"/>
      <c r="S46" s="1"/>
      <c r="T46" s="1"/>
    </row>
    <row r="47" spans="9:20" x14ac:dyDescent="0.25">
      <c r="I47" s="1"/>
      <c r="J47" s="1"/>
      <c r="K47" s="1"/>
      <c r="L47" s="1"/>
      <c r="M47" s="1"/>
      <c r="N47" s="1"/>
      <c r="O47" s="1"/>
      <c r="P47" s="1"/>
      <c r="Q47" s="1"/>
      <c r="R47" s="1"/>
      <c r="S47" s="1"/>
      <c r="T47" s="1"/>
    </row>
    <row r="48" spans="9:20" x14ac:dyDescent="0.25">
      <c r="I48" s="1"/>
      <c r="J48" s="1"/>
      <c r="K48" s="1"/>
      <c r="L48" s="1"/>
      <c r="M48" s="1"/>
      <c r="N48" s="1"/>
      <c r="O48" s="1"/>
      <c r="P48" s="1"/>
      <c r="Q48" s="1"/>
      <c r="R48" s="1"/>
      <c r="S48" s="1"/>
      <c r="T48" s="1"/>
    </row>
    <row r="49" spans="9:20" x14ac:dyDescent="0.25">
      <c r="I49" s="1"/>
      <c r="J49" s="1"/>
      <c r="K49" s="1"/>
      <c r="L49" s="1"/>
      <c r="M49" s="1"/>
      <c r="N49" s="1"/>
      <c r="O49" s="1"/>
      <c r="P49" s="1"/>
      <c r="Q49" s="1"/>
      <c r="R49" s="1"/>
      <c r="S49" s="1"/>
      <c r="T49" s="1"/>
    </row>
    <row r="50" spans="9:20" x14ac:dyDescent="0.25">
      <c r="I50" s="1"/>
      <c r="J50" s="1"/>
      <c r="K50" s="1"/>
      <c r="L50" s="1"/>
      <c r="M50" s="1"/>
      <c r="N50" s="1"/>
      <c r="O50" s="1"/>
      <c r="P50" s="1"/>
      <c r="Q50" s="1"/>
      <c r="R50" s="1"/>
      <c r="S50" s="1"/>
      <c r="T50" s="1"/>
    </row>
    <row r="51" spans="9:20" x14ac:dyDescent="0.25">
      <c r="I51" s="1"/>
      <c r="J51" s="1"/>
      <c r="K51" s="1"/>
      <c r="L51" s="1"/>
      <c r="M51" s="1"/>
      <c r="N51" s="1"/>
      <c r="O51" s="1"/>
      <c r="P51" s="1"/>
      <c r="Q51" s="1"/>
      <c r="R51" s="1"/>
      <c r="S51" s="1"/>
      <c r="T51" s="1"/>
    </row>
    <row r="52" spans="9:20" x14ac:dyDescent="0.25">
      <c r="I52" s="1"/>
      <c r="J52" s="1"/>
      <c r="K52" s="1"/>
      <c r="L52" s="1"/>
      <c r="M52" s="1"/>
      <c r="N52" s="1"/>
      <c r="O52" s="1"/>
      <c r="P52" s="1"/>
      <c r="Q52" s="1"/>
      <c r="R52" s="1"/>
      <c r="S52" s="1"/>
      <c r="T52" s="1"/>
    </row>
    <row r="53" spans="9:20" x14ac:dyDescent="0.25">
      <c r="I53" s="1"/>
      <c r="J53" s="1"/>
      <c r="K53" s="1"/>
      <c r="L53" s="1"/>
      <c r="M53" s="1"/>
      <c r="N53" s="1"/>
      <c r="O53" s="1"/>
      <c r="P53" s="1"/>
      <c r="Q53" s="1"/>
      <c r="R53" s="1"/>
      <c r="S53" s="1"/>
      <c r="T53" s="1"/>
    </row>
    <row r="54" spans="9:20" x14ac:dyDescent="0.25">
      <c r="I54" s="1"/>
      <c r="J54" s="1"/>
      <c r="K54" s="1"/>
      <c r="L54" s="1"/>
      <c r="M54" s="1"/>
      <c r="N54" s="1"/>
      <c r="O54" s="1"/>
      <c r="P54" s="1"/>
      <c r="Q54" s="1"/>
      <c r="R54" s="1"/>
      <c r="S54" s="1"/>
      <c r="T54" s="1"/>
    </row>
    <row r="55" spans="9:20" x14ac:dyDescent="0.25">
      <c r="I55" s="1"/>
      <c r="J55" s="1"/>
      <c r="K55" s="1"/>
      <c r="L55" s="1"/>
      <c r="M55" s="1"/>
      <c r="N55" s="1"/>
      <c r="O55" s="1"/>
      <c r="P55" s="1"/>
      <c r="Q55" s="1"/>
      <c r="R55" s="1"/>
      <c r="S55" s="1"/>
      <c r="T55" s="1"/>
    </row>
    <row r="56" spans="9:20" x14ac:dyDescent="0.25">
      <c r="I56" s="1"/>
      <c r="J56" s="1"/>
      <c r="K56" s="1"/>
      <c r="L56" s="1"/>
      <c r="M56" s="1"/>
      <c r="N56" s="1"/>
      <c r="O56" s="1"/>
      <c r="P56" s="1"/>
      <c r="Q56" s="1"/>
      <c r="R56" s="1"/>
      <c r="S56" s="1"/>
      <c r="T56" s="1"/>
    </row>
    <row r="57" spans="9:20" x14ac:dyDescent="0.25">
      <c r="I57" s="1"/>
      <c r="J57" s="1"/>
      <c r="K57" s="1"/>
      <c r="L57" s="1"/>
      <c r="M57" s="1"/>
      <c r="N57" s="1"/>
      <c r="O57" s="1"/>
      <c r="P57" s="1"/>
      <c r="Q57" s="1"/>
      <c r="R57" s="1"/>
      <c r="S57" s="1"/>
      <c r="T57" s="1"/>
    </row>
    <row r="58" spans="9:20" x14ac:dyDescent="0.25">
      <c r="I58" s="1"/>
      <c r="J58" s="1"/>
      <c r="K58" s="1"/>
      <c r="L58" s="1"/>
      <c r="M58" s="1"/>
      <c r="N58" s="1"/>
      <c r="O58" s="1"/>
      <c r="P58" s="1"/>
      <c r="Q58" s="1"/>
      <c r="R58" s="1"/>
      <c r="S58" s="1"/>
      <c r="T58" s="1"/>
    </row>
    <row r="59" spans="9:20" x14ac:dyDescent="0.25">
      <c r="I59" s="1"/>
      <c r="J59" s="1"/>
      <c r="K59" s="1"/>
      <c r="L59" s="1"/>
      <c r="M59" s="1"/>
      <c r="N59" s="1"/>
      <c r="O59" s="1"/>
      <c r="P59" s="1"/>
      <c r="Q59" s="1"/>
      <c r="R59" s="1"/>
      <c r="S59" s="1"/>
      <c r="T59" s="1"/>
    </row>
    <row r="60" spans="9:20" x14ac:dyDescent="0.25">
      <c r="I60" s="1"/>
      <c r="J60" s="1"/>
      <c r="K60" s="1"/>
      <c r="L60" s="1"/>
      <c r="M60" s="1"/>
      <c r="N60" s="1"/>
      <c r="O60" s="1"/>
      <c r="P60" s="1"/>
      <c r="Q60" s="1"/>
      <c r="R60" s="1"/>
      <c r="S60" s="1"/>
      <c r="T60" s="1"/>
    </row>
    <row r="61" spans="9:20" x14ac:dyDescent="0.25">
      <c r="I61" s="1"/>
      <c r="J61" s="1"/>
      <c r="K61" s="1"/>
      <c r="L61" s="1"/>
      <c r="M61" s="1"/>
      <c r="N61" s="1"/>
      <c r="O61" s="1"/>
      <c r="P61" s="1"/>
      <c r="Q61" s="1"/>
      <c r="R61" s="1"/>
      <c r="S61" s="1"/>
      <c r="T61" s="1"/>
    </row>
    <row r="62" spans="9:20" x14ac:dyDescent="0.25">
      <c r="I62" s="1"/>
      <c r="J62" s="1"/>
      <c r="K62" s="1"/>
      <c r="L62" s="1"/>
      <c r="M62" s="1"/>
      <c r="N62" s="1"/>
      <c r="O62" s="1"/>
      <c r="P62" s="1"/>
      <c r="Q62" s="1"/>
      <c r="R62" s="1"/>
      <c r="S62" s="1"/>
      <c r="T62" s="1"/>
    </row>
    <row r="63" spans="9:20" x14ac:dyDescent="0.25">
      <c r="I63" s="1"/>
      <c r="J63" s="1"/>
      <c r="K63" s="1"/>
      <c r="L63" s="1"/>
      <c r="M63" s="1"/>
      <c r="N63" s="1"/>
      <c r="O63" s="1"/>
      <c r="P63" s="1"/>
      <c r="Q63" s="1"/>
      <c r="R63" s="1"/>
      <c r="S63" s="1"/>
      <c r="T63" s="1"/>
    </row>
    <row r="64" spans="9:20" x14ac:dyDescent="0.25">
      <c r="I64" s="1"/>
      <c r="J64" s="1"/>
      <c r="K64" s="1"/>
      <c r="L64" s="1"/>
      <c r="M64" s="1"/>
      <c r="N64" s="1"/>
      <c r="O64" s="1"/>
      <c r="P64" s="1"/>
      <c r="Q64" s="1"/>
      <c r="R64" s="1"/>
      <c r="S64" s="1"/>
      <c r="T64" s="1"/>
    </row>
    <row r="65" spans="9:20" x14ac:dyDescent="0.25">
      <c r="I65" s="1"/>
      <c r="J65" s="1"/>
      <c r="K65" s="1"/>
      <c r="L65" s="1"/>
      <c r="M65" s="1"/>
      <c r="N65" s="1"/>
      <c r="O65" s="1"/>
      <c r="P65" s="1"/>
      <c r="Q65" s="1"/>
      <c r="R65" s="1"/>
      <c r="S65" s="1"/>
      <c r="T65" s="1"/>
    </row>
    <row r="66" spans="9:20" x14ac:dyDescent="0.25">
      <c r="I66" s="1"/>
      <c r="J66" s="1"/>
      <c r="K66" s="1"/>
      <c r="L66" s="1"/>
      <c r="M66" s="1"/>
      <c r="N66" s="1"/>
      <c r="O66" s="1"/>
      <c r="P66" s="1"/>
      <c r="Q66" s="1"/>
      <c r="R66" s="1"/>
      <c r="S66" s="1"/>
      <c r="T66" s="1"/>
    </row>
    <row r="67" spans="9:20" x14ac:dyDescent="0.25">
      <c r="I67" s="1"/>
      <c r="J67" s="1"/>
      <c r="K67" s="1"/>
      <c r="L67" s="1"/>
      <c r="M67" s="1"/>
      <c r="N67" s="1"/>
      <c r="O67" s="1"/>
      <c r="P67" s="1"/>
      <c r="Q67" s="1"/>
      <c r="R67" s="1"/>
      <c r="S67" s="1"/>
      <c r="T67" s="1"/>
    </row>
    <row r="68" spans="9:20" x14ac:dyDescent="0.25">
      <c r="I68" s="1"/>
      <c r="J68" s="1"/>
      <c r="K68" s="1"/>
      <c r="L68" s="1"/>
      <c r="M68" s="1"/>
      <c r="N68" s="1"/>
      <c r="O68" s="1"/>
      <c r="P68" s="1"/>
      <c r="Q68" s="1"/>
      <c r="R68" s="1"/>
      <c r="S68" s="1"/>
      <c r="T68" s="1"/>
    </row>
    <row r="69" spans="9:20" x14ac:dyDescent="0.25">
      <c r="I69" s="1"/>
      <c r="J69" s="1"/>
      <c r="K69" s="1"/>
      <c r="L69" s="1"/>
      <c r="M69" s="1"/>
      <c r="N69" s="1"/>
      <c r="O69" s="1"/>
      <c r="P69" s="1"/>
      <c r="Q69" s="1"/>
      <c r="R69" s="1"/>
      <c r="S69" s="1"/>
      <c r="T69" s="1"/>
    </row>
    <row r="70" spans="9:20" x14ac:dyDescent="0.25">
      <c r="I70" s="1"/>
      <c r="J70" s="1"/>
      <c r="K70" s="1"/>
      <c r="L70" s="1"/>
      <c r="M70" s="1"/>
      <c r="N70" s="1"/>
      <c r="O70" s="1"/>
      <c r="P70" s="1"/>
      <c r="Q70" s="1"/>
      <c r="R70" s="1"/>
      <c r="S70" s="1"/>
      <c r="T70" s="1"/>
    </row>
    <row r="71" spans="9:20" x14ac:dyDescent="0.25">
      <c r="I71" s="1"/>
      <c r="J71" s="1"/>
      <c r="K71" s="1"/>
      <c r="L71" s="1"/>
      <c r="M71" s="1"/>
      <c r="N71" s="1"/>
      <c r="O71" s="1"/>
      <c r="P71" s="1"/>
      <c r="Q71" s="1"/>
      <c r="R71" s="1"/>
      <c r="S71" s="1"/>
      <c r="T71" s="1"/>
    </row>
    <row r="72" spans="9:20" x14ac:dyDescent="0.25">
      <c r="I72" s="1"/>
      <c r="J72" s="1"/>
      <c r="K72" s="1"/>
      <c r="L72" s="1"/>
      <c r="M72" s="1"/>
      <c r="N72" s="1"/>
      <c r="O72" s="1"/>
      <c r="P72" s="1"/>
      <c r="Q72" s="1"/>
      <c r="R72" s="1"/>
      <c r="S72" s="1"/>
      <c r="T72" s="1"/>
    </row>
    <row r="73" spans="9:20" x14ac:dyDescent="0.25">
      <c r="I73" s="1"/>
      <c r="J73" s="1"/>
      <c r="K73" s="1"/>
      <c r="L73" s="1"/>
      <c r="M73" s="1"/>
      <c r="N73" s="1"/>
      <c r="O73" s="1"/>
      <c r="P73" s="1"/>
      <c r="Q73" s="1"/>
      <c r="R73" s="1"/>
      <c r="S73" s="1"/>
      <c r="T73" s="1"/>
    </row>
    <row r="74" spans="9:20" x14ac:dyDescent="0.25">
      <c r="I74" s="1"/>
      <c r="J74" s="1"/>
      <c r="K74" s="1"/>
      <c r="L74" s="1"/>
      <c r="M74" s="1"/>
      <c r="N74" s="1"/>
      <c r="O74" s="1"/>
      <c r="P74" s="1"/>
      <c r="Q74" s="1"/>
      <c r="R74" s="1"/>
      <c r="S74" s="1"/>
      <c r="T74" s="1"/>
    </row>
    <row r="75" spans="9:20" x14ac:dyDescent="0.25">
      <c r="I75" s="1"/>
      <c r="J75" s="1"/>
      <c r="K75" s="1"/>
      <c r="L75" s="1"/>
      <c r="M75" s="1"/>
      <c r="N75" s="1"/>
      <c r="O75" s="1"/>
      <c r="P75" s="1"/>
      <c r="Q75" s="1"/>
      <c r="R75" s="1"/>
      <c r="S75" s="1"/>
      <c r="T75" s="1"/>
    </row>
    <row r="76" spans="9:20" x14ac:dyDescent="0.25">
      <c r="I76" s="1"/>
      <c r="J76" s="1"/>
      <c r="K76" s="1"/>
      <c r="L76" s="1"/>
      <c r="M76" s="1"/>
      <c r="N76" s="1"/>
      <c r="O76" s="1"/>
      <c r="P76" s="1"/>
      <c r="Q76" s="1"/>
      <c r="R76" s="1"/>
      <c r="S76" s="1"/>
      <c r="T76" s="1"/>
    </row>
    <row r="77" spans="9:20" x14ac:dyDescent="0.25">
      <c r="I77" s="1"/>
      <c r="J77" s="1"/>
      <c r="K77" s="1"/>
      <c r="L77" s="1"/>
      <c r="M77" s="1"/>
      <c r="N77" s="1"/>
      <c r="O77" s="1"/>
      <c r="P77" s="1"/>
      <c r="Q77" s="1"/>
      <c r="R77" s="1"/>
      <c r="S77" s="1"/>
      <c r="T77" s="1"/>
    </row>
    <row r="78" spans="9:20" x14ac:dyDescent="0.25">
      <c r="I78" s="1"/>
      <c r="J78" s="1"/>
      <c r="K78" s="1"/>
      <c r="L78" s="1"/>
      <c r="M78" s="1"/>
      <c r="N78" s="1"/>
      <c r="O78" s="1"/>
      <c r="P78" s="1"/>
      <c r="Q78" s="1"/>
      <c r="R78" s="1"/>
      <c r="S78" s="1"/>
      <c r="T78" s="1"/>
    </row>
    <row r="79" spans="9:20" x14ac:dyDescent="0.25">
      <c r="I79" s="1"/>
      <c r="J79" s="1"/>
      <c r="K79" s="1"/>
      <c r="L79" s="1"/>
      <c r="M79" s="1"/>
      <c r="N79" s="1"/>
      <c r="O79" s="1"/>
      <c r="P79" s="1"/>
      <c r="Q79" s="1"/>
      <c r="R79" s="1"/>
      <c r="S79" s="1"/>
      <c r="T79" s="1"/>
    </row>
    <row r="80" spans="9:20" x14ac:dyDescent="0.25">
      <c r="I80" s="1"/>
      <c r="J80" s="1"/>
      <c r="K80" s="1"/>
      <c r="L80" s="1"/>
      <c r="M80" s="1"/>
      <c r="N80" s="1"/>
      <c r="O80" s="1"/>
      <c r="P80" s="1"/>
      <c r="Q80" s="1"/>
      <c r="R80" s="1"/>
      <c r="S80" s="1"/>
      <c r="T80" s="1"/>
    </row>
    <row r="81" spans="9:20" x14ac:dyDescent="0.25">
      <c r="I81" s="1"/>
      <c r="J81" s="1"/>
      <c r="K81" s="1"/>
      <c r="L81" s="1"/>
      <c r="M81" s="1"/>
      <c r="N81" s="1"/>
      <c r="O81" s="1"/>
      <c r="P81" s="1"/>
      <c r="Q81" s="1"/>
      <c r="R81" s="1"/>
      <c r="S81" s="1"/>
      <c r="T81" s="1"/>
    </row>
    <row r="82" spans="9:20" x14ac:dyDescent="0.25">
      <c r="I82" s="1"/>
      <c r="J82" s="1"/>
      <c r="K82" s="1"/>
      <c r="L82" s="1"/>
      <c r="M82" s="1"/>
      <c r="N82" s="1"/>
      <c r="O82" s="1"/>
      <c r="P82" s="1"/>
      <c r="Q82" s="1"/>
      <c r="R82" s="1"/>
      <c r="S82" s="1"/>
      <c r="T82" s="1"/>
    </row>
    <row r="83" spans="9:20" x14ac:dyDescent="0.25">
      <c r="I83" s="1"/>
      <c r="J83" s="1"/>
      <c r="K83" s="1"/>
      <c r="L83" s="1"/>
      <c r="M83" s="1"/>
      <c r="N83" s="1"/>
      <c r="O83" s="1"/>
      <c r="P83" s="1"/>
      <c r="Q83" s="1"/>
      <c r="R83" s="1"/>
      <c r="S83" s="1"/>
      <c r="T83" s="1"/>
    </row>
    <row r="84" spans="9:20" x14ac:dyDescent="0.25">
      <c r="I84" s="1"/>
      <c r="J84" s="1"/>
      <c r="K84" s="1"/>
      <c r="L84" s="1"/>
      <c r="M84" s="1"/>
      <c r="N84" s="1"/>
      <c r="O84" s="1"/>
      <c r="P84" s="1"/>
      <c r="Q84" s="1"/>
      <c r="R84" s="1"/>
      <c r="S84" s="1"/>
      <c r="T84" s="1"/>
    </row>
    <row r="85" spans="9:20" x14ac:dyDescent="0.25">
      <c r="I85" s="1"/>
      <c r="J85" s="1"/>
      <c r="K85" s="1"/>
      <c r="L85" s="1"/>
      <c r="M85" s="1"/>
      <c r="N85" s="1"/>
      <c r="O85" s="1"/>
      <c r="P85" s="1"/>
      <c r="Q85" s="1"/>
      <c r="R85" s="1"/>
      <c r="S85" s="1"/>
      <c r="T85" s="1"/>
    </row>
    <row r="86" spans="9:20" x14ac:dyDescent="0.25">
      <c r="I86" s="1"/>
      <c r="J86" s="1"/>
      <c r="K86" s="1"/>
      <c r="L86" s="1"/>
      <c r="M86" s="1"/>
      <c r="N86" s="1"/>
      <c r="O86" s="1"/>
      <c r="P86" s="1"/>
      <c r="Q86" s="1"/>
      <c r="R86" s="1"/>
      <c r="S86" s="1"/>
      <c r="T86" s="1"/>
    </row>
    <row r="87" spans="9:20" x14ac:dyDescent="0.25">
      <c r="I87" s="1"/>
      <c r="J87" s="1"/>
      <c r="K87" s="1"/>
      <c r="L87" s="1"/>
      <c r="M87" s="1"/>
      <c r="N87" s="1"/>
      <c r="O87" s="1"/>
      <c r="P87" s="1"/>
      <c r="Q87" s="1"/>
      <c r="R87" s="1"/>
      <c r="S87" s="1"/>
      <c r="T87" s="1"/>
    </row>
    <row r="88" spans="9:20" x14ac:dyDescent="0.25">
      <c r="I88" s="1"/>
      <c r="J88" s="1"/>
      <c r="K88" s="1"/>
      <c r="L88" s="1"/>
      <c r="M88" s="1"/>
      <c r="N88" s="1"/>
      <c r="O88" s="1"/>
      <c r="P88" s="1"/>
      <c r="Q88" s="1"/>
      <c r="R88" s="1"/>
      <c r="S88" s="1"/>
      <c r="T88" s="1"/>
    </row>
    <row r="89" spans="9:20" x14ac:dyDescent="0.25">
      <c r="I89" s="1"/>
      <c r="J89" s="1"/>
      <c r="K89" s="1"/>
      <c r="L89" s="1"/>
      <c r="M89" s="1"/>
      <c r="N89" s="1"/>
      <c r="O89" s="1"/>
      <c r="P89" s="1"/>
      <c r="Q89" s="1"/>
      <c r="R89" s="1"/>
      <c r="S89" s="1"/>
      <c r="T89" s="1"/>
    </row>
    <row r="90" spans="9:20" x14ac:dyDescent="0.25">
      <c r="I90" s="1"/>
      <c r="J90" s="1"/>
      <c r="K90" s="1"/>
      <c r="L90" s="1"/>
      <c r="M90" s="1"/>
      <c r="N90" s="1"/>
      <c r="O90" s="1"/>
      <c r="P90" s="1"/>
      <c r="Q90" s="1"/>
      <c r="R90" s="1"/>
      <c r="S90" s="1"/>
      <c r="T90" s="1"/>
    </row>
    <row r="91" spans="9:20" x14ac:dyDescent="0.25">
      <c r="I91" s="1"/>
      <c r="J91" s="1"/>
      <c r="K91" s="1"/>
      <c r="L91" s="1"/>
      <c r="M91" s="1"/>
      <c r="N91" s="1"/>
      <c r="O91" s="1"/>
      <c r="P91" s="1"/>
      <c r="Q91" s="1"/>
      <c r="R91" s="1"/>
      <c r="S91" s="1"/>
      <c r="T91" s="1"/>
    </row>
    <row r="92" spans="9:20" x14ac:dyDescent="0.25">
      <c r="I92" s="1"/>
      <c r="J92" s="1"/>
      <c r="K92" s="1"/>
      <c r="L92" s="1"/>
      <c r="M92" s="1"/>
      <c r="N92" s="1"/>
      <c r="O92" s="1"/>
      <c r="P92" s="1"/>
      <c r="Q92" s="1"/>
      <c r="R92" s="1"/>
      <c r="S92" s="1"/>
      <c r="T92" s="1"/>
    </row>
    <row r="93" spans="9:20" x14ac:dyDescent="0.25">
      <c r="I93" s="1"/>
      <c r="J93" s="1"/>
      <c r="K93" s="1"/>
      <c r="L93" s="1"/>
      <c r="M93" s="1"/>
      <c r="N93" s="1"/>
      <c r="O93" s="1"/>
      <c r="P93" s="1"/>
      <c r="Q93" s="1"/>
      <c r="R93" s="1"/>
      <c r="S93" s="1"/>
      <c r="T93" s="1"/>
    </row>
    <row r="94" spans="9:20" x14ac:dyDescent="0.25">
      <c r="I94" s="1"/>
      <c r="J94" s="1"/>
      <c r="K94" s="1"/>
      <c r="L94" s="1"/>
      <c r="M94" s="1"/>
      <c r="N94" s="1"/>
      <c r="O94" s="1"/>
      <c r="P94" s="1"/>
      <c r="Q94" s="1"/>
      <c r="R94" s="1"/>
      <c r="S94" s="1"/>
      <c r="T94" s="1"/>
    </row>
    <row r="95" spans="9:20" x14ac:dyDescent="0.25">
      <c r="I95" s="1"/>
      <c r="J95" s="1"/>
      <c r="K95" s="1"/>
      <c r="L95" s="1"/>
      <c r="M95" s="1"/>
      <c r="N95" s="1"/>
      <c r="O95" s="1"/>
      <c r="P95" s="1"/>
      <c r="Q95" s="1"/>
      <c r="R95" s="1"/>
      <c r="S95" s="1"/>
      <c r="T9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Adam Hooker</cp:lastModifiedBy>
  <dcterms:created xsi:type="dcterms:W3CDTF">2023-09-04T14:43:30Z</dcterms:created>
  <dcterms:modified xsi:type="dcterms:W3CDTF">2024-04-03T18:15:38Z</dcterms:modified>
</cp:coreProperties>
</file>