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DFAF91BE-8178-4B00-B2EF-51A821BF62ED}" xr6:coauthVersionLast="36" xr6:coauthVersionMax="36" xr10:uidLastSave="{00000000-0000-0000-0000-000000000000}"/>
  <bookViews>
    <workbookView xWindow="0" yWindow="0" windowWidth="38235" windowHeight="19155" xr2:uid="{D5B98B1F-84A1-4A33-9990-C72048CC20BF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Results!$A$1:$AY$31</definedName>
    <definedName name="rngCalculationDiagramSettings">Config!$H$36:$M$39</definedName>
    <definedName name="rngCircleGeometry">Config!$H$57:$K$66</definedName>
    <definedName name="rngConcreteMaterialParameters">Config!$H$27:$M$33</definedName>
    <definedName name="rngLoadCombinations">Config!$O$3:$U$23</definedName>
    <definedName name="rngLShapeGeometry">Config!$H$78:$P$100</definedName>
    <definedName name="rngNDMElementResults">Results!$A$34</definedName>
    <definedName name="rngNDMMaterialDiagrams">Results!$AX$34</definedName>
    <definedName name="rngNDMSectionAnnotations">Results!$AH$34</definedName>
    <definedName name="rngNDMSectionGeometry">Results!$I$34</definedName>
    <definedName name="rngNDMSectionProperties">Results!$Z$34</definedName>
    <definedName name="rngPlotAnnotationSettings">Config!$H$42:$M$54</definedName>
    <definedName name="rngRoundedRectangleGeometry">Config!$H$69:$K$75</definedName>
    <definedName name="rngSignConventionSettings">Config!$H$12:$J$15</definedName>
    <definedName name="rngSteelMaterialParameters">Config!$H$18:$M$24</definedName>
    <definedName name="rngSystemSettings">Config!$A$3:$E$95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O100" i="4"/>
  <c r="O99" i="4"/>
  <c r="O98" i="4"/>
  <c r="O97" i="4"/>
  <c r="O96" i="4"/>
  <c r="O95" i="4"/>
  <c r="O94" i="4"/>
  <c r="O93" i="4"/>
  <c r="N90" i="4"/>
  <c r="N89" i="4"/>
  <c r="N88" i="4"/>
  <c r="N87" i="4"/>
  <c r="N86" i="4"/>
  <c r="N85" i="4"/>
  <c r="N84" i="4"/>
  <c r="N83" i="4"/>
  <c r="L79" i="4"/>
  <c r="J75" i="4"/>
  <c r="J74" i="4"/>
  <c r="J73" i="4"/>
  <c r="J72" i="4"/>
  <c r="J71" i="4"/>
  <c r="J70" i="4"/>
  <c r="J64" i="4"/>
  <c r="J63" i="4"/>
  <c r="J61" i="4"/>
  <c r="J59" i="4"/>
  <c r="J58" i="4"/>
  <c r="K30" i="4"/>
  <c r="K29" i="4"/>
  <c r="K28" i="4"/>
  <c r="K21" i="4"/>
  <c r="K20" i="4"/>
  <c r="K19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84" i="4"/>
  <c r="C75" i="4"/>
  <c r="C49" i="4"/>
  <c r="C27" i="4"/>
  <c r="C22" i="4"/>
  <c r="C21" i="4"/>
  <c r="C20" i="4"/>
  <c r="C13" i="4"/>
  <c r="C12" i="4"/>
  <c r="C10" i="4"/>
</calcChain>
</file>

<file path=xl/sharedStrings.xml><?xml version="1.0" encoding="utf-8"?>
<sst xmlns="http://schemas.openxmlformats.org/spreadsheetml/2006/main" count="2000" uniqueCount="1208">
  <si>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</si>
  <si>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</si>
  <si>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</si>
  <si>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</si>
  <si>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</si>
  <si>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</si>
  <si>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</si>
  <si>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</si>
  <si>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</si>
  <si>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</si>
  <si>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</si>
  <si>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</si>
  <si>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</si>
  <si>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</si>
  <si>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</si>
  <si>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</si>
  <si>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</si>
  <si>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</si>
  <si>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</si>
  <si>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</si>
  <si>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</si>
  <si>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</si>
  <si>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</si>
  <si>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</si>
  <si>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</si>
  <si>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</si>
  <si>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</si>
  <si>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</si>
  <si>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</si>
  <si>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</si>
  <si>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</si>
  <si>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</si>
  <si>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</si>
  <si>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</si>
  <si>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</si>
  <si>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</si>
  <si>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</si>
  <si>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Yes</t>
  </si>
  <si>
    <t>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</si>
  <si>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</si>
  <si>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</si>
  <si>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</si>
  <si>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</si>
  <si>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</si>
  <si>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</si>
  <si>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</si>
  <si>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</si>
  <si>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</si>
  <si>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</si>
  <si>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</si>
  <si>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</si>
  <si>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</si>
  <si>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</si>
  <si>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</si>
  <si>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</si>
  <si>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</si>
  <si>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</si>
  <si>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</si>
  <si>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</si>
  <si>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</si>
  <si>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</si>
  <si>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Calculation.Mode</t>
  </si>
  <si>
    <t>FullCapacity</t>
  </si>
  <si>
    <t>Режим расчета: DirectState - только НДС; FullCapacity - НДС и несущая способность; CapacityOnly - только несущая способность без НДС, трещин и поэлементных Stress/Strain.</t>
  </si>
  <si>
    <t>Capacity.CalculationScope</t>
  </si>
  <si>
    <t>Group1+2</t>
  </si>
  <si>
    <t>Какие сочетания отправлять в поиск несущей способности: Group1Only - только первая группа; Group1+2 - первая и вторая группы.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</si>
  <si>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</si>
  <si>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</si>
  <si>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</si>
  <si>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</si>
  <si>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</si>
  <si>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</si>
  <si>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</si>
  <si>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</si>
  <si>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</si>
  <si>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</si>
  <si>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</si>
  <si>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</si>
  <si>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</si>
  <si>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fallback-ветки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</si>
  <si>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</si>
  <si>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</si>
  <si>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</si>
  <si>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</si>
  <si>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</si>
  <si>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</si>
  <si>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</si>
  <si>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внутри CSectionSolver для каждой пробной точки LoadMultiplier.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</si>
  <si>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</si>
  <si>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</si>
  <si>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</si>
  <si>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</si>
  <si>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</si>
  <si>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</si>
  <si>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Fixed1</t>
  </si>
  <si>
    <t>Способ определения psi_s: Fixed1 - принять 1; Auto - уточнять только если первая проверка с psi_s=1 не прошла.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</si>
  <si>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</si>
  <si>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</si>
  <si>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</si>
  <si>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</si>
  <si>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</si>
  <si>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</si>
  <si>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</si>
  <si>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</si>
  <si>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</si>
  <si>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</si>
  <si>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</si>
  <si>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</si>
  <si>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</si>
  <si>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</si>
  <si>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</si>
  <si>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</si>
  <si>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</si>
  <si>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</si>
  <si>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</si>
  <si>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</si>
  <si>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</si>
  <si>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</si>
  <si>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</si>
  <si>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</si>
  <si>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</si>
  <si>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</si>
  <si>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</si>
  <si>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</si>
  <si>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</si>
  <si>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</si>
  <si>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</si>
  <si>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</si>
  <si>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</si>
  <si>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</si>
  <si>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</si>
  <si>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</si>
  <si>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</si>
  <si>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</si>
  <si>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</si>
  <si>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</si>
  <si>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</si>
  <si>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</si>
  <si>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</si>
  <si>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</si>
  <si>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</si>
  <si>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</si>
  <si>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</si>
  <si>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</si>
  <si>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</si>
  <si>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</si>
  <si>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</si>
  <si>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</si>
  <si>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</si>
  <si>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</si>
  <si>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</si>
  <si>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</si>
  <si>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</si>
  <si>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</si>
  <si>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</si>
  <si>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</si>
  <si>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</si>
  <si>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</si>
  <si>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</si>
  <si>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</si>
  <si>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</si>
  <si>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</si>
  <si>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</si>
  <si>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</si>
  <si>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</si>
  <si>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</si>
  <si>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</si>
  <si>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</si>
  <si>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</si>
  <si>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</si>
  <si>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</si>
  <si>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</si>
  <si>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</si>
  <si>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</si>
  <si>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</si>
  <si>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</si>
  <si>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</si>
  <si>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</si>
  <si>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</si>
  <si>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</si>
  <si>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</si>
  <si>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</si>
  <si>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</si>
  <si>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</si>
  <si>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</si>
  <si>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</si>
  <si>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</si>
  <si>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</si>
  <si>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</si>
  <si>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</si>
  <si>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</si>
  <si>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</si>
  <si>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</si>
  <si>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</si>
  <si>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</si>
  <si>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</si>
  <si>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</si>
  <si>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</si>
  <si>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</si>
  <si>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</si>
  <si>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</si>
  <si>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</si>
  <si>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</si>
  <si>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</si>
  <si>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</si>
  <si>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</si>
  <si>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</si>
  <si>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</si>
  <si>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</si>
  <si>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</si>
  <si>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</si>
  <si>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</si>
  <si>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</si>
  <si>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</si>
  <si>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</si>
  <si>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</si>
  <si>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</si>
  <si>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</si>
  <si>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</si>
  <si>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</si>
  <si>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</si>
  <si>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</si>
  <si>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</si>
  <si>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</si>
  <si>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</si>
  <si>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</si>
  <si>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</si>
  <si>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</si>
  <si>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</si>
  <si>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</si>
  <si>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</si>
  <si>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</si>
  <si>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</si>
  <si>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</si>
  <si>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</si>
  <si>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</si>
  <si>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</si>
  <si>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</si>
  <si>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</si>
  <si>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</si>
  <si>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CalculationType</t>
  </si>
  <si>
    <t>CapacityLoadPath</t>
  </si>
  <si>
    <t>Comment</t>
  </si>
  <si>
    <t>Group1</t>
  </si>
  <si>
    <t>Group2</t>
  </si>
  <si>
    <t>λ*Mx</t>
  </si>
  <si>
    <t>λ*My</t>
  </si>
  <si>
    <t>λ*Mxy</t>
  </si>
  <si>
    <t>λ*N</t>
  </si>
  <si>
    <t>λ*NMxy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</si>
  <si>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</si>
  <si>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</si>
  <si>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</si>
  <si>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</si>
  <si>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</si>
  <si>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</si>
  <si>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</si>
  <si>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</si>
  <si>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</si>
  <si>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</si>
  <si>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</si>
  <si>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</t>
  </si>
  <si>
    <t>Для I ГПС: в колонке Сжатие задается Rsc, в колонке Растяжение - Rs.</t>
  </si>
  <si>
    <t>Steel.R.SLS</t>
  </si>
  <si>
    <t>Для II ГПС: в колонке Сжатие задается Rsc,ser, в колонке Растяжение - Rs,ser.</t>
  </si>
  <si>
    <t>Steel.E</t>
  </si>
  <si>
    <t>Модуль арматуры: Esc при сжатии и Es при растяжении; default Esc = Es.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</si>
  <si>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</si>
  <si>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</si>
  <si>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</si>
  <si>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</si>
  <si>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Steel.RebarProfile</t>
  </si>
  <si>
    <t>Ribbed</t>
  </si>
  <si>
    <t>Профиль арматуры для phi2 в расчете трещин: Ribbed - периодическая, Smooth - гладкая.</t>
  </si>
  <si>
    <t>Concrete.R.ULS</t>
  </si>
  <si>
    <t>Для I ГПС: в колонке Сжатие задается Rb, в колонке Растяжение - Rbt.</t>
  </si>
  <si>
    <t>Concrete.R.SLS</t>
  </si>
  <si>
    <t>Для II ГПС: в колонке Сжатие задается Rb,ser, в колонке Растяжение - Rbt,ser.</t>
  </si>
  <si>
    <t>Concrete.E</t>
  </si>
  <si>
    <t>Начальный модуль бетона: Eb при сжатии и Ebt при растяжении; default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</si>
  <si>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</si>
  <si>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</si>
  <si>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</si>
  <si>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</si>
  <si>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</si>
  <si>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</si>
  <si>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Настройки диаграмм для расчетов</t>
  </si>
  <si>
    <t>Расчет</t>
  </si>
  <si>
    <t>Диаграмма бетона</t>
  </si>
  <si>
    <t>Растянутый бетон</t>
  </si>
  <si>
    <t>Диаграмма арматуры</t>
  </si>
  <si>
    <t>Strength</t>
  </si>
  <si>
    <t>Ignore</t>
  </si>
  <si>
    <t>Прочность по I группе. Растянутый бетон можно отключить или учитывать по диаграмме.</t>
  </si>
  <si>
    <t>Mcrc</t>
  </si>
  <si>
    <t>UseDiagram</t>
  </si>
  <si>
    <t>Состояние образования трещины. Растянутый бетон учитывается фиксированно.</t>
  </si>
  <si>
    <t>CrackedNDS</t>
  </si>
  <si>
    <t>НДС после образования трещины для a_crc. Растянутый бетон выключен фиксированно.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</si>
  <si>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</si>
  <si>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</si>
  <si>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</si>
  <si>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</si>
  <si>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</si>
  <si>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</si>
  <si>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</si>
  <si>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</si>
  <si>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</si>
  <si>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</si>
  <si>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</si>
  <si>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</si>
  <si>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</si>
  <si>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</si>
  <si>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</si>
  <si>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</si>
  <si>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</si>
  <si>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</si>
  <si>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</si>
  <si>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</si>
  <si>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</si>
  <si>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</si>
  <si>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</si>
  <si>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</si>
  <si>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</si>
  <si>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</si>
  <si>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</si>
  <si>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</si>
  <si>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</si>
  <si>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</si>
  <si>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</si>
  <si>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</si>
  <si>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</si>
  <si>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</si>
  <si>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</si>
  <si>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</si>
  <si>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</si>
  <si>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</si>
  <si>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</si>
  <si>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</si>
  <si>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</si>
  <si>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</si>
  <si>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</si>
  <si>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</si>
  <si>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</si>
  <si>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</si>
  <si>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</si>
  <si>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</si>
  <si>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</si>
  <si>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</si>
  <si>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</si>
  <si>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</si>
  <si>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</si>
  <si>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</si>
  <si>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</si>
  <si>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</si>
  <si>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</si>
  <si>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</si>
  <si>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</si>
  <si>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</si>
  <si>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</si>
  <si>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</si>
  <si>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</si>
  <si>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</si>
  <si>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</si>
  <si>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</si>
  <si>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</si>
  <si>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</si>
  <si>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</si>
  <si>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</si>
  <si>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</si>
  <si>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</si>
  <si>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</si>
  <si>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</si>
  <si>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</si>
  <si>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</si>
  <si>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</si>
  <si>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</si>
  <si>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</si>
  <si>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</si>
  <si>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</si>
  <si>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</si>
  <si>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</si>
  <si>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</si>
  <si>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</si>
  <si>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</si>
  <si>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</si>
  <si>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</si>
  <si>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</si>
  <si>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</si>
  <si>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</si>
  <si>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</si>
  <si>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</si>
  <si>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</si>
  <si>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</si>
  <si>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</si>
  <si>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</si>
  <si>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</si>
  <si>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</si>
  <si>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</si>
  <si>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</si>
  <si>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</si>
  <si>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</si>
  <si>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</si>
  <si>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</si>
  <si>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</si>
  <si>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</si>
  <si>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</si>
  <si>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</si>
  <si>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</si>
  <si>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</si>
  <si>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</si>
  <si>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RoundedRectangle</t>
  </si>
  <si>
    <t>Circle</t>
  </si>
  <si>
    <t>DirectState</t>
  </si>
  <si>
    <t>CapacityOnly</t>
  </si>
  <si>
    <t>Secant</t>
  </si>
  <si>
    <t>Group1Only</t>
  </si>
  <si>
    <t>UltimateStrain</t>
  </si>
  <si>
    <t>LoadMultiplier</t>
  </si>
  <si>
    <t>Brent</t>
  </si>
  <si>
    <t>FullTension</t>
  </si>
  <si>
    <t>Strain</t>
  </si>
  <si>
    <t>ValuesOnly</t>
  </si>
  <si>
    <t>Common</t>
  </si>
  <si>
    <t>Smooth</t>
  </si>
  <si>
    <t>Inside</t>
  </si>
  <si>
    <t>Small</t>
  </si>
  <si>
    <t>Wide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</si>
  <si>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</si>
  <si>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</si>
  <si>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</si>
  <si>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</si>
  <si>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</si>
  <si>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</si>
  <si>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</si>
  <si>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</si>
  <si>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</si>
  <si>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</si>
  <si>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указан в проекте как потенциальный специальный источник для мостовых конструкций. В текущем алгоритме трещин конкретные формулы СП 35 не применяются автоматически.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</si>
  <si>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</si>
  <si>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Фактическая реализация находится в CCrackWidthCalculator. Расчет работает только для продолжительных сочетаний II группы: a_crc = a_crc1, φ1 = 1.4. Непродолжительное раскрытие a_crc1 + a_crc2 − a_crc3</t>
  </si>
  <si>
    <t>не реализовано.</t>
  </si>
  <si>
    <t>1. Исходное НДС для выбранного сочетания</t>
  </si>
  <si>
    <t>Для каждого LC сначала штатный CSectionSolver находит плоскость деформаций текущего сочетания. Тип сечения при этом не важен: solver получает только CSectionModel с бетонными элементами и арматурой.</t>
  </si>
  <si>
    <t>Обозначения: ε(x,y) - относительная деформация точки с координатами x и y; ε₀ - деформация в начале принятой внутренней системы координат; κₓ - кривизна при координате y; κᵧ - кривизна при координате</t>
  </si>
  <si>
    <t>x. Координаты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</si>
  <si>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</si>
  <si>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</si>
  <si>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Fixed1 не запускает повторный solve: ψs принимается равным 1, а ширина считается по уже найденному НДС текущего LC.</t>
  </si>
  <si>
    <t>2. Проверка факта образования трещины</t>
  </si>
  <si>
    <t>В режиме Fixed1 программа считает уже образовавшуюся трещину без отдельного поиска λcrc. В режиме Auto программа сначала считает ширину с ψs = 1 и сравнивает ее с a_crc,ult. Только если первая</t>
  </si>
  <si>
    <t>проверка не прошла, запускается поиск λcrc масштабированием всего вектора (N, Mx, My) при постоянном направлении нагрузки.</t>
  </si>
  <si>
    <t>Обозначения: ε_bt,crc - предельная растягивающая деформация бетона перед образованием трещины; R_bt,ser - расчетное сопротивление бетона растяжению для предельных состояний II группы; E_b - модуль</t>
  </si>
  <si>
    <t>деформации бетона.</t>
  </si>
  <si>
    <t>Критерий Auto для λcrc: наиболее растянутая бетонная деформация достигает εbt,crc = Rbt,ser / Eb. Для этого поиска растянутый бетон включается по SLS-ветви материала, потому что нужно определить</t>
  </si>
  <si>
    <t>именно состояние образования трещины. Это программная реализация идеи образования трещины через предельную растягивающую деформацию бетона.</t>
  </si>
  <si>
    <t>Если найдено λcrc &gt; 1, то при текущей нагрузке трещина не считается образованной и a_crc = 0. Если λcrc ≤ 1, 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</si>
  <si>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</si>
  <si>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</si>
  <si>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</si>
  <si>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</si>
  <si>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Обозначения: N_crc - продольная сила образования трещин при центральном растяжении; A_red - приведенная площадь сечения; R_bt,ser - сопротивление бетона растяжению для II группы. N_crc не является</t>
  </si>
  <si>
    <t>заданной нагрузкой LC: это расчетная граница, с которой сравнивается заданное растягивающее N.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</si>
  <si>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допуска</t>
  </si>
  <si>
    <t>решателя.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</si>
  <si>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</si>
  <si>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</si>
  <si>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</si>
  <si>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</si>
  <si>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</si>
  <si>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</si>
  <si>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</si>
  <si>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</si>
  <si>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Обозначения для A_red: A_b - вся площадь бетона; A_s,total - вся площадь продольной арматуры; E_s/E_b - отношение модулей арматуры и бетона. Эта формула нужна только для N_crc и не подменяет расчет</t>
  </si>
  <si>
    <t>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</si>
  <si>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</si>
  <si>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</si>
  <si>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</si>
  <si>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</si>
  <si>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Обозначения: n - единичный вектор нормали к нейтральной линии в сторону растяжения; nₓ и nᵧ - его проекции на оси X и Y; s - координата точки вдоль этой нормали. Чем больше s, тем ближе точка к</t>
  </si>
  <si>
    <t>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</si>
  <si>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</si>
  <si>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</si>
  <si>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по дискретной сетке каждый бетонный конечный элемент считается эквивалентным кругом только для геометрических расстояний s_t, s_c, h и a. Расчетная площадь элемента от</t>
  </si>
  <si>
    <t>этого не меняется.</t>
  </si>
  <si>
    <t>Обозначения: r_eq - радиус круга, эквивалентного бетонному элементу по площади; A - площадь бетонного элемента; s_t - координата внешнего наиболее растянутого бетонного края по нормали n; s_c -</t>
  </si>
  <si>
    <t>координата внешнего наиболее сжатого бетонного края; h - полная высота сечения по нормали к нейтральной линии.</t>
  </si>
  <si>
    <t>Это инженерное обобщение для произвольного сечения и AutoCAD-import, где локальный контур элемента может быть неизвестен. Оно не является отдельной формулой СП 63.</t>
  </si>
  <si>
    <t>6. Расстояние a и расчетная растянутая зона</t>
  </si>
  <si>
    <t>a измеряется не от центра крайнего бетонного элемента, а от восстановленного внешнего растянутого края до оси наиболее крайнего растянутого стержня по нормали к нейтральной линии.</t>
  </si>
  <si>
    <t>Обозначения: a - расстояние от внешнего растянутого края бетона до оси наиболее крайнего растянутого стержня; s_bar,max - максимальная координата оси растянутого стержня по той же нормали n. Если</t>
  </si>
  <si>
    <t>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</si>
  <si>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 и 0.5h применяются</t>
  </si>
  <si>
    <t>вместе. Если фактическая растянутая зона меньше 2a, расчетная полоса может геометрически зайти за нейтральную линию; бетонные КЭ внутри этой полосы учитываются в Abt по положению центра.</t>
  </si>
  <si>
    <t>Обозначения: h_bt - глубина эффективной зоны; x_t - фактическая высота растянутой зоны до нейтральной линии; a - расстояние от растянутого края до оси крайнего растянутого стержня; h - полный габарит</t>
  </si>
  <si>
    <t>сечения по нормали. В режиме Effective бетонный КЭ входит в Abt, если его центр попал в эту полосу; дополнительная проверка растяжения для бетона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</si>
  <si>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</si>
  <si>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2a, глубина зоны принимается равной 2a, если только верхнее ограничение 0.5h не уменьшит ее. В этом случае по 2a расширяется именно бетонная зона Abt;</t>
  </si>
  <si>
    <t>сжатые стержни, попавшие в эту полосу геометрически, не включаются в As. Если 2a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</si>
  <si>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</si>
  <si>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</si>
  <si>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</si>
  <si>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это означает: бетонная площадь Abt может</t>
  </si>
  <si>
    <t>увеличиться за счет полосы 2a, но сжатые стержни из этой полосы не добавляются в As, sigma_s и d_s,eq. Набор стержней выбирается один раз по текущему LC и затем используется также для σs,crc в режиме</t>
  </si>
  <si>
    <t>Auto, если уточнение вообще потребовалось.</t>
  </si>
  <si>
    <t>Обозначения: A_s,i - площадь i-го выбранного растянутого стержня; σ_s,i - напряжение в этом стержне из НДМ; ΣA_s,i = A_s - суммарная площадь выбранной растянутой арматуры; σ_s - средневзвешенное</t>
  </si>
  <si>
    <t>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</si>
  <si>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</si>
  <si>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</si>
  <si>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</si>
  <si>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</si>
  <si>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Обозначения: d_s,eq - эквивалентный диаметр расчетной группы; d_i - диаметр стержней i-й группы; n_i - количество таких стержней. Это инженерное дополнение для разных диаметров, а не прямое требование</t>
  </si>
  <si>
    <t>СП 63.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</si>
  <si>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</si>
  <si>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</si>
  <si>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</si>
  <si>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Обозначения: l_s,0 - расстояние между трещинами до нормативных ограничений; l_s - принятое расстояние после нижних и верхних ограничений.</t>
  </si>
  <si>
    <t>A_bt - площадь бетона принятой растянутой зоны; A_s - площадь выбранной растянутой арматуры;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</si>
  <si>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</si>
  <si>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</si>
  <si>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</si>
  <si>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Обозначения: a_crc - расчетная ширина раскрытия нормальной трещины; E_s - модуль упругости арматуры;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</si>
  <si>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</si>
  <si>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профиля арматуры. Если Steel.RebarProfile = Ribbed, принимается φ2 = 0.5; если Steel.RebarProfile = Smooth, принимается φ2 = 0.8.</t>
  </si>
  <si>
    <t>φ3 - коэффициент характера работы элемента. При центральном растяжении или растягивающей продольной силе N принимается φ3 = 1.2; во всех остальных реализованных случаях принимается φ3 = 1.0.</t>
  </si>
  <si>
    <t>ψ_s - коэффициент неравномерности деформаций растянутой арматуры между трещинами. При SLS.Crack.PsiMode = Fixed1 принимается ψ_s = 1.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</si>
  <si>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</si>
  <si>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</si>
  <si>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LC для σ_s. Это важно: программа не ищет новую арматурную группу в состоянии λ_crc, а сравнивает два</t>
  </si>
  <si>
    <t>состояния одной и той же группы.</t>
  </si>
  <si>
    <t>В общем изгибе в эту группу входят только стержни, которые в текущем LC растянуты и оси которых попали в принятую расчетную зону. В центральном растяжении берется вся продольная арматура, которая</t>
  </si>
  <si>
    <t>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</si>
  <si>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</si>
  <si>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</si>
  <si>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</si>
  <si>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</si>
  <si>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</si>
  <si>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</si>
  <si>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</si>
  <si>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Обозначения: σ_s - средневзвешенное напряжение этой же группы в текущем сочетании; λ_crc - множитель нагрузки, при котором растянутый бетон достигает ε_bt,crc.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</si>
  <si>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</si>
  <si>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</si>
  <si>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</si>
  <si>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</si>
  <si>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</si>
  <si>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</si>
  <si>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</t>
  </si>
  <si>
    <t>12. Принятые инженерные допущения</t>
  </si>
  <si>
    <t>1) Геометрические расстояния h и a для дискретных бетонных элементов восстанавливаются через эквивалентный круг r_eq = √(A/π). 2) Abt считается целыми элементами по попаданию центра в зону. 3) Для</t>
  </si>
  <si>
    <t>произвольного сечения используется один глобальный расчет σs и As, без локальных зон вокруг каждого стержня. 4) d_s,eq для разных диаметров взят по EN 1992-1-1 как инженерное дополнение. 5)</t>
  </si>
  <si>
    <t>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</si>
  <si>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CCrackWidthCalculator, вывод rngBatchSummary и этот раздел справки.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</si>
  <si>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</si>
  <si>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</si>
  <si>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</si>
  <si>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</si>
  <si>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</si>
  <si>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</si>
  <si>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</si>
  <si>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</si>
  <si>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</si>
  <si>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</si>
  <si>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</si>
  <si>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</si>
  <si>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трещины больше допуска или прямое НДС найдено только за пределами физической диаграммы.</t>
  </si>
  <si>
    <t>NumFail</t>
  </si>
  <si>
    <t>Solver не смог найти равновесие или предельную точку с текущими численными настройками. Это не доказательство разрушения; нужно смотреть диагностику, нагрузку, сетку и параметры solver-а.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</si>
  <si>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</si>
  <si>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</si>
  <si>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</si>
  <si>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трещины не относятся к Group1 или capacity отключен выбранным режимом расчета.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</si>
  <si>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</si>
  <si>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</si>
  <si>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</si>
  <si>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</si>
  <si>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</si>
  <si>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</si>
  <si>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</si>
  <si>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</si>
  <si>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</si>
  <si>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</si>
  <si>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</si>
  <si>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</si>
  <si>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</si>
  <si>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</si>
  <si>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</si>
  <si>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список LC,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</si>
  <si>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</si>
  <si>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</si>
  <si>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CalculationType задает расчетную группу: Group1 - прочность по I группе; Group2 - трещины по II группе. Прямое НДС считается для обеих групп.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</si>
  <si>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LC,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</si>
  <si>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</si>
  <si>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выбирает fallback: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</si>
  <si>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LC.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</si>
  <si>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</si>
  <si>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</si>
  <si>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</si>
  <si>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</si>
  <si>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</si>
  <si>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</si>
  <si>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</si>
  <si>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</si>
  <si>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</si>
  <si>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</si>
  <si>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</si>
  <si>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</si>
  <si>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</si>
  <si>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</si>
  <si>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</si>
  <si>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</si>
  <si>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</si>
  <si>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</si>
  <si>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</si>
  <si>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</si>
  <si>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</si>
  <si>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</si>
  <si>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</si>
  <si>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</si>
  <si>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</si>
  <si>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</si>
  <si>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</si>
  <si>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</si>
  <si>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</si>
  <si>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</si>
  <si>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</si>
  <si>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</si>
  <si>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</si>
  <si>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</si>
  <si>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</si>
  <si>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</si>
  <si>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</si>
  <si>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</si>
  <si>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</si>
  <si>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</si>
  <si>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Это не fallback на другой CapacityLoadPath.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</si>
  <si>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</si>
  <si>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</si>
  <si>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</si>
  <si>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</si>
  <si>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</si>
  <si>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</si>
  <si>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</si>
  <si>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fallback для старых или неполных строк LC.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</si>
  <si>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</si>
  <si>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</si>
  <si>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</si>
  <si>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</si>
  <si>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</si>
  <si>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</si>
  <si>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</si>
  <si>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</si>
  <si>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</si>
  <si>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Нормативный default: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</si>
  <si>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</si>
  <si>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</si>
  <si>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</si>
  <si>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</si>
  <si>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</si>
  <si>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</si>
  <si>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симметрии и экспериментов; значение по умолчанию Rsc,ser = Rs,ser.</t>
  </si>
  <si>
    <t>Esc также является программным расширением для симметрии. Нормативный default: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</si>
  <si>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</si>
  <si>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Steel.RebarProfile не меняет диаграмму арматуры. Он нужен для коэффициента phi2 при расчете ширины раскрытия трещин.</t>
  </si>
  <si>
    <t>Эта таблица является единственным пользовательским местом выбора расчетной диаграммы и режима учета растянутого бетона.</t>
  </si>
  <si>
    <t>Strength: расчет прочности по I группе. Пользователь может выбрать TwoLine/ThreeLine для бетона и арматуры, а также Ignore/UseDiagram для растянутого бетона.</t>
  </si>
  <si>
    <t>Mcrc: состояние образования трещины по II группе. Растянутый бетон включен фиксированно UseDiagram, потому что нужно определить достижение растянутым бетоном ε_bt,crc.</t>
  </si>
  <si>
    <t>CrackedNDS: НДС после образования трещины для a_crc по II группе. Растянутый бетон выключен фиксированно Ignore.</t>
  </si>
  <si>
    <t>ГПС не редактируется пользователем: Strength всегда I, Mcrc и CrackedNDS всегда II.</t>
  </si>
  <si>
    <t>Нормативные ориентиры СП 63: бетон для прочности - п. 6.1.23; неучет растянутого бетона при прочности допускается п. 8.1.20; Mcrc - п. 6.1.24; раскрытие трещин - п. 6.1.26; арматура - п. 6.2.13.</t>
  </si>
  <si>
    <t>Пользовательский выбор TwoLine/ThreeLine оставлен для исследований. Если выбранный режим отличается от основного нормативного режима, это осознанная расчетная настройка, а не автоматическая нормативная рекомендация.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</si>
  <si>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</si>
  <si>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математически совпадать с CMaterialModelProvider.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</si>
  <si>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</si>
  <si>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</si>
  <si>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</si>
  <si>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</si>
  <si>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</si>
  <si>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</si>
  <si>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</si>
  <si>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</si>
  <si>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</si>
  <si>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</si>
  <si>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</si>
  <si>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</si>
  <si>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</si>
  <si>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</si>
  <si>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</si>
  <si>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</si>
  <si>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Все координаты после генерации попадают в общий CSectionModel, поэтому дальнейший расчет НДС, Results, схема и AutoCAD export не зависят от способа создания этой геометрии.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</si>
  <si>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</si>
  <si>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</si>
  <si>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</si>
  <si>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</si>
  <si>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</si>
  <si>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</si>
  <si>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</si>
  <si>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</si>
  <si>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</si>
  <si>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увидеть, какое сочетание определяет прочность, какой запас дает выбранная λ-траектория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</si>
  <si>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</si>
  <si>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 Время batch-solver-а отдельно видно в txt-отчете.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</si>
  <si>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</si>
  <si>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Расчет.</t>
  </si>
  <si>
    <t>Comment (комментарий) - пользовательский комментарий к сочетанию. Этот же текст добавляется в заголовок схемы в скобках.</t>
  </si>
  <si>
    <t>CalculationType (группа) - тип проверки сочетания: Group1 для прочности по I группе, Group2 для расчета трещин по II группе.</t>
  </si>
  <si>
    <t>OverallStatus (итог) - общий короткий статус LC. Он собирается из применимых статусов разделов с приоритетом InputErr -&gt; NumFail -&gt; FAIL -&gt; OK; N/A не ухудшает итог, если раздел просто неприменим.</t>
  </si>
  <si>
    <t>DirectStateStatus (НДС) - статус прямого состояния от заданного сочетания. OK означает, что равновесие найдено в физической диаграмме; FAIL означает, что равновесие найдено, но использован numerical extension или нарушены физические пределы; NumFail означает численную несходимость.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</si>
  <si>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</si>
  <si>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</si>
  <si>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</si>
  <si>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</si>
  <si>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</si>
  <si>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</si>
  <si>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</si>
  <si>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LC. Это не параметр предельного момента.</t>
  </si>
  <si>
    <t>x в блоке деформаций - высота сжатой зоны по той же нормали для фактического состояния LC.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</si>
  <si>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</si>
  <si>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- статус поиска предельной точки по выбранной λ-траектории. OK означает, что предельный множитель найден и он не меньше 1; FAIL - предельная точка найдена, но исходное сочетание уже превышает несущую способность; NumFail - numerical search не дал надежного результата.</t>
  </si>
  <si>
    <t>CapacityLimitState (предельное состояние) - внутренняя причина остановки поиска: ConcreteStrainLimit, SteelStrainLimit, NumericalFailure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</si>
  <si>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</si>
  <si>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фактическая ветка, которой программа реально нашла предельную точку: UltimateStrain или LoadMultiplier. Это поле может отличаться от предпочтительной Capacity.SolutionStrategy, если Auto перешел в fallback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</si>
  <si>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</si>
  <si>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</si>
  <si>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</si>
  <si>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</si>
  <si>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LC,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</si>
  <si>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</si>
  <si>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Для Group2 расчет трещин выполняется только когда DirectStateStatus = OK и ExtensionUsed = False.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</si>
  <si>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</si>
  <si>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</si>
  <si>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</si>
  <si>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</si>
  <si>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</si>
  <si>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</si>
  <si>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</si>
  <si>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</si>
  <si>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</si>
  <si>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(профиль арматуры) - коэффициент профиля: Ribbed -&gt; 0.5, Smooth -&gt; 0.8.</t>
  </si>
  <si>
    <t>phi3 (характер нагрузки) - коэффициент, который программа выбирает автоматически: 1.2 для центрального растяжения N, иначе 1.0.</t>
  </si>
  <si>
    <t>psi_s (работа растянутого бетона) - коэффициент учета работы бетона между трещинами. Fixed1 принимает psi_s = 1; Auto сначала проверяет с psi_s = 1 и уточняет коэффициент через lambda_crc и sigma_s,crc только если первая проверка не прошла.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</si>
  <si>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</si>
  <si>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в состоянии образования трещины. Набор стержней берется из текущего LC и не переопределяется заново для lambda_crc.</t>
  </si>
  <si>
    <t>В сводке sigma_s,crc заполняется только если режим Auto действительно запустил расчет lambda_crc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</si>
  <si>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</si>
  <si>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</si>
  <si>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ограничений: сначала ls = max(ls_raw; 10·ds; 100 мм), затем ls = min(ls; 40·ds; 400 мм).</t>
  </si>
  <si>
    <t>lambda_crc - множитель нагрузки в режиме Auto, при котором достигается предельная деформация растянутого бетона для образования трещины. Считается только после непрохождения первой проверки с psi_s=1. Если sigma_s,crc не считалось и выводится как NotCalcul., то lambda_crc в сводке также выводится как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</si>
  <si>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</si>
  <si>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</si>
  <si>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</si>
  <si>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</si>
  <si>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</si>
  <si>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</si>
  <si>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MinSafetyFactor (общий запас) - минимальный положительный коэффициент из CapacitySafetyFactor и 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</si>
  <si>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</si>
  <si>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</si>
  <si>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</si>
  <si>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</si>
  <si>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</si>
  <si>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</si>
  <si>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</si>
  <si>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</si>
  <si>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геометрия должна быть предварительно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preview-схему без расчетных аннотаций.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</si>
  <si>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</si>
  <si>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и Generated, и AutoCAD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</si>
  <si>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не угадываются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</si>
  <si>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</si>
  <si>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параметрической формы registry подключает до трех специализированных компонентов: геометрию, расстановку арматуры и semantic-аннотации. Если для формы нет раскладки или аннотаций, общий pipeline не падает: соответствующие данные просто отсутствуют.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</si>
  <si>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</si>
  <si>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три компонента уровня конкретной формы и одна точка регистрации в CSectionTypeRegistry.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</si>
  <si>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</si>
  <si>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</si>
  <si>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</si>
  <si>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</si>
  <si>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</si>
  <si>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Число вводится в текущей INPUT-единице длины. Ориентир по умолчанию: 50 при Units.Length.Input = mm, 5 при cm или 0.05 при m. Все три записи дают внутренний шаг 50 mm.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</si>
  <si>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</si>
  <si>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</si>
  <si>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</si>
  <si>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</si>
  <si>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</si>
  <si>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</si>
  <si>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</si>
  <si>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</si>
  <si>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нагрузки, смещенной от бетонного центра,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</si>
  <si>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</si>
  <si>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</si>
  <si>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Нормативная связь: равновесие внутренних усилий НДМ сверяется с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</si>
  <si>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</si>
  <si>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</si>
  <si>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</si>
  <si>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</si>
  <si>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</si>
  <si>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</si>
  <si>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</si>
  <si>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прямое НДС и на внутренние solve-точки LoadMultiplier. Для UltimateStrain предельная постановка имеет собственную систему, но использует те же допуски и ограничения шага.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</si>
  <si>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</si>
  <si>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</si>
  <si>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</si>
  <si>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 solver-а.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</si>
  <si>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solver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</si>
  <si>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</si>
  <si>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</si>
  <si>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</si>
  <si>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</si>
  <si>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</si>
  <si>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solver-у найти равновесие для перегруженного сочетания и показать его как FAIL, а не потерять расчет как NumFail.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</si>
  <si>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</si>
  <si>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solver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</si>
  <si>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</si>
  <si>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</si>
  <si>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Для Group2 трещины считаются только тогда, когда прямое состояние найдено внутри физической диаграммы: DirectStateStatus = OK и ExtensionUsed = False.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</si>
  <si>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</si>
  <si>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</si>
  <si>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</si>
  <si>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</si>
  <si>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</si>
  <si>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</si>
  <si>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</si>
  <si>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</si>
  <si>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</si>
  <si>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</si>
  <si>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</si>
  <si>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</si>
  <si>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должна показывать текущую INPUT-единицу момента формулой из rngUnitSettings. Это важно для Capacity.SolutionStrategy = LoadMultiplier, потому что тот же CSectionSolver проверяет равновесие каждой probe-точки.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</si>
  <si>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</si>
  <si>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</si>
  <si>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</si>
  <si>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</si>
  <si>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 solver-а.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</si>
  <si>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</si>
  <si>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</si>
  <si>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</si>
  <si>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</si>
  <si>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</si>
  <si>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</si>
  <si>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</si>
  <si>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</si>
  <si>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</si>
  <si>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</si>
  <si>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</si>
  <si>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</si>
  <si>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</si>
  <si>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</si>
  <si>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</si>
  <si>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 по умолчанию;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</si>
  <si>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</si>
  <si>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</si>
  <si>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</si>
  <si>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</si>
  <si>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</si>
  <si>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</si>
  <si>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</si>
  <si>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</si>
  <si>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</si>
  <si>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</si>
  <si>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Ориентир по умолчанию: 0.00001 при Units.Curvature.Input = 1/mm или примерно 0.01 при Units.Curvature.Input = 1/m. Эти значения дают одинаковый внутренний предел шага.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</si>
  <si>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</si>
  <si>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</si>
  <si>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</si>
  <si>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</si>
  <si>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</si>
  <si>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</si>
  <si>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</si>
  <si>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</si>
  <si>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по умолчанию, 1E-10 для более грубой остановки, 1E-14 для более терпеливой проверки. От пользовательских единиц нагрузки и длины оно не зависит.</t>
  </si>
  <si>
    <t>Calculation.Mode - Режим расчета: DirectState - только НДС; FullCapacity - НДС и несущая способность; CapacityOnly - только несущая способность без НДС, трещин и поэлементных Stress/Strain.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</si>
  <si>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</si>
  <si>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Capacity.SolutionStrategy.</t>
  </si>
  <si>
    <t>CapacityOnly: выполняется только расчет предельной несущей способности по выбранной lambda-траектории. Прямое НДС заданного LC не решается, поэтому поэлементные Stress/Strain, нейтральная линия и расчет трещин недоступны.</t>
  </si>
  <si>
    <t>В CapacityOnly лист Results сохраняет геометрию и результаты Capacity. Excel-схема и AutoCAD export показывают геометрию и включенные не-НДС ориентиры, например главные оси и точку нагрузки, но не выводят Stress/Strain, легенду и нейтральную линию.</t>
  </si>
  <si>
    <t>Для DirectState пользовательский StrainSafetyFactor больше не выводится. Количественный запас по прочности определяется расчетом Capacity, а прямое НДС получает понятный DirectStateStatus.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</si>
  <si>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</si>
  <si>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Capacity.CalculationScope - Какие сочетания отправлять в поиск несущей способности: Group1Only - только первая группа; Group1+2 - первая и вторая группы.</t>
  </si>
  <si>
    <t>Group1Only: поиск предельной несущей способности запускается только для сочетаний первой группы. Для Group2 в разделе Capacity будет N/A, а расчет трещин при допустимом прямом НДС выполняется как обычно.</t>
  </si>
  <si>
    <t>Group1+2: поиск предельной несущей способности запускается и для первой, и для второй группы. Это сохраняет текущее диагностическое поведение книги, когда для SLS-сочетаний можно одновременно видеть прочностной запас.</t>
  </si>
  <si>
    <t>Настройка влияет только на запуск Capacity. Она не меняет прямое НДС, не меняет расчет трещин и пока не меняет утвержденную логику выбора Worst.</t>
  </si>
  <si>
    <t>Внутри Capacity путь выбирает столбец CapacityLoadPath в таблице сочетаний. В новых книгах лучше заполнять его явно.</t>
  </si>
  <si>
    <t>Пустое значение оставлено как удобный fallback: при наличии пользовательского Mx/My программа выбирает λ*Mxy, при чистой N - λ*N. Неизвестный текст дает InputErr.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</si>
  <si>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</si>
  <si>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</si>
  <si>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</si>
  <si>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</si>
  <si>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 по умолчанию.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</si>
  <si>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</si>
  <si>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</si>
  <si>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</si>
  <si>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</si>
  <si>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один и тот же CSectionSolver,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</si>
  <si>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</si>
  <si>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</si>
  <si>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запускается прямой CSectionSolver, поэтому время растет примерно пропорционально числу probe-точек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</si>
  <si>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</si>
  <si>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</si>
  <si>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CSectionSolver не нашел равновесие,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</si>
  <si>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</si>
  <si>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</si>
  <si>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</si>
  <si>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</si>
  <si>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быстрых тестов; 64 - рабочее значение по умолчанию;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</si>
  <si>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</si>
  <si>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</si>
  <si>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</si>
  <si>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</si>
  <si>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</si>
  <si>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</si>
  <si>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</si>
  <si>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</si>
  <si>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</si>
  <si>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</si>
  <si>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</si>
  <si>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</si>
  <si>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</si>
  <si>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Нормативный статус: это численный допуск реализации, а не требование СП.</t>
  </si>
  <si>
    <t>Capacity.SearchMethod - Метод одномерного поиска для LoadMultiplier и fallback-ветки Auto. Поддерживается только Bisection, Brent или Secant.</t>
  </si>
  <si>
    <t>Capacity.SearchMethod работает только там, где фактически используется LoadMultiplier: при явном LoadMultiplier, при fallback из Auto и при осевых траекториях, которые программа переводит в LoadMultiplier как более устойчивую постановку.</t>
  </si>
  <si>
    <t>Для λ*Mx, λ*My и λ*Mxy в обычном режиме Auto/UltimateStrain эта настройка не влияет, пока расчет не перешел в fallback LoadMultiplier.</t>
  </si>
  <si>
    <t>Bisection: самый предсказуемый и обычно предпочтительный вариант по умолчанию.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</si>
  <si>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</si>
  <si>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</si>
  <si>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надежный baseline; Brent - хороший кандидат, если хочется ускорить LoadMultiplier и проверка стабильна; Secant лучше использовать для экспериментов и диагностики, а не как основной режим.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</si>
  <si>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</si>
  <si>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</si>
  <si>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</si>
  <si>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</si>
  <si>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</si>
  <si>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</si>
  <si>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</si>
  <si>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</si>
  <si>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</si>
  <si>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</si>
  <si>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</si>
  <si>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</si>
  <si>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</si>
  <si>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</si>
  <si>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</si>
  <si>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</si>
  <si>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</si>
  <si>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внутри CSectionSolver для каждой пробной точки LoadMultiplier.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</si>
  <si>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</si>
  <si>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</si>
  <si>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</si>
  <si>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</si>
  <si>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probe-точки часто дают NumFail. Это количество ступеней, не размерная величина.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</si>
  <si>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</si>
  <si>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</si>
  <si>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N/A,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</si>
  <si>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</si>
  <si>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</si>
  <si>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</si>
  <si>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</si>
  <si>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</si>
  <si>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</si>
  <si>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</si>
  <si>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</si>
  <si>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</si>
  <si>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Fixed1 - принять 1;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</si>
  <si>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</si>
  <si>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Fixed1: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момента образования трещины.</t>
  </si>
  <si>
    <t>Auto: программа сначала делает тот же расчет, что и Fixed1, то есть с psi_s = 1. Если полученная ширина a_crc не превышает SLS.Crack.Allowable, расчет на этом заканчивается, lambda_crc и sigma_s,crc не считаются.</t>
  </si>
  <si>
    <t>Если первая проверка в Auto не прошла,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</si>
  <si>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</si>
  <si>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</si>
  <si>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</si>
  <si>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</si>
  <si>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режим растянутого бетона из Strength здесь не используется. Для lambda_crc provider всегда берет диаграмму Mcrc: II группа, растянутый бетон UseDiagram, диаграммы с кратковременными деформационными параметрами.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</si>
  <si>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</si>
  <si>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</si>
  <si>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</si>
  <si>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</si>
  <si>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</si>
  <si>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</si>
  <si>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</si>
  <si>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</si>
  <si>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</si>
  <si>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</si>
  <si>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</si>
  <si>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</si>
  <si>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LC с минимальным прочностным запасом: минимумом между запасом по относительным деформациям и запасом по предельному моменту.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</si>
  <si>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</si>
  <si>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</si>
  <si>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</si>
  <si>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</si>
  <si>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</si>
  <si>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</si>
  <si>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</si>
  <si>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</si>
  <si>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</si>
  <si>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</si>
  <si>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</si>
  <si>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</si>
  <si>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</si>
  <si>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</si>
  <si>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</si>
  <si>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</si>
  <si>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</si>
  <si>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</si>
  <si>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</si>
  <si>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</si>
  <si>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</si>
  <si>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</si>
  <si>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</si>
  <si>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</si>
  <si>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</si>
  <si>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</si>
  <si>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</si>
  <si>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</si>
  <si>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</si>
  <si>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</si>
  <si>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</si>
  <si>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</si>
  <si>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</si>
  <si>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</si>
  <si>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</si>
  <si>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</si>
  <si>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</si>
  <si>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</si>
  <si>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Геометрия импортируется без выбора диаграммы: материал будет выбран позже через material provider при выполнении расчета, а профиль для расчета трещин берется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</si>
  <si>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</si>
  <si>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</si>
  <si>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</si>
  <si>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</si>
  <si>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</si>
  <si>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вводится в текущей INPUT-единице площади. Порог 0.000001 mm2 соответствует 0.000001 при mm2, 0.00000001 при cm2 или 0.000000000001 при m2.</t>
  </si>
  <si>
    <t>AutoCAD-координаты при импорте считаются миллиметрами, но эта настройка все равно проходит через общий CUnitSystem, чтобы лист Config оставался единообразным.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</si>
  <si>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</si>
  <si>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</si>
  <si>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</si>
  <si>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</si>
  <si>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</si>
  <si>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</si>
  <si>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</si>
  <si>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</si>
  <si>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</si>
  <si>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</si>
  <si>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</si>
  <si>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</si>
  <si>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</si>
  <si>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</si>
  <si>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</si>
  <si>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</si>
  <si>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</si>
  <si>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</si>
  <si>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</si>
  <si>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</si>
  <si>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</si>
  <si>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</si>
  <si>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</si>
  <si>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</si>
  <si>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</si>
  <si>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</si>
  <si>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</si>
  <si>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</si>
  <si>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</si>
  <si>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</si>
  <si>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</si>
  <si>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</si>
  <si>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</si>
  <si>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</si>
  <si>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</si>
  <si>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</si>
  <si>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</si>
  <si>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</si>
  <si>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</si>
  <si>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</si>
  <si>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</si>
  <si>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</si>
  <si>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</si>
  <si>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</si>
  <si>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</si>
  <si>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</si>
  <si>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</si>
  <si>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</si>
  <si>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</si>
  <si>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</si>
  <si>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</si>
  <si>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</si>
  <si>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</si>
  <si>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</si>
  <si>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</si>
  <si>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</si>
  <si>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</si>
  <si>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</si>
  <si>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</si>
  <si>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</si>
  <si>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</si>
  <si>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</si>
  <si>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TextHeight</t>
  </si>
  <si>
    <t>TextHeight - Высота текста в реальных миллиметрах сечения; при выводе пересчитывается в размер шрифта Chart.</t>
  </si>
  <si>
    <t>Аннотации схемы: TextGap</t>
  </si>
  <si>
    <t>TextGap - Зазор между линией аннотации и текстом в реальных миллиметрах сечения.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</si>
  <si>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</si>
  <si>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</si>
  <si>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</si>
  <si>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</si>
  <si>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</si>
  <si>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</si>
  <si>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</si>
  <si>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</si>
  <si>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 - Для I ГПС: в колонке Сжатие задается Rb, в колонке Растяжение - Rbt.</t>
  </si>
  <si>
    <t>Строка задает сопротивления бетона для расчетов I группы: Rb при сжатии и Rbt при растяжении.</t>
  </si>
  <si>
    <t>Эти значения используются диаграммой Strength. Они не должны подменяться значениями II группы и не читаются solver-ом напрямую.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</si>
  <si>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</si>
  <si>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</si>
  <si>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Concrete.R.SLS - Для II ГПС: в колонке Сжатие задается Rb,ser, в колонке Растяжение - Rbt,ser.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</si>
  <si>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</si>
  <si>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</si>
  <si>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проверке образования трещины: ε_bt,crc = Rbt,ser / E_b и N_crc = A_red · Rbt,ser при центральном растяжении.</t>
  </si>
  <si>
    <t>Фактические точки диаграммы строит CMaterialModelProvider, а в решатель передается готовый CMaterialDiagram. Расчетное ядро не читает пользовательскую таблицу точек: источник истины - эта строка параметров плюс таблица 'Настройки диаграмм для расчетов'.</t>
  </si>
  <si>
    <t>Значения вводятся в текущей INPUT-единице напряжения и перед расчетом переводятся в МПа.</t>
  </si>
  <si>
    <t>Concrete.E - Начальный модуль бетона: Eb при сжатии и Ebt при растяжении; default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</si>
  <si>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</si>
  <si>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одинаковым. Поэтому значение по умолчанию Ebt = Eb.</t>
  </si>
  <si>
    <t>Отдельное поле Ebt оставлено осознанно для расчетных экспериментов и проверки чувствительности, но пользователь должен понимать, что это расширяет нормативный default.</t>
  </si>
  <si>
    <t>Eb используется в построении диаграмм, в начальной жесткости и в формуле образования трещины ε_bt,crc = Rbt,ser / E_b.</t>
  </si>
  <si>
    <t>Concrete.TwoLine.Eb1Red - Для TwoLine: eps_b1,red при сжатии и eps_bt1,red при растяжении.</t>
  </si>
  <si>
    <t>Это исходное значение материала бетона в Config. Из этих параметров CMaterialModelProvider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</si>
  <si>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</si>
  <si>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</si>
  <si>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</si>
  <si>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Нормативная трассировка: расчетные диаграммы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</si>
  <si>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</si>
  <si>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</si>
  <si>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 - Для I ГПС: в колонке Сжатие задается Rsc, в колонке Растяжение -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</si>
  <si>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</si>
  <si>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Strength. Solver получает уже готовую диаграмму и не выбирает Rsc/Rs самостоятельно.</t>
  </si>
  <si>
    <t>Для TwoLine и ThreeLine производные деформационные точки строит CMaterialModelProvider по СП 63.13330.2018, пп. 6.2.11, 6.2.14 и 6.2.15.</t>
  </si>
  <si>
    <t>Steel.R.SLS - Для II ГПС: в колонке Сжатие задается Rsc,ser, в колонке Растяжение - Rs,ser.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</si>
  <si>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</si>
  <si>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симметрии и расчетных экспериментов; default Rsc,ser = Rs,ser.</t>
  </si>
  <si>
    <t>Эти значения используются диаграммами Mcrc и CrackedNDS и не должны смешиваться с ULS-сопротивлениями Strength.</t>
  </si>
  <si>
    <t>Steel.E - Модуль арматуры: Esc при сжатии и Es при растяжении; default Esc = Es.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</si>
  <si>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</si>
  <si>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сжатии. Поэтому default Esc = Es.</t>
  </si>
  <si>
    <t>Отдельное поле Esc является программным расширением для симметрии и экспериментов. Если пользователь меняет Esc, он осознанно меняет сжатую ветвь steel diagram.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</si>
  <si>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</si>
  <si>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</si>
  <si>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</si>
  <si>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CMaterialDiagram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</si>
  <si>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</si>
  <si>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</si>
  <si>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</si>
  <si>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</si>
  <si>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Steel.RebarProfile - Профиль арматуры для phi2 в расчете трещин: Ribbed - периодическая, Smooth - гладкая.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</si>
  <si>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</si>
  <si>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</si>
  <si>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</si>
  <si>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</si>
  <si>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отдельной диаграммой материала. Он нужен только для коэффициента phi2 в расчете трещин; напряжения стержней берутся из готовой диаграммы CMaterialDiagram.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</si>
  <si>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</si>
  <si>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</si>
  <si>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</si>
  <si>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</si>
  <si>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</si>
  <si>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</si>
  <si>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</si>
  <si>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</si>
  <si>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</si>
  <si>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</si>
  <si>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</si>
  <si>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</si>
  <si>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</si>
  <si>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</si>
  <si>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</si>
  <si>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</si>
  <si>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</si>
  <si>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</si>
  <si>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</si>
  <si>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</si>
  <si>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</si>
  <si>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</si>
  <si>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</si>
  <si>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</si>
  <si>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</si>
  <si>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</si>
  <si>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</si>
  <si>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</si>
  <si>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</si>
  <si>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</si>
  <si>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</si>
  <si>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</si>
  <si>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</si>
  <si>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</si>
  <si>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</si>
  <si>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</si>
  <si>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</si>
  <si>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</si>
  <si>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</si>
  <si>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</si>
  <si>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</si>
  <si>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</si>
  <si>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</si>
  <si>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</si>
  <si>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</si>
  <si>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</si>
  <si>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</si>
  <si>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</si>
  <si>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</si>
  <si>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</si>
  <si>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</si>
  <si>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</si>
  <si>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Настройки диаграмм для расчетов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</si>
  <si>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</si>
  <si>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Круглое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</si>
  <si>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Скругленный прямоугольник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</si>
  <si>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Г-образное сечение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</si>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</sst>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2" fillId="3" borderId="2" xfId="0" applyFont="1" applyFill="1" applyBorder="1" applyProtection="1"/>
    <xf numFmtId="0" fontId="2" fillId="3" borderId="2" xfId="0" applyFont="1" applyFill="1" applyBorder="1" applyAlignment="1" applyProtection="1">
      <alignment horizontal="center" vertical="center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87-4047-B624-376A92414DF2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87-4047-B624-376A92414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44224"/>
        <c:axId val="280146848"/>
      </c:scatterChart>
      <c:valAx>
        <c:axId val="2801442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46848"/>
        <c:crossesAt val="0"/>
        <c:crossBetween val="midCat"/>
      </c:valAx>
      <c:valAx>
        <c:axId val="28014684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442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C32-4118-B4C6-9E5D70494CF5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C32-4118-B4C6-9E5D70494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42584"/>
        <c:axId val="280145536"/>
      </c:scatterChart>
      <c:valAx>
        <c:axId val="28014258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45536"/>
        <c:crossesAt val="0"/>
        <c:crossBetween val="midCat"/>
      </c:valAx>
      <c:valAx>
        <c:axId val="2801455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4258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5D0FE11-F184-4364-A2D7-A7B9060BC7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25A50453-D01C-4A21-B61C-9360C5C136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8F153F23-4939-4BC3-8F8C-66EC7AB040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0804D6FA-5C10-4EC3-B4BE-1844CC676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4892675</xdr:colOff>
      <xdr:row>25</xdr:row>
      <xdr:rowOff>50800</xdr:rowOff>
    </xdr:from>
    <xdr:to>
      <xdr:col>1</xdr:col>
      <xdr:colOff>6765925</xdr:colOff>
      <xdr:row>25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A35F513-0A2D-448F-ADB0-06432F9FDF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5080000"/>
          <a:ext cx="1873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34</xdr:row>
      <xdr:rowOff>47625</xdr:rowOff>
    </xdr:from>
    <xdr:to>
      <xdr:col>1</xdr:col>
      <xdr:colOff>7035800</xdr:colOff>
      <xdr:row>34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8F32CAE-D7A3-4831-A2AF-73F7D34BA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2580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37</xdr:row>
      <xdr:rowOff>47625</xdr:rowOff>
    </xdr:from>
    <xdr:to>
      <xdr:col>1</xdr:col>
      <xdr:colOff>7578725</xdr:colOff>
      <xdr:row>37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0083B95C-5688-42C2-8B35-5C2E5AC4B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1153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4273550</xdr:colOff>
      <xdr:row>46</xdr:row>
      <xdr:rowOff>47625</xdr:rowOff>
    </xdr:from>
    <xdr:to>
      <xdr:col>1</xdr:col>
      <xdr:colOff>7385050</xdr:colOff>
      <xdr:row>46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61E84E45-CC10-4A38-A150-498E48EE8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9944100"/>
          <a:ext cx="311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47</xdr:row>
      <xdr:rowOff>50800</xdr:rowOff>
    </xdr:from>
    <xdr:to>
      <xdr:col>1</xdr:col>
      <xdr:colOff>6629400</xdr:colOff>
      <xdr:row>47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4268D4E8-2ACB-49F2-9069-4E211A5BF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104806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59</xdr:row>
      <xdr:rowOff>47625</xdr:rowOff>
    </xdr:from>
    <xdr:to>
      <xdr:col>1</xdr:col>
      <xdr:colOff>7172325</xdr:colOff>
      <xdr:row>59</xdr:row>
      <xdr:rowOff>485775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72606704-0356-4980-B3B9-03D318C2D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31445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60</xdr:row>
      <xdr:rowOff>47625</xdr:rowOff>
    </xdr:from>
    <xdr:to>
      <xdr:col>1</xdr:col>
      <xdr:colOff>6670675</xdr:colOff>
      <xdr:row>60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F484C9B-E428-40A9-81AF-A73F45819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36779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4965700</xdr:colOff>
      <xdr:row>68</xdr:row>
      <xdr:rowOff>47625</xdr:rowOff>
    </xdr:from>
    <xdr:to>
      <xdr:col>1</xdr:col>
      <xdr:colOff>6692900</xdr:colOff>
      <xdr:row>68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48E5A677-1B1F-488D-879F-5B63A9C8EE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0275" y="15392400"/>
          <a:ext cx="17272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69</xdr:row>
      <xdr:rowOff>47625</xdr:rowOff>
    </xdr:from>
    <xdr:to>
      <xdr:col>1</xdr:col>
      <xdr:colOff>6546850</xdr:colOff>
      <xdr:row>69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ED916F52-CC40-428B-BDB0-80391C7EC2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5925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4911725</xdr:colOff>
      <xdr:row>76</xdr:row>
      <xdr:rowOff>47625</xdr:rowOff>
    </xdr:from>
    <xdr:to>
      <xdr:col>1</xdr:col>
      <xdr:colOff>6746875</xdr:colOff>
      <xdr:row>76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0EFA1BED-3B00-471B-9D35-59C347CDD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6300" y="17478375"/>
          <a:ext cx="1835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4270375</xdr:colOff>
      <xdr:row>81</xdr:row>
      <xdr:rowOff>47625</xdr:rowOff>
    </xdr:from>
    <xdr:to>
      <xdr:col>1</xdr:col>
      <xdr:colOff>7388225</xdr:colOff>
      <xdr:row>81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202F1352-C4E7-4D13-A998-B8E4E5349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4950" y="18659475"/>
          <a:ext cx="3117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94</xdr:row>
      <xdr:rowOff>50800</xdr:rowOff>
    </xdr:from>
    <xdr:to>
      <xdr:col>1</xdr:col>
      <xdr:colOff>6943725</xdr:colOff>
      <xdr:row>94</xdr:row>
      <xdr:rowOff>787400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BA563DAD-6C96-4F70-8986-610873C67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11867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102</xdr:row>
      <xdr:rowOff>50800</xdr:rowOff>
    </xdr:from>
    <xdr:to>
      <xdr:col>1</xdr:col>
      <xdr:colOff>6937375</xdr:colOff>
      <xdr:row>102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A87B2CF6-2FAF-4F9D-BBD1-DDDAA7E23D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32060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109</xdr:row>
      <xdr:rowOff>50800</xdr:rowOff>
    </xdr:from>
    <xdr:to>
      <xdr:col>1</xdr:col>
      <xdr:colOff>7734300</xdr:colOff>
      <xdr:row>109</xdr:row>
      <xdr:rowOff>787400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A9EB173F-C8FF-4418-AEEA-BE7AC3EBE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50634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110</xdr:row>
      <xdr:rowOff>47625</xdr:rowOff>
    </xdr:from>
    <xdr:to>
      <xdr:col>1</xdr:col>
      <xdr:colOff>7845425</xdr:colOff>
      <xdr:row>110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26394CD-3F93-4211-A8CF-7654B143E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58984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111</xdr:row>
      <xdr:rowOff>47625</xdr:rowOff>
    </xdr:from>
    <xdr:to>
      <xdr:col>1</xdr:col>
      <xdr:colOff>7778750</xdr:colOff>
      <xdr:row>111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C86C6818-E0C8-42C1-9133-B0C275C5F3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64318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118</xdr:row>
      <xdr:rowOff>50800</xdr:rowOff>
    </xdr:from>
    <xdr:to>
      <xdr:col>2</xdr:col>
      <xdr:colOff>165100</xdr:colOff>
      <xdr:row>118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B1125-264E-4AF6-A35D-4C489C76D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79876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132</xdr:row>
      <xdr:rowOff>50800</xdr:rowOff>
    </xdr:from>
    <xdr:to>
      <xdr:col>1</xdr:col>
      <xdr:colOff>7137400</xdr:colOff>
      <xdr:row>132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B070568A-6FA5-4042-BB6F-5F4057335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09308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138</xdr:row>
      <xdr:rowOff>50800</xdr:rowOff>
    </xdr:from>
    <xdr:to>
      <xdr:col>1</xdr:col>
      <xdr:colOff>7689850</xdr:colOff>
      <xdr:row>138</xdr:row>
      <xdr:rowOff>787400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56A68D9B-FF43-497F-873B-D42D304F3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2578675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144</xdr:row>
      <xdr:rowOff>47625</xdr:rowOff>
    </xdr:from>
    <xdr:to>
      <xdr:col>1</xdr:col>
      <xdr:colOff>7235825</xdr:colOff>
      <xdr:row>144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4872C3BD-F969-48DA-A1B3-2F14C4A32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42709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145</xdr:row>
      <xdr:rowOff>50800</xdr:rowOff>
    </xdr:from>
    <xdr:to>
      <xdr:col>1</xdr:col>
      <xdr:colOff>6753225</xdr:colOff>
      <xdr:row>145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954FAC91-ED18-4BA4-8CAE-9F67E294B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4807525"/>
          <a:ext cx="184785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C36F2B04-4B78-450C-B2CF-C572CC829EDD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42CDD0C6-727D-4D2D-A0F3-EE6F263593C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55D4D88A-25C1-4BD7-95DD-342EF3986BE6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DE516E78-26AC-4FC2-AA0E-92AD21778EC4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A6373345-6943-4D9D-A18E-5747C83B7D3B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A99F3-6A40-4592-90CC-C028DD7C4C08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3" t="s">
        <v>1196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349</v>
      </c>
      <c r="BJ1" s="1"/>
      <c r="BK1" s="1"/>
      <c r="BL1" s="1"/>
      <c r="BM1" s="1"/>
      <c r="BN1" s="1"/>
      <c r="BO1" s="1"/>
      <c r="BP1" s="1"/>
      <c r="BQ1" s="1"/>
      <c r="BR1" s="1" t="s">
        <v>216</v>
      </c>
      <c r="BS1" s="1" t="s">
        <v>218</v>
      </c>
      <c r="BT1" s="1" t="s">
        <v>221</v>
      </c>
      <c r="BU1" s="1" t="s">
        <v>224</v>
      </c>
      <c r="BV1" s="1" t="s">
        <v>234</v>
      </c>
      <c r="BW1" s="1" t="s">
        <v>227</v>
      </c>
      <c r="BX1" s="1" t="s">
        <v>206</v>
      </c>
      <c r="BY1" s="1" t="s">
        <v>255</v>
      </c>
      <c r="BZ1" s="1" t="s">
        <v>257</v>
      </c>
      <c r="CA1" s="1"/>
      <c r="CB1" s="1" t="s">
        <v>13</v>
      </c>
      <c r="CC1" s="1" t="s">
        <v>37</v>
      </c>
      <c r="CD1" s="1" t="s">
        <v>412</v>
      </c>
      <c r="CE1" s="1" t="s">
        <v>414</v>
      </c>
      <c r="CF1" s="1" t="s">
        <v>30</v>
      </c>
      <c r="CG1" s="1" t="s">
        <v>37</v>
      </c>
      <c r="CH1" s="1" t="s">
        <v>417</v>
      </c>
      <c r="CI1" s="1" t="s">
        <v>68</v>
      </c>
      <c r="CJ1" s="1" t="s">
        <v>79</v>
      </c>
      <c r="CK1" s="1" t="s">
        <v>37</v>
      </c>
      <c r="CL1" s="1" t="s">
        <v>37</v>
      </c>
      <c r="CM1" s="1" t="s">
        <v>95</v>
      </c>
      <c r="CN1" s="1" t="s">
        <v>98</v>
      </c>
      <c r="CO1" s="1" t="s">
        <v>111</v>
      </c>
      <c r="CP1" s="1" t="s">
        <v>423</v>
      </c>
      <c r="CQ1" s="1" t="s">
        <v>37</v>
      </c>
      <c r="CR1" s="1" t="s">
        <v>37</v>
      </c>
      <c r="CS1" s="1" t="s">
        <v>37</v>
      </c>
      <c r="CT1" s="1" t="s">
        <v>37</v>
      </c>
      <c r="CU1" s="1" t="s">
        <v>37</v>
      </c>
      <c r="CV1" s="1" t="s">
        <v>111</v>
      </c>
      <c r="CW1" s="1" t="s">
        <v>37</v>
      </c>
      <c r="CX1" s="1" t="s">
        <v>37</v>
      </c>
      <c r="CY1" s="1" t="s">
        <v>37</v>
      </c>
      <c r="CZ1" s="1" t="s">
        <v>37</v>
      </c>
      <c r="DA1" s="1" t="s">
        <v>37</v>
      </c>
      <c r="DB1" s="1" t="s">
        <v>37</v>
      </c>
      <c r="DC1" s="1" t="s">
        <v>37</v>
      </c>
      <c r="DD1" s="1" t="s">
        <v>180</v>
      </c>
      <c r="DE1" s="1" t="s">
        <v>102</v>
      </c>
      <c r="DF1" s="1" t="s">
        <v>273</v>
      </c>
      <c r="DG1" s="1" t="s">
        <v>203</v>
      </c>
      <c r="DH1" s="1" t="s">
        <v>293</v>
      </c>
      <c r="DI1" s="1" t="s">
        <v>37</v>
      </c>
      <c r="DJ1" s="1" t="s">
        <v>307</v>
      </c>
      <c r="DK1" s="1" t="s">
        <v>323</v>
      </c>
      <c r="DL1" s="1" t="s">
        <v>427</v>
      </c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 t="s">
        <v>349</v>
      </c>
      <c r="EA1" s="1" t="s">
        <v>401</v>
      </c>
      <c r="EB1" s="1" t="s">
        <v>244</v>
      </c>
      <c r="EC1" s="1" t="s">
        <v>246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4" t="s">
        <v>1197</v>
      </c>
      <c r="I2" s="5"/>
      <c r="J2" s="5"/>
      <c r="K2" s="5"/>
      <c r="L2" s="1"/>
      <c r="M2" s="1"/>
      <c r="N2" s="1"/>
      <c r="O2" s="44" t="s">
        <v>1198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196</v>
      </c>
      <c r="AJ2" s="6" t="s">
        <v>197</v>
      </c>
      <c r="AK2" s="6" t="s">
        <v>198</v>
      </c>
      <c r="AL2" s="6" t="s">
        <v>199</v>
      </c>
      <c r="AM2" s="6" t="s">
        <v>200</v>
      </c>
      <c r="AN2" s="6" t="s">
        <v>201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353</v>
      </c>
      <c r="BJ2" s="1"/>
      <c r="BK2" s="1"/>
      <c r="BL2" s="1"/>
      <c r="BM2" s="1"/>
      <c r="BN2" s="1"/>
      <c r="BO2" s="1"/>
      <c r="BP2" s="1"/>
      <c r="BQ2" s="1"/>
      <c r="BR2" s="1" t="s">
        <v>228</v>
      </c>
      <c r="BS2" s="1" t="s">
        <v>230</v>
      </c>
      <c r="BT2" s="1" t="s">
        <v>232</v>
      </c>
      <c r="BU2" s="1" t="s">
        <v>233</v>
      </c>
      <c r="BV2" s="1" t="s">
        <v>235</v>
      </c>
      <c r="BW2" s="1" t="s">
        <v>238</v>
      </c>
      <c r="BX2" s="1" t="s">
        <v>204</v>
      </c>
      <c r="BY2" s="1" t="s">
        <v>258</v>
      </c>
      <c r="BZ2" s="1" t="s">
        <v>259</v>
      </c>
      <c r="CA2" s="1"/>
      <c r="CB2" s="1" t="s">
        <v>411</v>
      </c>
      <c r="CC2" s="1" t="s">
        <v>8</v>
      </c>
      <c r="CD2" s="1" t="s">
        <v>413</v>
      </c>
      <c r="CE2" s="1" t="s">
        <v>62</v>
      </c>
      <c r="CF2" s="1" t="s">
        <v>416</v>
      </c>
      <c r="CG2" s="1" t="s">
        <v>8</v>
      </c>
      <c r="CH2" s="1" t="s">
        <v>65</v>
      </c>
      <c r="CI2" s="1" t="s">
        <v>418</v>
      </c>
      <c r="CJ2" s="1" t="s">
        <v>420</v>
      </c>
      <c r="CK2" s="1" t="s">
        <v>8</v>
      </c>
      <c r="CL2" s="1" t="s">
        <v>8</v>
      </c>
      <c r="CM2" s="1" t="s">
        <v>68</v>
      </c>
      <c r="CN2" s="1" t="s">
        <v>421</v>
      </c>
      <c r="CO2" s="1" t="s">
        <v>422</v>
      </c>
      <c r="CP2" s="1" t="s">
        <v>114</v>
      </c>
      <c r="CQ2" s="1" t="s">
        <v>8</v>
      </c>
      <c r="CR2" s="1" t="s">
        <v>8</v>
      </c>
      <c r="CS2" s="1" t="s">
        <v>8</v>
      </c>
      <c r="CT2" s="1" t="s">
        <v>8</v>
      </c>
      <c r="CU2" s="1" t="s">
        <v>8</v>
      </c>
      <c r="CV2" s="1" t="s">
        <v>422</v>
      </c>
      <c r="CW2" s="1" t="s">
        <v>8</v>
      </c>
      <c r="CX2" s="1" t="s">
        <v>8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424</v>
      </c>
      <c r="DE2" s="1" t="str">
        <f>IF(INDEX(rngLoadCombinations,2,1)="","",INDEX(rngLoadCombinations,2,1))</f>
        <v/>
      </c>
      <c r="DF2" s="1" t="s">
        <v>425</v>
      </c>
      <c r="DG2" s="1" t="s">
        <v>207</v>
      </c>
      <c r="DH2" s="1" t="s">
        <v>296</v>
      </c>
      <c r="DI2" s="1" t="s">
        <v>8</v>
      </c>
      <c r="DJ2" s="1" t="s">
        <v>426</v>
      </c>
      <c r="DK2" s="1" t="s">
        <v>429</v>
      </c>
      <c r="DL2" s="1" t="s">
        <v>326</v>
      </c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 t="s">
        <v>353</v>
      </c>
      <c r="EA2" s="1" t="s">
        <v>410</v>
      </c>
      <c r="EB2" s="1" t="s">
        <v>245</v>
      </c>
      <c r="EC2" s="1" t="s">
        <v>247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211</v>
      </c>
      <c r="I3" s="8" t="s">
        <v>212</v>
      </c>
      <c r="J3" s="9" t="s">
        <v>213</v>
      </c>
      <c r="K3" s="8" t="s">
        <v>214</v>
      </c>
      <c r="L3" s="1"/>
      <c r="M3" s="1"/>
      <c r="N3" s="1"/>
      <c r="O3" s="8" t="s">
        <v>240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241</v>
      </c>
      <c r="T3" s="8" t="s">
        <v>242</v>
      </c>
      <c r="U3" s="10" t="s">
        <v>243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117</v>
      </c>
      <c r="AJ3" s="7" t="s">
        <v>202</v>
      </c>
      <c r="AK3" s="7" t="s">
        <v>203</v>
      </c>
      <c r="AL3" s="7" t="s">
        <v>204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229</v>
      </c>
      <c r="BS3" s="1" t="s">
        <v>231</v>
      </c>
      <c r="BT3" s="1" t="s">
        <v>220</v>
      </c>
      <c r="BU3" s="1" t="s">
        <v>223</v>
      </c>
      <c r="BV3" s="1" t="s">
        <v>225</v>
      </c>
      <c r="BW3" s="1"/>
      <c r="BX3" s="1"/>
      <c r="BY3" s="1"/>
      <c r="BZ3" s="1"/>
      <c r="CA3" s="1"/>
      <c r="CB3" s="1"/>
      <c r="CC3" s="1"/>
      <c r="CD3" s="1" t="s">
        <v>16</v>
      </c>
      <c r="CE3" s="1" t="s">
        <v>415</v>
      </c>
      <c r="CF3" s="1"/>
      <c r="CG3" s="1"/>
      <c r="CH3" s="1"/>
      <c r="CI3" s="1" t="s">
        <v>419</v>
      </c>
      <c r="CJ3" s="1" t="s">
        <v>416</v>
      </c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 t="str">
        <f>IF(INDEX(rngLoadCombinations,3,1)="","",INDEX(rngLoadCombinations,3,1))</f>
        <v/>
      </c>
      <c r="DF3" s="1"/>
      <c r="DG3" s="1"/>
      <c r="DH3" s="1"/>
      <c r="DI3" s="1"/>
      <c r="DJ3" s="1"/>
      <c r="DK3" s="1" t="s">
        <v>430</v>
      </c>
      <c r="DL3" s="1" t="s">
        <v>428</v>
      </c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 t="s">
        <v>248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215</v>
      </c>
      <c r="I4" s="12" t="s">
        <v>216</v>
      </c>
      <c r="J4" s="17" t="s">
        <v>216</v>
      </c>
      <c r="K4" s="12" t="s">
        <v>216</v>
      </c>
      <c r="L4" s="1"/>
      <c r="M4" s="1"/>
      <c r="N4" s="1"/>
      <c r="O4" s="12"/>
      <c r="P4" s="12"/>
      <c r="Q4" s="12"/>
      <c r="R4" s="12"/>
      <c r="S4" s="12"/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117</v>
      </c>
      <c r="AJ4" s="7" t="s">
        <v>202</v>
      </c>
      <c r="AK4" s="7" t="s">
        <v>203</v>
      </c>
      <c r="AL4" s="7" t="s">
        <v>204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236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 t="str">
        <f>IF(INDEX(rngLoadCombinations,4,1)="","",INDEX(rngLoadCombinations,4,1))</f>
        <v/>
      </c>
      <c r="DF4" s="1"/>
      <c r="DG4" s="1"/>
      <c r="DH4" s="1"/>
      <c r="DI4" s="1"/>
      <c r="DJ4" s="1"/>
      <c r="DK4" s="1" t="s">
        <v>431</v>
      </c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 t="s">
        <v>249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5" t="s">
        <v>1195</v>
      </c>
      <c r="F5" s="1"/>
      <c r="G5" s="1"/>
      <c r="H5" s="11" t="s">
        <v>217</v>
      </c>
      <c r="I5" s="12" t="s">
        <v>218</v>
      </c>
      <c r="J5" s="17" t="s">
        <v>218</v>
      </c>
      <c r="K5" s="12" t="s">
        <v>218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117</v>
      </c>
      <c r="AJ5" s="7" t="s">
        <v>202</v>
      </c>
      <c r="AK5" s="7" t="s">
        <v>203</v>
      </c>
      <c r="AL5" s="7" t="s">
        <v>205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237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 t="str">
        <f>IF(INDEX(rngLoadCombinations,5,1)="","",INDEX(rngLoadCombinations,5,1))</f>
        <v/>
      </c>
      <c r="DF5" s="1"/>
      <c r="DG5" s="1"/>
      <c r="DH5" s="1"/>
      <c r="DI5" s="1"/>
      <c r="DJ5" s="1"/>
      <c r="DK5" s="1" t="s">
        <v>432</v>
      </c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 t="s">
        <v>250</v>
      </c>
      <c r="ED5" s="1"/>
      <c r="EE5" s="1"/>
      <c r="EF5" s="1"/>
    </row>
    <row r="6" spans="1:136" x14ac:dyDescent="0.25">
      <c r="A6" s="11"/>
      <c r="B6" s="12"/>
      <c r="C6" s="12"/>
      <c r="D6" s="13"/>
      <c r="E6" s="12"/>
      <c r="F6" s="1"/>
      <c r="G6" s="1"/>
      <c r="H6" s="11" t="s">
        <v>219</v>
      </c>
      <c r="I6" s="12" t="s">
        <v>220</v>
      </c>
      <c r="J6" s="17" t="s">
        <v>221</v>
      </c>
      <c r="K6" s="12" t="s">
        <v>220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117</v>
      </c>
      <c r="AJ6" s="7" t="s">
        <v>202</v>
      </c>
      <c r="AK6" s="7" t="s">
        <v>203</v>
      </c>
      <c r="AL6" s="7" t="s">
        <v>206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 t="str">
        <f>IF(INDEX(rngLoadCombinations,6,1)="","",INDEX(rngLoadCombinations,6,1))</f>
        <v/>
      </c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8" t="s">
        <v>11</v>
      </c>
      <c r="B7" s="9"/>
      <c r="C7" s="9"/>
      <c r="D7" s="10"/>
      <c r="E7" s="9"/>
      <c r="F7" s="1"/>
      <c r="G7" s="1"/>
      <c r="H7" s="11" t="s">
        <v>222</v>
      </c>
      <c r="I7" s="12" t="s">
        <v>223</v>
      </c>
      <c r="J7" s="17" t="s">
        <v>224</v>
      </c>
      <c r="K7" s="12" t="s">
        <v>223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117</v>
      </c>
      <c r="AJ7" s="7" t="s">
        <v>202</v>
      </c>
      <c r="AK7" s="7" t="s">
        <v>203</v>
      </c>
      <c r="AL7" s="7" t="s">
        <v>206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 t="str">
        <f>IF(INDEX(rngLoadCombinations,7,1)="","",INDEX(rngLoadCombinations,7,1))</f>
        <v/>
      </c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 t="s">
        <v>12</v>
      </c>
      <c r="B8" s="12" t="s">
        <v>13</v>
      </c>
      <c r="C8" s="12" t="s">
        <v>9</v>
      </c>
      <c r="D8" s="13" t="s">
        <v>14</v>
      </c>
      <c r="E8" s="45" t="s">
        <v>1195</v>
      </c>
      <c r="F8" s="1"/>
      <c r="G8" s="1"/>
      <c r="H8" s="11" t="s">
        <v>111</v>
      </c>
      <c r="I8" s="12" t="s">
        <v>225</v>
      </c>
      <c r="J8" s="17" t="s">
        <v>225</v>
      </c>
      <c r="K8" s="12" t="s">
        <v>225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117</v>
      </c>
      <c r="AJ8" s="7" t="s">
        <v>202</v>
      </c>
      <c r="AK8" s="7" t="s">
        <v>207</v>
      </c>
      <c r="AL8" s="7" t="s">
        <v>204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 t="str">
        <f>IF(INDEX(rngLoadCombinations,8,1)="","",INDEX(rngLoadCombinations,8,1))</f>
        <v/>
      </c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11" t="s">
        <v>15</v>
      </c>
      <c r="B9" s="12" t="s">
        <v>16</v>
      </c>
      <c r="C9" s="12" t="s">
        <v>9</v>
      </c>
      <c r="D9" s="13" t="s">
        <v>17</v>
      </c>
      <c r="E9" s="45" t="s">
        <v>1195</v>
      </c>
      <c r="F9" s="1"/>
      <c r="G9" s="1"/>
      <c r="H9" s="11" t="s">
        <v>226</v>
      </c>
      <c r="I9" s="12" t="s">
        <v>227</v>
      </c>
      <c r="J9" s="17" t="s">
        <v>227</v>
      </c>
      <c r="K9" s="12" t="s">
        <v>227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117</v>
      </c>
      <c r="AJ9" s="7" t="s">
        <v>202</v>
      </c>
      <c r="AK9" s="7" t="s">
        <v>207</v>
      </c>
      <c r="AL9" s="7" t="s">
        <v>204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 t="str">
        <f>IF(INDEX(rngLoadCombinations,9,1)="","",INDEX(rngLoadCombinations,9,1))</f>
        <v/>
      </c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18</v>
      </c>
      <c r="B10" s="12">
        <v>50</v>
      </c>
      <c r="C10" s="12" t="str">
        <f>INDEX(rngUnitSettings,MATCH("Length",INDEX(rngUnitSettings,,1),0),2)</f>
        <v>mm</v>
      </c>
      <c r="D10" s="13" t="s">
        <v>20</v>
      </c>
      <c r="E10" s="45" t="s">
        <v>1195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117</v>
      </c>
      <c r="AJ10" s="7" t="s">
        <v>202</v>
      </c>
      <c r="AK10" s="7" t="s">
        <v>207</v>
      </c>
      <c r="AL10" s="7" t="s">
        <v>204</v>
      </c>
      <c r="AM10" s="7">
        <f>-0.6*INDEX(rngConcreteMaterialParameters,MATCH("Concrete.R.ULS",INDEX(rngConcreteMaterialParameters,,1),0),2)/INDEX(rngConcreteMaterialParameters,MATCH("Concrete.E",INDEX(rngConcreteMaterialParameters,,1),0),2)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 t="str">
        <f>IF(INDEX(rngLoadCombinations,10,1)="","",INDEX(rngLoadCombinations,10,1))</f>
        <v/>
      </c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21</v>
      </c>
      <c r="B11" s="12">
        <v>1</v>
      </c>
      <c r="C11" s="12" t="s">
        <v>22</v>
      </c>
      <c r="D11" s="13" t="s">
        <v>23</v>
      </c>
      <c r="E11" s="45" t="s">
        <v>1195</v>
      </c>
      <c r="F11" s="1"/>
      <c r="G11" s="1"/>
      <c r="H11" s="44" t="s">
        <v>1199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117</v>
      </c>
      <c r="AJ11" s="7" t="s">
        <v>202</v>
      </c>
      <c r="AK11" s="7" t="s">
        <v>207</v>
      </c>
      <c r="AL11" s="7" t="s">
        <v>205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 t="str">
        <f>IF(INDEX(rngLoadCombinations,11,1)="","",INDEX(rngLoadCombinations,11,1))</f>
        <v/>
      </c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24</v>
      </c>
      <c r="B12" s="12">
        <v>0</v>
      </c>
      <c r="C12" s="12" t="str">
        <f>INDEX(rngUnitSettings,MATCH("Length",INDEX(rngUnitSettings,,1),0),2)</f>
        <v>mm</v>
      </c>
      <c r="D12" s="13" t="s">
        <v>25</v>
      </c>
      <c r="E12" s="45" t="s">
        <v>1195</v>
      </c>
      <c r="F12" s="1"/>
      <c r="G12" s="1"/>
      <c r="H12" s="8" t="s">
        <v>211</v>
      </c>
      <c r="I12" s="8" t="s">
        <v>252</v>
      </c>
      <c r="J12" s="9" t="s">
        <v>213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117</v>
      </c>
      <c r="AJ12" s="7" t="s">
        <v>202</v>
      </c>
      <c r="AK12" s="7" t="s">
        <v>207</v>
      </c>
      <c r="AL12" s="7" t="s">
        <v>206</v>
      </c>
      <c r="AM12" s="7">
        <f>0.6*INDEX(rngConcreteMaterialParameters,MATCH("Concrete.R.ULS",INDEX(rngConcreteMaterialParameters,,1),0),3)/INDEX(rngConcreteMaterialParameters,MATCH("Concrete.E",INDEX(rngConcreteMaterialParameters,,1),0),3)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 t="str">
        <f>IF(INDEX(rngLoadCombinations,12,1)="","",INDEX(rngLoadCombinations,12,1))</f>
        <v/>
      </c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0</v>
      </c>
      <c r="C13" s="12" t="str">
        <f>INDEX(rngUnitSettings,MATCH("Length",INDEX(rngUnitSettings,,1),0),2)</f>
        <v>mm</v>
      </c>
      <c r="D13" s="13" t="s">
        <v>27</v>
      </c>
      <c r="E13" s="45" t="s">
        <v>1195</v>
      </c>
      <c r="F13" s="1"/>
      <c r="G13" s="1"/>
      <c r="H13" s="11" t="s">
        <v>253</v>
      </c>
      <c r="I13" s="12" t="s">
        <v>204</v>
      </c>
      <c r="J13" s="17" t="s">
        <v>206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117</v>
      </c>
      <c r="AJ13" s="7" t="s">
        <v>202</v>
      </c>
      <c r="AK13" s="7" t="s">
        <v>207</v>
      </c>
      <c r="AL13" s="7" t="s">
        <v>206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 t="str">
        <f>IF(INDEX(rngLoadCombinations,13,1)="","",INDEX(rngLoadCombinations,13,1))</f>
        <v/>
      </c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/>
      <c r="B14" s="12"/>
      <c r="C14" s="12"/>
      <c r="D14" s="13"/>
      <c r="E14" s="12"/>
      <c r="F14" s="1"/>
      <c r="G14" s="1"/>
      <c r="H14" s="11" t="s">
        <v>254</v>
      </c>
      <c r="I14" s="12" t="s">
        <v>255</v>
      </c>
      <c r="J14" s="17" t="s">
        <v>255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117</v>
      </c>
      <c r="AJ14" s="7" t="s">
        <v>202</v>
      </c>
      <c r="AK14" s="7" t="s">
        <v>207</v>
      </c>
      <c r="AL14" s="7" t="s">
        <v>206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 t="str">
        <f>IF(INDEX(rngLoadCombinations,14,1)="","",INDEX(rngLoadCombinations,14,1))</f>
        <v/>
      </c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8" t="s">
        <v>28</v>
      </c>
      <c r="B15" s="9"/>
      <c r="C15" s="9"/>
      <c r="D15" s="10"/>
      <c r="E15" s="9"/>
      <c r="F15" s="1"/>
      <c r="G15" s="1"/>
      <c r="H15" s="11" t="s">
        <v>256</v>
      </c>
      <c r="I15" s="12" t="s">
        <v>257</v>
      </c>
      <c r="J15" s="17" t="s">
        <v>257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117</v>
      </c>
      <c r="AJ15" s="7" t="s">
        <v>208</v>
      </c>
      <c r="AK15" s="7" t="s">
        <v>203</v>
      </c>
      <c r="AL15" s="7" t="s">
        <v>204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 t="str">
        <f>IF(INDEX(rngLoadCombinations,15,1)="","",INDEX(rngLoadCombinations,15,1))</f>
        <v/>
      </c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29</v>
      </c>
      <c r="B16" s="12" t="s">
        <v>30</v>
      </c>
      <c r="C16" s="12" t="s">
        <v>9</v>
      </c>
      <c r="D16" s="13" t="s">
        <v>31</v>
      </c>
      <c r="E16" s="45" t="s">
        <v>1195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117</v>
      </c>
      <c r="AJ16" s="7" t="s">
        <v>208</v>
      </c>
      <c r="AK16" s="7" t="s">
        <v>203</v>
      </c>
      <c r="AL16" s="7" t="s">
        <v>204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 t="str">
        <f>IF(INDEX(rngLoadCombinations,16,1)="","",INDEX(rngLoadCombinations,16,1))</f>
        <v/>
      </c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32</v>
      </c>
      <c r="B17" s="12">
        <v>80</v>
      </c>
      <c r="C17" s="12" t="s">
        <v>22</v>
      </c>
      <c r="D17" s="13" t="s">
        <v>33</v>
      </c>
      <c r="E17" s="45" t="s">
        <v>1195</v>
      </c>
      <c r="F17" s="1"/>
      <c r="G17" s="1"/>
      <c r="H17" s="44" t="s">
        <v>1200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117</v>
      </c>
      <c r="AJ17" s="7" t="s">
        <v>208</v>
      </c>
      <c r="AK17" s="7" t="s">
        <v>203</v>
      </c>
      <c r="AL17" s="7" t="s">
        <v>205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 t="str">
        <f>IF(INDEX(rngLoadCombinations,17,1)="","",INDEX(rngLoadCombinations,17,1))</f>
        <v/>
      </c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 t="s">
        <v>34</v>
      </c>
      <c r="B18" s="12">
        <v>1</v>
      </c>
      <c r="C18" s="12" t="s">
        <v>22</v>
      </c>
      <c r="D18" s="13" t="s">
        <v>35</v>
      </c>
      <c r="E18" s="45" t="s">
        <v>1195</v>
      </c>
      <c r="F18" s="1"/>
      <c r="G18" s="1"/>
      <c r="H18" s="8" t="s">
        <v>1</v>
      </c>
      <c r="I18" s="8" t="s">
        <v>260</v>
      </c>
      <c r="J18" s="8" t="s">
        <v>261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117</v>
      </c>
      <c r="AJ18" s="7" t="s">
        <v>208</v>
      </c>
      <c r="AK18" s="7" t="s">
        <v>203</v>
      </c>
      <c r="AL18" s="7" t="s">
        <v>206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 t="str">
        <f>IF(INDEX(rngLoadCombinations,18,1)="","",INDEX(rngLoadCombinations,18,1))</f>
        <v/>
      </c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5" t="s">
        <v>1195</v>
      </c>
      <c r="F19" s="1"/>
      <c r="G19" s="1"/>
      <c r="H19" s="11" t="s">
        <v>262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263</v>
      </c>
      <c r="M19" s="45" t="s">
        <v>1195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117</v>
      </c>
      <c r="AJ19" s="7" t="s">
        <v>208</v>
      </c>
      <c r="AK19" s="7" t="s">
        <v>203</v>
      </c>
      <c r="AL19" s="7" t="s">
        <v>206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 t="str">
        <f>IF(INDEX(rngLoadCombinations,19,1)="","",INDEX(rngLoadCombinations,19,1))</f>
        <v/>
      </c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1E-4</v>
      </c>
      <c r="C20" s="12" t="str">
        <f>INDEX(rngUnitSettings,MATCH("Force",INDEX(rngUnitSettings,,1),0),2)</f>
        <v>tf</v>
      </c>
      <c r="D20" s="13" t="s">
        <v>40</v>
      </c>
      <c r="E20" s="45" t="s">
        <v>1195</v>
      </c>
      <c r="F20" s="1"/>
      <c r="G20" s="1"/>
      <c r="H20" s="11" t="s">
        <v>264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265</v>
      </c>
      <c r="M20" s="45" t="s">
        <v>1195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117</v>
      </c>
      <c r="AJ20" s="7" t="s">
        <v>208</v>
      </c>
      <c r="AK20" s="7" t="s">
        <v>207</v>
      </c>
      <c r="AL20" s="7" t="s">
        <v>204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 t="str">
        <f>IF(INDEX(rngLoadCombinations,20,1)="","",INDEX(rngLoadCombinations,20,1))</f>
        <v/>
      </c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1E-4</v>
      </c>
      <c r="C21" s="12" t="str">
        <f>INDEX(rngUnitSettings,MATCH("Moment",INDEX(rngUnitSettings,,1),0),2)</f>
        <v>tf*m</v>
      </c>
      <c r="D21" s="13" t="s">
        <v>42</v>
      </c>
      <c r="E21" s="45" t="s">
        <v>1195</v>
      </c>
      <c r="F21" s="1"/>
      <c r="G21" s="1"/>
      <c r="H21" s="11" t="s">
        <v>266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267</v>
      </c>
      <c r="M21" s="45" t="s">
        <v>1195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117</v>
      </c>
      <c r="AJ21" s="7" t="s">
        <v>208</v>
      </c>
      <c r="AK21" s="7" t="s">
        <v>207</v>
      </c>
      <c r="AL21" s="7" t="s">
        <v>204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 t="str">
        <f>IF(INDEX(rngLoadCombinations,21,1)="","",INDEX(rngLoadCombinations,21,1))</f>
        <v/>
      </c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>
        <v>1E-4</v>
      </c>
      <c r="C22" s="12" t="str">
        <f>INDEX(rngUnitSettings,MATCH("Moment",INDEX(rngUnitSettings,,1),0),2)</f>
        <v>tf*m</v>
      </c>
      <c r="D22" s="13" t="s">
        <v>44</v>
      </c>
      <c r="E22" s="45" t="s">
        <v>1195</v>
      </c>
      <c r="F22" s="1"/>
      <c r="G22" s="1"/>
      <c r="H22" s="11" t="s">
        <v>268</v>
      </c>
      <c r="I22" s="12">
        <v>2.5000000000000001E-2</v>
      </c>
      <c r="J22" s="12">
        <v>2.5000000000000001E-2</v>
      </c>
      <c r="K22" s="12" t="s">
        <v>9</v>
      </c>
      <c r="L22" s="13" t="s">
        <v>269</v>
      </c>
      <c r="M22" s="45" t="s">
        <v>1195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117</v>
      </c>
      <c r="AJ22" s="7" t="s">
        <v>208</v>
      </c>
      <c r="AK22" s="7" t="s">
        <v>207</v>
      </c>
      <c r="AL22" s="7" t="s">
        <v>204</v>
      </c>
      <c r="AM22" s="7">
        <f>-0.6*INDEX(rngConcreteMaterialParameters,MATCH("Concrete.R.SLS",INDEX(rngConcreteMaterialParameters,,1),0),2)/INDEX(rngConcreteMaterialParameters,MATCH("Concrete.E",INDEX(rngConcreteMaterialParameters,,1),0),2)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 t="s">
        <v>37</v>
      </c>
      <c r="C23" s="12" t="s">
        <v>9</v>
      </c>
      <c r="D23" s="13" t="s">
        <v>46</v>
      </c>
      <c r="E23" s="45" t="s">
        <v>1195</v>
      </c>
      <c r="F23" s="1"/>
      <c r="G23" s="1"/>
      <c r="H23" s="11" t="s">
        <v>270</v>
      </c>
      <c r="I23" s="12">
        <v>1.4999999999999999E-2</v>
      </c>
      <c r="J23" s="12">
        <v>1.4999999999999999E-2</v>
      </c>
      <c r="K23" s="12" t="s">
        <v>9</v>
      </c>
      <c r="L23" s="13" t="s">
        <v>271</v>
      </c>
      <c r="M23" s="45" t="s">
        <v>1195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117</v>
      </c>
      <c r="AJ23" s="7" t="s">
        <v>208</v>
      </c>
      <c r="AK23" s="7" t="s">
        <v>207</v>
      </c>
      <c r="AL23" s="7" t="s">
        <v>205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</v>
      </c>
      <c r="C24" s="12" t="s">
        <v>9</v>
      </c>
      <c r="D24" s="13" t="s">
        <v>48</v>
      </c>
      <c r="E24" s="45" t="s">
        <v>1195</v>
      </c>
      <c r="F24" s="1"/>
      <c r="G24" s="1"/>
      <c r="H24" s="11" t="s">
        <v>272</v>
      </c>
      <c r="I24" s="12" t="s">
        <v>273</v>
      </c>
      <c r="J24" s="17"/>
      <c r="K24" s="12" t="s">
        <v>9</v>
      </c>
      <c r="L24" s="13" t="s">
        <v>274</v>
      </c>
      <c r="M24" s="45" t="s">
        <v>1195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117</v>
      </c>
      <c r="AJ24" s="7" t="s">
        <v>208</v>
      </c>
      <c r="AK24" s="7" t="s">
        <v>207</v>
      </c>
      <c r="AL24" s="7" t="s">
        <v>206</v>
      </c>
      <c r="AM24" s="7">
        <f>0.6*INDEX(rngConcreteMaterialParameters,MATCH("Concrete.R.SLS",INDEX(rngConcreteMaterialParameters,,1),0),3)/INDEX(rngConcreteMaterialParameters,MATCH("Concrete.E",INDEX(rngConcreteMaterialParameters,,1),0),3)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3.125E-2</v>
      </c>
      <c r="C25" s="12" t="s">
        <v>9</v>
      </c>
      <c r="D25" s="13" t="s">
        <v>50</v>
      </c>
      <c r="E25" s="45" t="s">
        <v>1195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117</v>
      </c>
      <c r="AJ25" s="7" t="s">
        <v>208</v>
      </c>
      <c r="AK25" s="7" t="s">
        <v>207</v>
      </c>
      <c r="AL25" s="7" t="s">
        <v>206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>
        <v>5.0000000000000001E-4</v>
      </c>
      <c r="C26" s="12" t="s">
        <v>9</v>
      </c>
      <c r="D26" s="13" t="s">
        <v>52</v>
      </c>
      <c r="E26" s="45" t="s">
        <v>1195</v>
      </c>
      <c r="F26" s="1"/>
      <c r="G26" s="1"/>
      <c r="H26" s="44" t="s">
        <v>1201</v>
      </c>
      <c r="I26" s="5"/>
      <c r="J26" s="5"/>
      <c r="K26" s="5"/>
      <c r="L26" s="5"/>
      <c r="M26" s="5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117</v>
      </c>
      <c r="AJ26" s="7" t="s">
        <v>208</v>
      </c>
      <c r="AK26" s="7" t="s">
        <v>207</v>
      </c>
      <c r="AL26" s="7" t="s">
        <v>206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1.0000000000000001E-5</v>
      </c>
      <c r="C27" s="12" t="str">
        <f>INDEX(rngUnitSettings,MATCH("Curvature",INDEX(rngUnitSettings,,1),0),2)</f>
        <v>1/mm</v>
      </c>
      <c r="D27" s="13" t="s">
        <v>54</v>
      </c>
      <c r="E27" s="45" t="s">
        <v>1195</v>
      </c>
      <c r="F27" s="1"/>
      <c r="G27" s="1"/>
      <c r="H27" s="8" t="s">
        <v>1</v>
      </c>
      <c r="I27" s="8" t="s">
        <v>260</v>
      </c>
      <c r="J27" s="8" t="s">
        <v>261</v>
      </c>
      <c r="K27" s="9" t="s">
        <v>3</v>
      </c>
      <c r="L27" s="10" t="s">
        <v>4</v>
      </c>
      <c r="M27" s="9" t="s">
        <v>5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209</v>
      </c>
      <c r="AJ27" s="7" t="s">
        <v>202</v>
      </c>
      <c r="AK27" s="7" t="s">
        <v>203</v>
      </c>
      <c r="AL27" s="7" t="s">
        <v>204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2</v>
      </c>
      <c r="C28" s="12" t="s">
        <v>22</v>
      </c>
      <c r="D28" s="13" t="s">
        <v>56</v>
      </c>
      <c r="E28" s="45" t="s">
        <v>1195</v>
      </c>
      <c r="F28" s="1"/>
      <c r="G28" s="1"/>
      <c r="H28" s="11" t="s">
        <v>275</v>
      </c>
      <c r="I28" s="12">
        <v>15.5</v>
      </c>
      <c r="J28" s="12">
        <v>1.1000000000000001</v>
      </c>
      <c r="K28" s="12" t="str">
        <f>INDEX(rngUnitSettings,MATCH("Stress",INDEX(rngUnitSettings,,1),0),2)</f>
        <v>MPa</v>
      </c>
      <c r="L28" s="13" t="s">
        <v>276</v>
      </c>
      <c r="M28" s="45" t="s">
        <v>1195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209</v>
      </c>
      <c r="AJ28" s="7" t="s">
        <v>202</v>
      </c>
      <c r="AK28" s="7" t="s">
        <v>203</v>
      </c>
      <c r="AL28" s="7" t="s">
        <v>204</v>
      </c>
      <c r="AM28" s="7">
        <f>-INDEX(rngSteelMaterialParameters,MATCH("Steel.R.ULS",INDEX(rngSteelMaterialParameters,,1),0),2)/INDEX(rngSteelMaterialParameters,MATCH("Steel.E",INDEX(rngSteelMaterialParameters,,1),0),2)</f>
        <v>-1.75E-3</v>
      </c>
      <c r="AN28" s="7">
        <f>-INDEX(rngSteelMaterialParameters,MATCH("Steel.R.ULS",INDEX(rngSteelMaterialParameters,,1),0),2)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9.9999999999999998E-13</v>
      </c>
      <c r="C29" s="12" t="s">
        <v>9</v>
      </c>
      <c r="D29" s="13" t="s">
        <v>58</v>
      </c>
      <c r="E29" s="45" t="s">
        <v>1195</v>
      </c>
      <c r="F29" s="1"/>
      <c r="G29" s="1"/>
      <c r="H29" s="11" t="s">
        <v>277</v>
      </c>
      <c r="I29" s="12">
        <v>22</v>
      </c>
      <c r="J29" s="12">
        <v>1.8</v>
      </c>
      <c r="K29" s="12" t="str">
        <f>INDEX(rngUnitSettings,MATCH("Stress",INDEX(rngUnitSettings,,1),0),2)</f>
        <v>MPa</v>
      </c>
      <c r="L29" s="13" t="s">
        <v>278</v>
      </c>
      <c r="M29" s="45" t="s">
        <v>1195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209</v>
      </c>
      <c r="AJ29" s="7" t="s">
        <v>202</v>
      </c>
      <c r="AK29" s="7" t="s">
        <v>203</v>
      </c>
      <c r="AL29" s="7" t="s">
        <v>205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/>
      <c r="B30" s="12"/>
      <c r="C30" s="12"/>
      <c r="D30" s="13"/>
      <c r="E30" s="12"/>
      <c r="F30" s="1"/>
      <c r="G30" s="1"/>
      <c r="H30" s="11" t="s">
        <v>279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280</v>
      </c>
      <c r="M30" s="45" t="s">
        <v>1195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209</v>
      </c>
      <c r="AJ30" s="7" t="s">
        <v>202</v>
      </c>
      <c r="AK30" s="7" t="s">
        <v>203</v>
      </c>
      <c r="AL30" s="7" t="s">
        <v>206</v>
      </c>
      <c r="AM30" s="7">
        <f>INDEX(rngSteelMaterialParameters,MATCH("Steel.R.ULS",INDEX(rngSteelMaterialParameters,,1),0),3)/INDEX(rngSteelMaterialParameters,MATCH("Steel.E",INDEX(rngSteelMaterialParameters,,1),0),3)</f>
        <v>1.75E-3</v>
      </c>
      <c r="AN30" s="7">
        <f>INDEX(rngSteelMaterialParameters,MATCH("Steel.R.ULS",INDEX(rngSteelMaterialParameters,,1),0),3)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8" t="s">
        <v>59</v>
      </c>
      <c r="B31" s="9"/>
      <c r="C31" s="9"/>
      <c r="D31" s="10"/>
      <c r="E31" s="9"/>
      <c r="F31" s="1"/>
      <c r="G31" s="1"/>
      <c r="H31" s="11" t="s">
        <v>281</v>
      </c>
      <c r="I31" s="12">
        <v>1.5E-3</v>
      </c>
      <c r="J31" s="12">
        <v>8.0000000000000007E-5</v>
      </c>
      <c r="K31" s="12" t="s">
        <v>9</v>
      </c>
      <c r="L31" s="13" t="s">
        <v>282</v>
      </c>
      <c r="M31" s="45" t="s">
        <v>1195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209</v>
      </c>
      <c r="AJ31" s="7" t="s">
        <v>202</v>
      </c>
      <c r="AK31" s="7" t="s">
        <v>203</v>
      </c>
      <c r="AL31" s="7" t="s">
        <v>206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4" t="s">
        <v>60</v>
      </c>
      <c r="B32" s="15"/>
      <c r="C32" s="15" t="s">
        <v>9</v>
      </c>
      <c r="D32" s="16"/>
      <c r="E32" s="15"/>
      <c r="F32" s="1"/>
      <c r="G32" s="1"/>
      <c r="H32" s="11" t="s">
        <v>283</v>
      </c>
      <c r="I32" s="12">
        <v>2E-3</v>
      </c>
      <c r="J32" s="12">
        <v>1E-4</v>
      </c>
      <c r="K32" s="12" t="s">
        <v>9</v>
      </c>
      <c r="L32" s="13" t="s">
        <v>284</v>
      </c>
      <c r="M32" s="45" t="s">
        <v>1195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209</v>
      </c>
      <c r="AJ32" s="7" t="s">
        <v>202</v>
      </c>
      <c r="AK32" s="7" t="s">
        <v>207</v>
      </c>
      <c r="AL32" s="7" t="s">
        <v>204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61</v>
      </c>
      <c r="B33" s="12" t="s">
        <v>62</v>
      </c>
      <c r="C33" s="12" t="s">
        <v>9</v>
      </c>
      <c r="D33" s="13" t="s">
        <v>63</v>
      </c>
      <c r="E33" s="45" t="s">
        <v>1195</v>
      </c>
      <c r="F33" s="1"/>
      <c r="G33" s="1"/>
      <c r="H33" s="11" t="s">
        <v>285</v>
      </c>
      <c r="I33" s="12">
        <v>3.5000000000000001E-3</v>
      </c>
      <c r="J33" s="12">
        <v>1.4999999999999999E-4</v>
      </c>
      <c r="K33" s="12" t="s">
        <v>9</v>
      </c>
      <c r="L33" s="13" t="s">
        <v>286</v>
      </c>
      <c r="M33" s="45" t="s">
        <v>1195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209</v>
      </c>
      <c r="AJ33" s="7" t="s">
        <v>202</v>
      </c>
      <c r="AK33" s="7" t="s">
        <v>207</v>
      </c>
      <c r="AL33" s="7" t="s">
        <v>204</v>
      </c>
      <c r="AM33" s="7">
        <f>-(2*(INDEX(rngSteelMaterialParameters,MATCH("Steel.R.ULS",INDEX(rngSteelMaterialParameters,,1),0),2)/INDEX(rngSteelMaterialParameters,MATCH("Steel.E",INDEX(rngSteelMaterialParameters,,1),0),2)+0.002)-(0.9*INDEX(rngSteelMaterialParameters,MATCH("Steel.R.ULS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1" t="s">
        <v>64</v>
      </c>
      <c r="B34" s="12" t="s">
        <v>65</v>
      </c>
      <c r="C34" s="12" t="s">
        <v>9</v>
      </c>
      <c r="D34" s="13" t="s">
        <v>66</v>
      </c>
      <c r="E34" s="45" t="s">
        <v>1195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209</v>
      </c>
      <c r="AJ34" s="7" t="s">
        <v>202</v>
      </c>
      <c r="AK34" s="7" t="s">
        <v>207</v>
      </c>
      <c r="AL34" s="7" t="s">
        <v>204</v>
      </c>
      <c r="AM34" s="7">
        <f>-(INDEX(rngSteelMaterialParameters,MATCH("Steel.R.ULS",INDEX(rngSteelMaterialParameters,,1),0),2)/INDEX(rngSteelMaterialParameters,MATCH("Steel.E",INDEX(rngSteelMaterialParameters,,1),0),2)+0.002)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67</v>
      </c>
      <c r="B35" s="12" t="s">
        <v>68</v>
      </c>
      <c r="C35" s="12" t="s">
        <v>9</v>
      </c>
      <c r="D35" s="13" t="s">
        <v>69</v>
      </c>
      <c r="E35" s="45" t="s">
        <v>1195</v>
      </c>
      <c r="F35" s="1"/>
      <c r="G35" s="1"/>
      <c r="H35" s="44" t="s">
        <v>1202</v>
      </c>
      <c r="I35" s="5"/>
      <c r="J35" s="5"/>
      <c r="K35" s="5"/>
      <c r="L35" s="5"/>
      <c r="M35" s="5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209</v>
      </c>
      <c r="AJ35" s="7" t="s">
        <v>202</v>
      </c>
      <c r="AK35" s="7" t="s">
        <v>207</v>
      </c>
      <c r="AL35" s="7" t="s">
        <v>204</v>
      </c>
      <c r="AM35" s="7">
        <f>-(0.9*INDEX(rngSteelMaterialParameters,MATCH("Steel.R.ULS",INDEX(rngSteelMaterialParameters,,1),0),2)/INDEX(rngSteelMaterialParameters,MATCH("Steel.E",INDEX(rngSteelMaterialParameters,,1),0),2))</f>
        <v>-1.575E-3</v>
      </c>
      <c r="AN35" s="7">
        <f>-0.9*INDEX(rngSteelMaterialParameters,MATCH("Steel.R.ULS",INDEX(rngSteelMaterialParameters,,1),0),2)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70</v>
      </c>
      <c r="B36" s="12">
        <v>64</v>
      </c>
      <c r="C36" s="12" t="s">
        <v>9</v>
      </c>
      <c r="D36" s="13" t="s">
        <v>71</v>
      </c>
      <c r="E36" s="45" t="s">
        <v>1195</v>
      </c>
      <c r="F36" s="1"/>
      <c r="G36" s="1"/>
      <c r="H36" s="8" t="s">
        <v>288</v>
      </c>
      <c r="I36" s="8" t="s">
        <v>197</v>
      </c>
      <c r="J36" s="8" t="s">
        <v>289</v>
      </c>
      <c r="K36" s="8" t="s">
        <v>290</v>
      </c>
      <c r="L36" s="8" t="s">
        <v>291</v>
      </c>
      <c r="M36" s="10" t="s">
        <v>4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209</v>
      </c>
      <c r="AJ36" s="7" t="s">
        <v>202</v>
      </c>
      <c r="AK36" s="7" t="s">
        <v>207</v>
      </c>
      <c r="AL36" s="7" t="s">
        <v>205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72</v>
      </c>
      <c r="B37" s="12">
        <v>60</v>
      </c>
      <c r="C37" s="12" t="s">
        <v>22</v>
      </c>
      <c r="D37" s="13" t="s">
        <v>73</v>
      </c>
      <c r="E37" s="45" t="s">
        <v>1195</v>
      </c>
      <c r="F37" s="1"/>
      <c r="G37" s="1"/>
      <c r="H37" s="11" t="s">
        <v>292</v>
      </c>
      <c r="I37" s="25" t="s">
        <v>202</v>
      </c>
      <c r="J37" s="12" t="s">
        <v>203</v>
      </c>
      <c r="K37" s="12" t="s">
        <v>293</v>
      </c>
      <c r="L37" s="12" t="s">
        <v>203</v>
      </c>
      <c r="M37" s="18" t="s">
        <v>294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209</v>
      </c>
      <c r="AJ37" s="7" t="s">
        <v>202</v>
      </c>
      <c r="AK37" s="7" t="s">
        <v>207</v>
      </c>
      <c r="AL37" s="7" t="s">
        <v>206</v>
      </c>
      <c r="AM37" s="7">
        <f>(0.9*INDEX(rngSteelMaterialParameters,MATCH("Steel.R.ULS",INDEX(rngSteelMaterialParameters,,1),0),3)/INDEX(rngSteelMaterialParameters,MATCH("Steel.E",INDEX(rngSteelMaterialParameters,,1),0),3))</f>
        <v>1.575E-3</v>
      </c>
      <c r="AN37" s="7">
        <f>0.9*INDEX(rngSteelMaterialParameters,MATCH("Steel.R.ULS",INDEX(rngSteelMaterialParameters,,1),0),3)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74</v>
      </c>
      <c r="B38" s="15"/>
      <c r="C38" s="15" t="s">
        <v>9</v>
      </c>
      <c r="D38" s="16"/>
      <c r="E38" s="15"/>
      <c r="F38" s="1"/>
      <c r="G38" s="1"/>
      <c r="H38" s="11" t="s">
        <v>295</v>
      </c>
      <c r="I38" s="25" t="s">
        <v>208</v>
      </c>
      <c r="J38" s="12" t="s">
        <v>207</v>
      </c>
      <c r="K38" s="26" t="s">
        <v>296</v>
      </c>
      <c r="L38" s="12" t="s">
        <v>203</v>
      </c>
      <c r="M38" s="18" t="s">
        <v>297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209</v>
      </c>
      <c r="AJ38" s="7" t="s">
        <v>202</v>
      </c>
      <c r="AK38" s="7" t="s">
        <v>207</v>
      </c>
      <c r="AL38" s="7" t="s">
        <v>206</v>
      </c>
      <c r="AM38" s="7">
        <f>(INDEX(rngSteelMaterialParameters,MATCH("Steel.R.ULS",INDEX(rngSteelMaterialParameters,,1),0),3)/INDEX(rngSteelMaterialParameters,MATCH("Steel.E",INDEX(rngSteelMaterialParameters,,1),0),3)+0.002)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75</v>
      </c>
      <c r="B39" s="12">
        <v>1.0000000000000001E-5</v>
      </c>
      <c r="C39" s="12" t="s">
        <v>9</v>
      </c>
      <c r="D39" s="13" t="s">
        <v>76</v>
      </c>
      <c r="E39" s="45" t="s">
        <v>1195</v>
      </c>
      <c r="F39" s="1"/>
      <c r="G39" s="1"/>
      <c r="H39" s="11" t="s">
        <v>298</v>
      </c>
      <c r="I39" s="25" t="s">
        <v>208</v>
      </c>
      <c r="J39" s="12" t="s">
        <v>203</v>
      </c>
      <c r="K39" s="26" t="s">
        <v>293</v>
      </c>
      <c r="L39" s="12" t="s">
        <v>203</v>
      </c>
      <c r="M39" s="18" t="s">
        <v>299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209</v>
      </c>
      <c r="AJ39" s="7" t="s">
        <v>202</v>
      </c>
      <c r="AK39" s="7" t="s">
        <v>207</v>
      </c>
      <c r="AL39" s="7" t="s">
        <v>206</v>
      </c>
      <c r="AM39" s="7">
        <f>(2*(INDEX(rngSteelMaterialParameters,MATCH("Steel.R.ULS",INDEX(rngSteelMaterialParameters,,1),0),3)/INDEX(rngSteelMaterialParameters,MATCH("Steel.E",INDEX(rngSteelMaterialParameters,,1),0),3)+0.002)-(0.9*INDEX(rngSteelMaterialParameters,MATCH("Steel.R.ULS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77</v>
      </c>
      <c r="B40" s="15"/>
      <c r="C40" s="15" t="s">
        <v>9</v>
      </c>
      <c r="D40" s="16"/>
      <c r="E40" s="15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209</v>
      </c>
      <c r="AJ40" s="7" t="s">
        <v>202</v>
      </c>
      <c r="AK40" s="7" t="s">
        <v>207</v>
      </c>
      <c r="AL40" s="7" t="s">
        <v>206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78</v>
      </c>
      <c r="B41" s="12" t="s">
        <v>79</v>
      </c>
      <c r="C41" s="12" t="s">
        <v>9</v>
      </c>
      <c r="D41" s="13" t="s">
        <v>80</v>
      </c>
      <c r="E41" s="45" t="s">
        <v>1195</v>
      </c>
      <c r="F41" s="1"/>
      <c r="G41" s="1"/>
      <c r="H41" s="44" t="s">
        <v>1203</v>
      </c>
      <c r="I41" s="5"/>
      <c r="J41" s="5"/>
      <c r="K41" s="5"/>
      <c r="L41" s="5"/>
      <c r="M41" s="5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209</v>
      </c>
      <c r="AJ41" s="7" t="s">
        <v>208</v>
      </c>
      <c r="AK41" s="7" t="s">
        <v>203</v>
      </c>
      <c r="AL41" s="7" t="s">
        <v>204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81</v>
      </c>
      <c r="B42" s="12">
        <v>1</v>
      </c>
      <c r="C42" s="12" t="s">
        <v>9</v>
      </c>
      <c r="D42" s="13" t="s">
        <v>82</v>
      </c>
      <c r="E42" s="45" t="s">
        <v>1195</v>
      </c>
      <c r="F42" s="1"/>
      <c r="G42" s="1"/>
      <c r="H42" s="8" t="s">
        <v>1</v>
      </c>
      <c r="I42" s="8" t="s">
        <v>301</v>
      </c>
      <c r="J42" s="8" t="s">
        <v>302</v>
      </c>
      <c r="K42" s="9" t="s">
        <v>3</v>
      </c>
      <c r="L42" s="10" t="s">
        <v>4</v>
      </c>
      <c r="M42" s="9" t="s">
        <v>5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209</v>
      </c>
      <c r="AJ42" s="7" t="s">
        <v>208</v>
      </c>
      <c r="AK42" s="7" t="s">
        <v>203</v>
      </c>
      <c r="AL42" s="7" t="s">
        <v>204</v>
      </c>
      <c r="AM42" s="7">
        <f>-INDEX(rngSteelMaterialParameters,MATCH("Steel.R.SLS",INDEX(rngSteelMaterialParameters,,1),0),2)/INDEX(rngSteelMaterialParameters,MATCH("Steel.E",INDEX(rngSteelMaterialParameters,,1),0),2)</f>
        <v>-1.9499999999999999E-3</v>
      </c>
      <c r="AN42" s="7">
        <f>-INDEX(rngSteelMaterialParameters,MATCH("Steel.R.SLS",INDEX(rngSteelMaterialParameters,,1),0),2)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83</v>
      </c>
      <c r="B43" s="12">
        <v>0.01</v>
      </c>
      <c r="C43" s="12" t="s">
        <v>9</v>
      </c>
      <c r="D43" s="13" t="s">
        <v>84</v>
      </c>
      <c r="E43" s="45" t="s">
        <v>1195</v>
      </c>
      <c r="F43" s="1"/>
      <c r="G43" s="1"/>
      <c r="H43" s="11" t="s">
        <v>303</v>
      </c>
      <c r="I43" s="12" t="s">
        <v>37</v>
      </c>
      <c r="J43" s="12" t="s">
        <v>37</v>
      </c>
      <c r="K43" s="12" t="s">
        <v>304</v>
      </c>
      <c r="L43" s="13" t="s">
        <v>305</v>
      </c>
      <c r="M43" s="45" t="s">
        <v>1195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209</v>
      </c>
      <c r="AJ43" s="7" t="s">
        <v>208</v>
      </c>
      <c r="AK43" s="7" t="s">
        <v>203</v>
      </c>
      <c r="AL43" s="7" t="s">
        <v>205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85</v>
      </c>
      <c r="B44" s="12">
        <v>0</v>
      </c>
      <c r="C44" s="12" t="s">
        <v>22</v>
      </c>
      <c r="D44" s="13" t="s">
        <v>86</v>
      </c>
      <c r="E44" s="45" t="s">
        <v>1195</v>
      </c>
      <c r="F44" s="1"/>
      <c r="G44" s="1"/>
      <c r="H44" s="11" t="s">
        <v>306</v>
      </c>
      <c r="I44" s="12" t="s">
        <v>307</v>
      </c>
      <c r="J44" s="12" t="s">
        <v>307</v>
      </c>
      <c r="K44" s="12" t="s">
        <v>9</v>
      </c>
      <c r="L44" s="13" t="s">
        <v>308</v>
      </c>
      <c r="M44" s="45" t="s">
        <v>1195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209</v>
      </c>
      <c r="AJ44" s="7" t="s">
        <v>208</v>
      </c>
      <c r="AK44" s="7" t="s">
        <v>203</v>
      </c>
      <c r="AL44" s="7" t="s">
        <v>206</v>
      </c>
      <c r="AM44" s="7">
        <f>INDEX(rngSteelMaterialParameters,MATCH("Steel.R.SLS",INDEX(rngSteelMaterialParameters,,1),0),3)/INDEX(rngSteelMaterialParameters,MATCH("Steel.E",INDEX(rngSteelMaterialParameters,,1),0),3)</f>
        <v>1.9499999999999999E-3</v>
      </c>
      <c r="AN44" s="7">
        <f>INDEX(rngSteelMaterialParameters,MATCH("Steel.R.SLS",INDEX(rngSteelMaterialParameters,,1),0),3)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87</v>
      </c>
      <c r="B45" s="12">
        <v>1</v>
      </c>
      <c r="C45" s="12" t="s">
        <v>22</v>
      </c>
      <c r="D45" s="13" t="s">
        <v>88</v>
      </c>
      <c r="E45" s="45" t="s">
        <v>1195</v>
      </c>
      <c r="F45" s="1"/>
      <c r="G45" s="1"/>
      <c r="H45" s="11" t="s">
        <v>309</v>
      </c>
      <c r="I45" s="12">
        <v>60</v>
      </c>
      <c r="J45" s="12">
        <v>100</v>
      </c>
      <c r="K45" s="12" t="s">
        <v>19</v>
      </c>
      <c r="L45" s="13" t="s">
        <v>310</v>
      </c>
      <c r="M45" s="45" t="s">
        <v>1195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209</v>
      </c>
      <c r="AJ45" s="7" t="s">
        <v>208</v>
      </c>
      <c r="AK45" s="7" t="s">
        <v>203</v>
      </c>
      <c r="AL45" s="7" t="s">
        <v>206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/>
      <c r="B46" s="12"/>
      <c r="C46" s="12"/>
      <c r="D46" s="13"/>
      <c r="E46" s="12"/>
      <c r="F46" s="1"/>
      <c r="G46" s="1"/>
      <c r="H46" s="11" t="s">
        <v>311</v>
      </c>
      <c r="I46" s="12" t="s">
        <v>37</v>
      </c>
      <c r="J46" s="12" t="s">
        <v>9</v>
      </c>
      <c r="K46" s="12" t="s">
        <v>304</v>
      </c>
      <c r="L46" s="13" t="s">
        <v>312</v>
      </c>
      <c r="M46" s="45" t="s">
        <v>1195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209</v>
      </c>
      <c r="AJ46" s="7" t="s">
        <v>208</v>
      </c>
      <c r="AK46" s="7" t="s">
        <v>207</v>
      </c>
      <c r="AL46" s="7" t="s">
        <v>204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8" t="s">
        <v>89</v>
      </c>
      <c r="B47" s="9"/>
      <c r="C47" s="9"/>
      <c r="D47" s="10"/>
      <c r="E47" s="9"/>
      <c r="F47" s="1"/>
      <c r="G47" s="1"/>
      <c r="H47" s="11" t="s">
        <v>313</v>
      </c>
      <c r="I47" s="12">
        <v>1.35</v>
      </c>
      <c r="J47" s="12">
        <v>1.75</v>
      </c>
      <c r="K47" s="12" t="s">
        <v>314</v>
      </c>
      <c r="L47" s="13" t="s">
        <v>315</v>
      </c>
      <c r="M47" s="45" t="s">
        <v>1195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209</v>
      </c>
      <c r="AJ47" s="7" t="s">
        <v>208</v>
      </c>
      <c r="AK47" s="7" t="s">
        <v>207</v>
      </c>
      <c r="AL47" s="7" t="s">
        <v>204</v>
      </c>
      <c r="AM47" s="7">
        <f>-(2*(INDEX(rngSteelMaterialParameters,MATCH("Steel.R.SLS",INDEX(rngSteelMaterialParameters,,1),0),2)/INDEX(rngSteelMaterialParameters,MATCH("Steel.E",INDEX(rngSteelMaterialParameters,,1),0),2)+0.002)-(0.9*INDEX(rngSteelMaterialParameters,MATCH("Steel.R.SLS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90</v>
      </c>
      <c r="B48" s="12" t="s">
        <v>37</v>
      </c>
      <c r="C48" s="12" t="s">
        <v>9</v>
      </c>
      <c r="D48" s="13" t="s">
        <v>91</v>
      </c>
      <c r="E48" s="45" t="s">
        <v>1195</v>
      </c>
      <c r="F48" s="1"/>
      <c r="G48" s="1"/>
      <c r="H48" s="11" t="s">
        <v>316</v>
      </c>
      <c r="I48" s="12" t="s">
        <v>9</v>
      </c>
      <c r="J48" s="12">
        <v>0.85</v>
      </c>
      <c r="K48" s="12" t="s">
        <v>314</v>
      </c>
      <c r="L48" s="13" t="s">
        <v>317</v>
      </c>
      <c r="M48" s="45" t="s">
        <v>1195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209</v>
      </c>
      <c r="AJ48" s="7" t="s">
        <v>208</v>
      </c>
      <c r="AK48" s="7" t="s">
        <v>207</v>
      </c>
      <c r="AL48" s="7" t="s">
        <v>204</v>
      </c>
      <c r="AM48" s="7">
        <f>-(INDEX(rngSteelMaterialParameters,MATCH("Steel.R.SLS",INDEX(rngSteelMaterialParameters,,1),0),2)/INDEX(rngSteelMaterialParameters,MATCH("Steel.E",INDEX(rngSteelMaterialParameters,,1),0),2)+0.002)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92</v>
      </c>
      <c r="B49" s="12">
        <v>0.3</v>
      </c>
      <c r="C49" s="12" t="str">
        <f>INDEX(rngUnitSettings,MATCH("Length",INDEX(rngUnitSettings,,1),0),2)</f>
        <v>mm</v>
      </c>
      <c r="D49" s="13" t="s">
        <v>93</v>
      </c>
      <c r="E49" s="45" t="s">
        <v>1195</v>
      </c>
      <c r="F49" s="1"/>
      <c r="G49" s="1"/>
      <c r="H49" s="11" t="s">
        <v>318</v>
      </c>
      <c r="I49" s="12">
        <v>25</v>
      </c>
      <c r="J49" s="12">
        <v>25</v>
      </c>
      <c r="K49" s="12" t="s">
        <v>19</v>
      </c>
      <c r="L49" s="13" t="s">
        <v>319</v>
      </c>
      <c r="M49" s="45" t="s">
        <v>1195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209</v>
      </c>
      <c r="AJ49" s="7" t="s">
        <v>208</v>
      </c>
      <c r="AK49" s="7" t="s">
        <v>207</v>
      </c>
      <c r="AL49" s="7" t="s">
        <v>204</v>
      </c>
      <c r="AM49" s="7">
        <f>-(0.9*INDEX(rngSteelMaterialParameters,MATCH("Steel.R.SLS",INDEX(rngSteelMaterialParameters,,1),0),2)/INDEX(rngSteelMaterialParameters,MATCH("Steel.E",INDEX(rngSteelMaterialParameters,,1),0),2))</f>
        <v>-1.755E-3</v>
      </c>
      <c r="AN49" s="7">
        <f>-0.9*INDEX(rngSteelMaterialParameters,MATCH("Steel.R.SLS",INDEX(rngSteelMaterialParameters,,1),0),2)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94</v>
      </c>
      <c r="B50" s="12" t="s">
        <v>95</v>
      </c>
      <c r="C50" s="12" t="s">
        <v>9</v>
      </c>
      <c r="D50" s="13" t="s">
        <v>96</v>
      </c>
      <c r="E50" s="45" t="s">
        <v>1195</v>
      </c>
      <c r="F50" s="1"/>
      <c r="G50" s="1"/>
      <c r="H50" s="11" t="s">
        <v>320</v>
      </c>
      <c r="I50" s="12">
        <v>15</v>
      </c>
      <c r="J50" s="12">
        <v>15</v>
      </c>
      <c r="K50" s="12" t="s">
        <v>19</v>
      </c>
      <c r="L50" s="13" t="s">
        <v>321</v>
      </c>
      <c r="M50" s="45" t="s">
        <v>1195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209</v>
      </c>
      <c r="AJ50" s="7" t="s">
        <v>208</v>
      </c>
      <c r="AK50" s="7" t="s">
        <v>207</v>
      </c>
      <c r="AL50" s="7" t="s">
        <v>205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97</v>
      </c>
      <c r="B51" s="12" t="s">
        <v>98</v>
      </c>
      <c r="C51" s="12" t="s">
        <v>9</v>
      </c>
      <c r="D51" s="13" t="s">
        <v>99</v>
      </c>
      <c r="E51" s="45" t="s">
        <v>1195</v>
      </c>
      <c r="F51" s="1"/>
      <c r="G51" s="1"/>
      <c r="H51" s="11" t="s">
        <v>322</v>
      </c>
      <c r="I51" s="12" t="s">
        <v>9</v>
      </c>
      <c r="J51" s="12" t="s">
        <v>323</v>
      </c>
      <c r="K51" s="12" t="s">
        <v>9</v>
      </c>
      <c r="L51" s="13" t="s">
        <v>324</v>
      </c>
      <c r="M51" s="45" t="s">
        <v>1195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209</v>
      </c>
      <c r="AJ51" s="7" t="s">
        <v>208</v>
      </c>
      <c r="AK51" s="7" t="s">
        <v>207</v>
      </c>
      <c r="AL51" s="7" t="s">
        <v>206</v>
      </c>
      <c r="AM51" s="7">
        <f>(0.9*INDEX(rngSteelMaterialParameters,MATCH("Steel.R.SLS",INDEX(rngSteelMaterialParameters,,1),0),3)/INDEX(rngSteelMaterialParameters,MATCH("Steel.E",INDEX(rngSteelMaterialParameters,,1),0),3))</f>
        <v>1.755E-3</v>
      </c>
      <c r="AN51" s="7">
        <f>0.9*INDEX(rngSteelMaterialParameters,MATCH("Steel.R.SLS",INDEX(rngSteelMaterialParameters,,1),0),3)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/>
      <c r="B52" s="12"/>
      <c r="C52" s="12"/>
      <c r="D52" s="13"/>
      <c r="E52" s="12"/>
      <c r="F52" s="1"/>
      <c r="G52" s="1"/>
      <c r="H52" s="11" t="s">
        <v>325</v>
      </c>
      <c r="I52" s="12" t="s">
        <v>9</v>
      </c>
      <c r="J52" s="12" t="s">
        <v>326</v>
      </c>
      <c r="K52" s="12" t="s">
        <v>9</v>
      </c>
      <c r="L52" s="13" t="s">
        <v>327</v>
      </c>
      <c r="M52" s="45" t="s">
        <v>1195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209</v>
      </c>
      <c r="AJ52" s="7" t="s">
        <v>208</v>
      </c>
      <c r="AK52" s="7" t="s">
        <v>207</v>
      </c>
      <c r="AL52" s="7" t="s">
        <v>206</v>
      </c>
      <c r="AM52" s="7">
        <f>(INDEX(rngSteelMaterialParameters,MATCH("Steel.R.SLS",INDEX(rngSteelMaterialParameters,,1),0),3)/INDEX(rngSteelMaterialParameters,MATCH("Steel.E",INDEX(rngSteelMaterialParameters,,1),0),3)+0.002)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8" t="s">
        <v>100</v>
      </c>
      <c r="B53" s="9"/>
      <c r="C53" s="9"/>
      <c r="D53" s="10"/>
      <c r="E53" s="9"/>
      <c r="F53" s="1"/>
      <c r="G53" s="1"/>
      <c r="H53" s="11" t="s">
        <v>328</v>
      </c>
      <c r="I53" s="27" t="s">
        <v>329</v>
      </c>
      <c r="J53" s="27" t="s">
        <v>329</v>
      </c>
      <c r="K53" s="12" t="s">
        <v>184</v>
      </c>
      <c r="L53" s="13" t="s">
        <v>330</v>
      </c>
      <c r="M53" s="45" t="s">
        <v>1195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209</v>
      </c>
      <c r="AJ53" s="7" t="s">
        <v>208</v>
      </c>
      <c r="AK53" s="7" t="s">
        <v>207</v>
      </c>
      <c r="AL53" s="7" t="s">
        <v>206</v>
      </c>
      <c r="AM53" s="7">
        <f>(2*(INDEX(rngSteelMaterialParameters,MATCH("Steel.R.SLS",INDEX(rngSteelMaterialParameters,,1),0),3)/INDEX(rngSteelMaterialParameters,MATCH("Steel.E",INDEX(rngSteelMaterialParameters,,1),0),3)+0.002)-(0.9*INDEX(rngSteelMaterialParameters,MATCH("Steel.R.SLS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101</v>
      </c>
      <c r="B54" s="12" t="s">
        <v>102</v>
      </c>
      <c r="C54" s="12" t="s">
        <v>9</v>
      </c>
      <c r="D54" s="13" t="s">
        <v>103</v>
      </c>
      <c r="E54" s="45" t="s">
        <v>1195</v>
      </c>
      <c r="F54" s="1"/>
      <c r="G54" s="1"/>
      <c r="H54" s="11" t="s">
        <v>331</v>
      </c>
      <c r="I54" s="27" t="s">
        <v>9</v>
      </c>
      <c r="J54" s="27" t="s">
        <v>332</v>
      </c>
      <c r="K54" s="12" t="s">
        <v>184</v>
      </c>
      <c r="L54" s="13" t="s">
        <v>333</v>
      </c>
      <c r="M54" s="45" t="s">
        <v>1195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209</v>
      </c>
      <c r="AJ54" s="7" t="s">
        <v>208</v>
      </c>
      <c r="AK54" s="7" t="s">
        <v>207</v>
      </c>
      <c r="AL54" s="7" t="s">
        <v>206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104</v>
      </c>
      <c r="B55" s="12" t="s">
        <v>37</v>
      </c>
      <c r="C55" s="12" t="s">
        <v>9</v>
      </c>
      <c r="D55" s="13" t="s">
        <v>105</v>
      </c>
      <c r="E55" s="45" t="s">
        <v>1195</v>
      </c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106</v>
      </c>
      <c r="B56" s="12" t="s">
        <v>37</v>
      </c>
      <c r="C56" s="12" t="s">
        <v>9</v>
      </c>
      <c r="D56" s="13" t="s">
        <v>107</v>
      </c>
      <c r="E56" s="45" t="s">
        <v>1195</v>
      </c>
      <c r="F56" s="1"/>
      <c r="G56" s="1"/>
      <c r="H56" s="44" t="s">
        <v>1204</v>
      </c>
      <c r="I56" s="5"/>
      <c r="J56" s="5"/>
      <c r="K56" s="5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108</v>
      </c>
      <c r="B57" s="12" t="s">
        <v>37</v>
      </c>
      <c r="C57" s="12" t="s">
        <v>9</v>
      </c>
      <c r="D57" s="13" t="s">
        <v>109</v>
      </c>
      <c r="E57" s="45" t="s">
        <v>1195</v>
      </c>
      <c r="F57" s="1"/>
      <c r="G57" s="1"/>
      <c r="H57" s="8" t="s">
        <v>1</v>
      </c>
      <c r="I57" s="9" t="s">
        <v>2</v>
      </c>
      <c r="J57" s="9" t="s">
        <v>3</v>
      </c>
      <c r="K57" s="10" t="s">
        <v>4</v>
      </c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110</v>
      </c>
      <c r="B58" s="12" t="s">
        <v>111</v>
      </c>
      <c r="C58" s="12" t="s">
        <v>9</v>
      </c>
      <c r="D58" s="13" t="s">
        <v>112</v>
      </c>
      <c r="E58" s="45" t="s">
        <v>1195</v>
      </c>
      <c r="F58" s="1"/>
      <c r="G58" s="1"/>
      <c r="H58" s="11" t="s">
        <v>335</v>
      </c>
      <c r="I58" s="12">
        <v>300</v>
      </c>
      <c r="J58" s="12" t="str">
        <f>INDEX(rngUnitSettings,MATCH("Length",INDEX(rngUnitSettings,,1),0),2)</f>
        <v>mm</v>
      </c>
      <c r="K58" s="18" t="s">
        <v>336</v>
      </c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113</v>
      </c>
      <c r="B59" s="12" t="s">
        <v>114</v>
      </c>
      <c r="C59" s="12" t="s">
        <v>9</v>
      </c>
      <c r="D59" s="13" t="s">
        <v>115</v>
      </c>
      <c r="E59" s="45" t="s">
        <v>1195</v>
      </c>
      <c r="F59" s="1"/>
      <c r="G59" s="1"/>
      <c r="H59" s="11" t="s">
        <v>337</v>
      </c>
      <c r="I59" s="12">
        <v>40</v>
      </c>
      <c r="J59" s="12" t="str">
        <f>INDEX(rngUnitSettings,MATCH("Length",INDEX(rngUnitSettings,,1),0),2)</f>
        <v>mm</v>
      </c>
      <c r="K59" s="18" t="s">
        <v>338</v>
      </c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116</v>
      </c>
      <c r="B60" s="12" t="s">
        <v>117</v>
      </c>
      <c r="C60" s="12" t="s">
        <v>9</v>
      </c>
      <c r="D60" s="13" t="s">
        <v>118</v>
      </c>
      <c r="E60" s="45" t="s">
        <v>1195</v>
      </c>
      <c r="F60" s="1"/>
      <c r="G60" s="1"/>
      <c r="H60" s="11" t="s">
        <v>339</v>
      </c>
      <c r="I60" s="12">
        <v>8</v>
      </c>
      <c r="J60" s="12" t="s">
        <v>22</v>
      </c>
      <c r="K60" s="18" t="s">
        <v>340</v>
      </c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119</v>
      </c>
      <c r="B61" s="12" t="s">
        <v>120</v>
      </c>
      <c r="C61" s="12" t="s">
        <v>9</v>
      </c>
      <c r="D61" s="13" t="s">
        <v>121</v>
      </c>
      <c r="E61" s="45" t="s">
        <v>1195</v>
      </c>
      <c r="F61" s="1"/>
      <c r="G61" s="1"/>
      <c r="H61" s="11" t="s">
        <v>341</v>
      </c>
      <c r="I61" s="12">
        <v>20</v>
      </c>
      <c r="J61" s="12" t="str">
        <f>INDEX(rngUnitSettings,MATCH("Length",INDEX(rngUnitSettings,,1),0),2)</f>
        <v>mm</v>
      </c>
      <c r="K61" s="18" t="s">
        <v>342</v>
      </c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122</v>
      </c>
      <c r="B62" s="12" t="s">
        <v>123</v>
      </c>
      <c r="C62" s="12" t="s">
        <v>9</v>
      </c>
      <c r="D62" s="13" t="s">
        <v>124</v>
      </c>
      <c r="E62" s="45" t="s">
        <v>1195</v>
      </c>
      <c r="F62" s="1"/>
      <c r="G62" s="1"/>
      <c r="H62" s="19" t="s">
        <v>343</v>
      </c>
      <c r="I62" s="20"/>
      <c r="J62" s="20"/>
      <c r="K62" s="2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125</v>
      </c>
      <c r="B63" s="12" t="s">
        <v>126</v>
      </c>
      <c r="C63" s="12" t="s">
        <v>9</v>
      </c>
      <c r="D63" s="13" t="s">
        <v>127</v>
      </c>
      <c r="E63" s="45" t="s">
        <v>1195</v>
      </c>
      <c r="F63" s="1"/>
      <c r="G63" s="1"/>
      <c r="H63" s="11" t="s">
        <v>344</v>
      </c>
      <c r="I63" s="12"/>
      <c r="J63" s="12" t="str">
        <f>INDEX(rngUnitSettings,MATCH("Length",INDEX(rngUnitSettings,,1),0),2)</f>
        <v>mm</v>
      </c>
      <c r="K63" s="18" t="s">
        <v>345</v>
      </c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128</v>
      </c>
      <c r="B64" s="12" t="s">
        <v>129</v>
      </c>
      <c r="C64" s="12" t="s">
        <v>9</v>
      </c>
      <c r="D64" s="13" t="s">
        <v>130</v>
      </c>
      <c r="E64" s="45" t="s">
        <v>1195</v>
      </c>
      <c r="F64" s="1"/>
      <c r="G64" s="1"/>
      <c r="H64" s="11" t="s">
        <v>346</v>
      </c>
      <c r="I64" s="12"/>
      <c r="J64" s="12" t="str">
        <f>INDEX(rngUnitSettings,MATCH("Length",INDEX(rngUnitSettings,,1),0),2)</f>
        <v>mm</v>
      </c>
      <c r="K64" s="18" t="s">
        <v>347</v>
      </c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131</v>
      </c>
      <c r="B65" s="12" t="s">
        <v>132</v>
      </c>
      <c r="C65" s="12" t="s">
        <v>9</v>
      </c>
      <c r="D65" s="13" t="s">
        <v>133</v>
      </c>
      <c r="E65" s="45" t="s">
        <v>1195</v>
      </c>
      <c r="F65" s="1"/>
      <c r="G65" s="1"/>
      <c r="H65" s="11" t="s">
        <v>348</v>
      </c>
      <c r="I65" s="12" t="s">
        <v>349</v>
      </c>
      <c r="J65" s="12" t="s">
        <v>9</v>
      </c>
      <c r="K65" s="18" t="s">
        <v>350</v>
      </c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1" t="s">
        <v>134</v>
      </c>
      <c r="B66" s="12">
        <v>9</v>
      </c>
      <c r="C66" s="12" t="s">
        <v>135</v>
      </c>
      <c r="D66" s="13" t="s">
        <v>136</v>
      </c>
      <c r="E66" s="45" t="s">
        <v>1195</v>
      </c>
      <c r="F66" s="1"/>
      <c r="G66" s="1"/>
      <c r="H66" s="11" t="s">
        <v>351</v>
      </c>
      <c r="I66" s="12" t="s">
        <v>349</v>
      </c>
      <c r="J66" s="12" t="s">
        <v>9</v>
      </c>
      <c r="K66" s="18" t="s">
        <v>352</v>
      </c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137</v>
      </c>
      <c r="B67" s="12">
        <v>5</v>
      </c>
      <c r="C67" s="12" t="s">
        <v>135</v>
      </c>
      <c r="D67" s="13" t="s">
        <v>138</v>
      </c>
      <c r="E67" s="45" t="s">
        <v>1195</v>
      </c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139</v>
      </c>
      <c r="B68" s="12">
        <v>1</v>
      </c>
      <c r="C68" s="12" t="s">
        <v>135</v>
      </c>
      <c r="D68" s="13" t="s">
        <v>140</v>
      </c>
      <c r="E68" s="45" t="s">
        <v>1195</v>
      </c>
      <c r="F68" s="1"/>
      <c r="G68" s="1"/>
      <c r="H68" s="44" t="s">
        <v>1205</v>
      </c>
      <c r="I68" s="5"/>
      <c r="J68" s="5"/>
      <c r="K68" s="5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141</v>
      </c>
      <c r="B69" s="12">
        <v>6</v>
      </c>
      <c r="C69" s="12" t="s">
        <v>135</v>
      </c>
      <c r="D69" s="13" t="s">
        <v>142</v>
      </c>
      <c r="E69" s="45" t="s">
        <v>1195</v>
      </c>
      <c r="F69" s="1"/>
      <c r="G69" s="1"/>
      <c r="H69" s="8" t="s">
        <v>1</v>
      </c>
      <c r="I69" s="9" t="s">
        <v>2</v>
      </c>
      <c r="J69" s="9" t="s">
        <v>3</v>
      </c>
      <c r="K69" s="10" t="s">
        <v>4</v>
      </c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1" t="s">
        <v>143</v>
      </c>
      <c r="B70" s="12">
        <v>8</v>
      </c>
      <c r="C70" s="12" t="s">
        <v>135</v>
      </c>
      <c r="D70" s="13" t="s">
        <v>144</v>
      </c>
      <c r="E70" s="45" t="s">
        <v>1195</v>
      </c>
      <c r="F70" s="1"/>
      <c r="G70" s="1"/>
      <c r="H70" s="11" t="s">
        <v>355</v>
      </c>
      <c r="I70" s="12">
        <v>300</v>
      </c>
      <c r="J70" s="12" t="str">
        <f>INDEX(rngUnitSettings,MATCH("Length",INDEX(rngUnitSettings,,1),0),2)</f>
        <v>mm</v>
      </c>
      <c r="K70" s="18" t="s">
        <v>356</v>
      </c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/>
      <c r="B71" s="12"/>
      <c r="C71" s="12"/>
      <c r="D71" s="13"/>
      <c r="E71" s="12"/>
      <c r="F71" s="1"/>
      <c r="G71" s="1"/>
      <c r="H71" s="11" t="s">
        <v>357</v>
      </c>
      <c r="I71" s="12">
        <v>200</v>
      </c>
      <c r="J71" s="12" t="str">
        <f>INDEX(rngUnitSettings,MATCH("Length",INDEX(rngUnitSettings,,1),0),2)</f>
        <v>mm</v>
      </c>
      <c r="K71" s="18" t="s">
        <v>358</v>
      </c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8" t="s">
        <v>145</v>
      </c>
      <c r="B72" s="9"/>
      <c r="C72" s="9"/>
      <c r="D72" s="10"/>
      <c r="E72" s="9"/>
      <c r="F72" s="1"/>
      <c r="G72" s="1"/>
      <c r="H72" s="11" t="s">
        <v>359</v>
      </c>
      <c r="I72" s="12">
        <v>0</v>
      </c>
      <c r="J72" s="12" t="str">
        <f>INDEX(rngUnitSettings,MATCH("Length",INDEX(rngUnitSettings,,1),0),2)</f>
        <v>mm</v>
      </c>
      <c r="K72" s="18" t="s">
        <v>360</v>
      </c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146</v>
      </c>
      <c r="B73" s="12" t="s">
        <v>117</v>
      </c>
      <c r="C73" s="12" t="s">
        <v>9</v>
      </c>
      <c r="D73" s="13" t="s">
        <v>147</v>
      </c>
      <c r="E73" s="45" t="s">
        <v>1195</v>
      </c>
      <c r="F73" s="1"/>
      <c r="G73" s="1"/>
      <c r="H73" s="11" t="s">
        <v>361</v>
      </c>
      <c r="I73" s="12">
        <v>0</v>
      </c>
      <c r="J73" s="12" t="str">
        <f>INDEX(rngUnitSettings,MATCH("Length",INDEX(rngUnitSettings,,1),0),2)</f>
        <v>mm</v>
      </c>
      <c r="K73" s="18" t="s">
        <v>362</v>
      </c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148</v>
      </c>
      <c r="B74" s="12" t="s">
        <v>120</v>
      </c>
      <c r="C74" s="12" t="s">
        <v>9</v>
      </c>
      <c r="D74" s="13" t="s">
        <v>149</v>
      </c>
      <c r="E74" s="45" t="s">
        <v>1195</v>
      </c>
      <c r="F74" s="1"/>
      <c r="G74" s="1"/>
      <c r="H74" s="11" t="s">
        <v>363</v>
      </c>
      <c r="I74" s="12">
        <v>0</v>
      </c>
      <c r="J74" s="12" t="str">
        <f>INDEX(rngUnitSettings,MATCH("Length",INDEX(rngUnitSettings,,1),0),2)</f>
        <v>mm</v>
      </c>
      <c r="K74" s="18" t="s">
        <v>364</v>
      </c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150</v>
      </c>
      <c r="B75" s="12">
        <v>9.9999999999999995E-7</v>
      </c>
      <c r="C75" s="12" t="str">
        <f>INDEX(rngUnitSettings,MATCH("Area",INDEX(rngUnitSettings,,1),0),2)</f>
        <v>mm2</v>
      </c>
      <c r="D75" s="13" t="s">
        <v>151</v>
      </c>
      <c r="E75" s="45" t="s">
        <v>1195</v>
      </c>
      <c r="F75" s="1"/>
      <c r="G75" s="1"/>
      <c r="H75" s="11" t="s">
        <v>365</v>
      </c>
      <c r="I75" s="12">
        <v>0</v>
      </c>
      <c r="J75" s="12" t="str">
        <f>INDEX(rngUnitSettings,MATCH("Length",INDEX(rngUnitSettings,,1),0),2)</f>
        <v>mm</v>
      </c>
      <c r="K75" s="18" t="s">
        <v>366</v>
      </c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/>
      <c r="B76" s="12"/>
      <c r="C76" s="12"/>
      <c r="D76" s="13"/>
      <c r="E76" s="12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8" t="s">
        <v>152</v>
      </c>
      <c r="B77" s="9"/>
      <c r="C77" s="9"/>
      <c r="D77" s="10"/>
      <c r="E77" s="9"/>
      <c r="F77" s="1"/>
      <c r="G77" s="1"/>
      <c r="H77" s="44" t="s">
        <v>1206</v>
      </c>
      <c r="I77" s="5"/>
      <c r="J77" s="5"/>
      <c r="K77" s="5"/>
      <c r="L77" s="5"/>
      <c r="M77" s="5"/>
      <c r="N77" s="5"/>
      <c r="O77" s="5"/>
      <c r="P77" s="5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153</v>
      </c>
      <c r="B78" s="12" t="s">
        <v>37</v>
      </c>
      <c r="C78" s="12" t="s">
        <v>9</v>
      </c>
      <c r="D78" s="13" t="s">
        <v>154</v>
      </c>
      <c r="E78" s="45" t="s">
        <v>1195</v>
      </c>
      <c r="F78" s="1"/>
      <c r="G78" s="1"/>
      <c r="H78" s="22" t="s">
        <v>368</v>
      </c>
      <c r="I78" s="11"/>
      <c r="J78" s="11"/>
      <c r="K78" s="11"/>
      <c r="L78" s="11"/>
      <c r="M78" s="11"/>
      <c r="N78" s="11"/>
      <c r="O78" s="11"/>
      <c r="P78" s="1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155</v>
      </c>
      <c r="B79" s="12" t="s">
        <v>37</v>
      </c>
      <c r="C79" s="12" t="s">
        <v>9</v>
      </c>
      <c r="D79" s="13" t="s">
        <v>156</v>
      </c>
      <c r="E79" s="45" t="s">
        <v>1195</v>
      </c>
      <c r="F79" s="1"/>
      <c r="G79" s="1"/>
      <c r="H79" s="9" t="s">
        <v>369</v>
      </c>
      <c r="I79" s="9" t="s">
        <v>370</v>
      </c>
      <c r="J79" s="9" t="s">
        <v>371</v>
      </c>
      <c r="K79" s="9" t="s">
        <v>372</v>
      </c>
      <c r="L79" s="12" t="str">
        <f>INDEX(rngUnitSettings,MATCH("Length",INDEX(rngUnitSettings,,1),0),2)</f>
        <v>mm</v>
      </c>
      <c r="M79" s="11"/>
      <c r="N79" s="11"/>
      <c r="O79" s="11"/>
      <c r="P79" s="1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157</v>
      </c>
      <c r="B80" s="12" t="s">
        <v>102</v>
      </c>
      <c r="C80" s="12" t="s">
        <v>9</v>
      </c>
      <c r="D80" s="13" t="s">
        <v>158</v>
      </c>
      <c r="E80" s="45" t="s">
        <v>1195</v>
      </c>
      <c r="F80" s="1"/>
      <c r="G80" s="1"/>
      <c r="H80" s="12">
        <v>550</v>
      </c>
      <c r="I80" s="12">
        <v>250</v>
      </c>
      <c r="J80" s="12">
        <v>250</v>
      </c>
      <c r="K80" s="12">
        <v>600</v>
      </c>
      <c r="L80" s="11"/>
      <c r="M80" s="11"/>
      <c r="N80" s="11"/>
      <c r="O80" s="11"/>
      <c r="P80" s="1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159</v>
      </c>
      <c r="B81" s="12" t="s">
        <v>111</v>
      </c>
      <c r="C81" s="12" t="s">
        <v>9</v>
      </c>
      <c r="D81" s="13" t="s">
        <v>160</v>
      </c>
      <c r="E81" s="42" t="s">
        <v>1195</v>
      </c>
      <c r="F81" s="1"/>
      <c r="G81" s="1"/>
      <c r="H81" s="23" t="s">
        <v>373</v>
      </c>
      <c r="I81" s="23"/>
      <c r="J81" s="23"/>
      <c r="K81" s="23"/>
      <c r="L81" s="23"/>
      <c r="M81" s="23"/>
      <c r="N81" s="23"/>
      <c r="O81" s="23"/>
      <c r="P81" s="1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161</v>
      </c>
      <c r="B82" s="12" t="s">
        <v>37</v>
      </c>
      <c r="C82" s="12" t="s">
        <v>9</v>
      </c>
      <c r="D82" s="13" t="s">
        <v>162</v>
      </c>
      <c r="E82" s="42" t="s">
        <v>1195</v>
      </c>
      <c r="F82" s="1"/>
      <c r="G82" s="1"/>
      <c r="H82" s="8" t="s">
        <v>374</v>
      </c>
      <c r="I82" s="9" t="s">
        <v>375</v>
      </c>
      <c r="J82" s="9" t="s">
        <v>376</v>
      </c>
      <c r="K82" s="9" t="s">
        <v>377</v>
      </c>
      <c r="L82" s="9" t="s">
        <v>378</v>
      </c>
      <c r="M82" s="9" t="s">
        <v>379</v>
      </c>
      <c r="N82" s="9" t="s">
        <v>3</v>
      </c>
      <c r="O82" s="24" t="s">
        <v>4</v>
      </c>
      <c r="P82" s="1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163</v>
      </c>
      <c r="B83" s="12" t="s">
        <v>8</v>
      </c>
      <c r="C83" s="12" t="s">
        <v>9</v>
      </c>
      <c r="D83" s="13" t="s">
        <v>164</v>
      </c>
      <c r="E83" s="42" t="s">
        <v>1195</v>
      </c>
      <c r="F83" s="1"/>
      <c r="G83" s="1"/>
      <c r="H83" s="11" t="s">
        <v>380</v>
      </c>
      <c r="I83" s="12">
        <v>40</v>
      </c>
      <c r="J83" s="12">
        <v>32</v>
      </c>
      <c r="K83" s="12">
        <v>5</v>
      </c>
      <c r="L83" s="12">
        <v>80</v>
      </c>
      <c r="M83" s="12">
        <v>80</v>
      </c>
      <c r="N83" s="12" t="str">
        <f>INDEX(rngUnitSettings,MATCH("Length",INDEX(rngUnitSettings,,1),0),2)</f>
        <v>mm</v>
      </c>
      <c r="O83" s="18" t="s">
        <v>381</v>
      </c>
      <c r="P83" s="1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165</v>
      </c>
      <c r="B84" s="12">
        <v>100</v>
      </c>
      <c r="C84" s="12" t="str">
        <f>INDEX(rngUnitSettings,MATCH("Length",INDEX(rngUnitSettings,,1),0),2)</f>
        <v>mm</v>
      </c>
      <c r="D84" s="13" t="s">
        <v>166</v>
      </c>
      <c r="E84" s="42" t="s">
        <v>1195</v>
      </c>
      <c r="F84" s="1"/>
      <c r="G84" s="1"/>
      <c r="H84" s="11" t="s">
        <v>382</v>
      </c>
      <c r="I84" s="12">
        <v>40</v>
      </c>
      <c r="J84" s="12">
        <v>32</v>
      </c>
      <c r="K84" s="12">
        <v>5</v>
      </c>
      <c r="L84" s="12">
        <v>80</v>
      </c>
      <c r="M84" s="12">
        <v>80</v>
      </c>
      <c r="N84" s="12" t="str">
        <f>INDEX(rngUnitSettings,MATCH("Length",INDEX(rngUnitSettings,,1),0),2)</f>
        <v>mm</v>
      </c>
      <c r="O84" s="18" t="s">
        <v>383</v>
      </c>
      <c r="P84" s="1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167</v>
      </c>
      <c r="B85" s="12">
        <v>1</v>
      </c>
      <c r="C85" s="12" t="s">
        <v>22</v>
      </c>
      <c r="D85" s="13" t="s">
        <v>168</v>
      </c>
      <c r="E85" s="42" t="s">
        <v>1195</v>
      </c>
      <c r="F85" s="1"/>
      <c r="G85" s="1"/>
      <c r="H85" s="11" t="s">
        <v>384</v>
      </c>
      <c r="I85" s="12">
        <v>40</v>
      </c>
      <c r="J85" s="12">
        <v>32</v>
      </c>
      <c r="K85" s="12">
        <v>2</v>
      </c>
      <c r="L85" s="12">
        <v>80</v>
      </c>
      <c r="M85" s="12">
        <v>80</v>
      </c>
      <c r="N85" s="12" t="str">
        <f>INDEX(rngUnitSettings,MATCH("Length",INDEX(rngUnitSettings,,1),0),2)</f>
        <v>mm</v>
      </c>
      <c r="O85" s="18" t="s">
        <v>385</v>
      </c>
      <c r="P85" s="1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169</v>
      </c>
      <c r="B86" s="12" t="s">
        <v>37</v>
      </c>
      <c r="C86" s="12" t="s">
        <v>9</v>
      </c>
      <c r="D86" s="13" t="s">
        <v>170</v>
      </c>
      <c r="E86" s="42" t="s">
        <v>1195</v>
      </c>
      <c r="F86" s="1"/>
      <c r="G86" s="1"/>
      <c r="H86" s="11" t="s">
        <v>386</v>
      </c>
      <c r="I86" s="12">
        <v>40</v>
      </c>
      <c r="J86" s="12">
        <v>32</v>
      </c>
      <c r="K86" s="12">
        <v>2</v>
      </c>
      <c r="L86" s="12">
        <v>80</v>
      </c>
      <c r="M86" s="12">
        <v>80</v>
      </c>
      <c r="N86" s="12" t="str">
        <f>INDEX(rngUnitSettings,MATCH("Length",INDEX(rngUnitSettings,,1),0),2)</f>
        <v>mm</v>
      </c>
      <c r="O86" s="18" t="s">
        <v>387</v>
      </c>
      <c r="P86" s="1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171</v>
      </c>
      <c r="B87" s="12" t="s">
        <v>37</v>
      </c>
      <c r="C87" s="12" t="s">
        <v>9</v>
      </c>
      <c r="D87" s="13" t="s">
        <v>172</v>
      </c>
      <c r="E87" s="42" t="s">
        <v>1195</v>
      </c>
      <c r="F87" s="1"/>
      <c r="G87" s="1"/>
      <c r="H87" s="11" t="s">
        <v>388</v>
      </c>
      <c r="I87" s="12">
        <v>40</v>
      </c>
      <c r="J87" s="12">
        <v>32</v>
      </c>
      <c r="K87" s="12">
        <v>2</v>
      </c>
      <c r="L87" s="12">
        <v>80</v>
      </c>
      <c r="M87" s="12">
        <v>80</v>
      </c>
      <c r="N87" s="12" t="str">
        <f>INDEX(rngUnitSettings,MATCH("Length",INDEX(rngUnitSettings,,1),0),2)</f>
        <v>mm</v>
      </c>
      <c r="O87" s="18" t="s">
        <v>389</v>
      </c>
      <c r="P87" s="1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173</v>
      </c>
      <c r="B88" s="12" t="s">
        <v>37</v>
      </c>
      <c r="C88" s="12" t="s">
        <v>9</v>
      </c>
      <c r="D88" s="13" t="s">
        <v>174</v>
      </c>
      <c r="E88" s="42" t="s">
        <v>1195</v>
      </c>
      <c r="F88" s="1"/>
      <c r="G88" s="1"/>
      <c r="H88" s="11" t="s">
        <v>390</v>
      </c>
      <c r="I88" s="12">
        <v>40</v>
      </c>
      <c r="J88" s="12">
        <v>32</v>
      </c>
      <c r="K88" s="12">
        <v>2</v>
      </c>
      <c r="L88" s="12">
        <v>80</v>
      </c>
      <c r="M88" s="12">
        <v>80</v>
      </c>
      <c r="N88" s="12" t="str">
        <f>INDEX(rngUnitSettings,MATCH("Length",INDEX(rngUnitSettings,,1),0),2)</f>
        <v>mm</v>
      </c>
      <c r="O88" s="18" t="s">
        <v>391</v>
      </c>
      <c r="P88" s="1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175</v>
      </c>
      <c r="B89" s="12" t="s">
        <v>37</v>
      </c>
      <c r="C89" s="12" t="s">
        <v>9</v>
      </c>
      <c r="D89" s="13" t="s">
        <v>176</v>
      </c>
      <c r="E89" s="42" t="s">
        <v>1195</v>
      </c>
      <c r="F89" s="1"/>
      <c r="G89" s="1"/>
      <c r="H89" s="11" t="s">
        <v>392</v>
      </c>
      <c r="I89" s="12">
        <v>40</v>
      </c>
      <c r="J89" s="12">
        <v>32</v>
      </c>
      <c r="K89" s="12">
        <v>5</v>
      </c>
      <c r="L89" s="12">
        <v>80</v>
      </c>
      <c r="M89" s="12">
        <v>80</v>
      </c>
      <c r="N89" s="12" t="str">
        <f>INDEX(rngUnitSettings,MATCH("Length",INDEX(rngUnitSettings,,1),0),2)</f>
        <v>mm</v>
      </c>
      <c r="O89" s="18" t="s">
        <v>393</v>
      </c>
      <c r="P89" s="1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177</v>
      </c>
      <c r="B90" s="12" t="s">
        <v>37</v>
      </c>
      <c r="C90" s="12" t="s">
        <v>9</v>
      </c>
      <c r="D90" s="13" t="s">
        <v>178</v>
      </c>
      <c r="E90" s="42" t="s">
        <v>1195</v>
      </c>
      <c r="F90" s="1"/>
      <c r="G90" s="1"/>
      <c r="H90" s="11" t="s">
        <v>394</v>
      </c>
      <c r="I90" s="12">
        <v>40</v>
      </c>
      <c r="J90" s="12">
        <v>32</v>
      </c>
      <c r="K90" s="12">
        <v>5</v>
      </c>
      <c r="L90" s="12">
        <v>80</v>
      </c>
      <c r="M90" s="12">
        <v>80</v>
      </c>
      <c r="N90" s="12" t="str">
        <f>INDEX(rngUnitSettings,MATCH("Length",INDEX(rngUnitSettings,,1),0),2)</f>
        <v>mm</v>
      </c>
      <c r="O90" s="18" t="s">
        <v>395</v>
      </c>
      <c r="P90" s="1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179</v>
      </c>
      <c r="B91" s="12" t="s">
        <v>180</v>
      </c>
      <c r="C91" s="12" t="s">
        <v>9</v>
      </c>
      <c r="D91" s="13" t="s">
        <v>181</v>
      </c>
      <c r="E91" s="42" t="s">
        <v>1195</v>
      </c>
      <c r="F91" s="1"/>
      <c r="G91" s="1"/>
      <c r="H91" s="23" t="s">
        <v>396</v>
      </c>
      <c r="I91" s="23"/>
      <c r="J91" s="23"/>
      <c r="K91" s="23"/>
      <c r="L91" s="23"/>
      <c r="M91" s="23"/>
      <c r="N91" s="23"/>
      <c r="O91" s="23"/>
      <c r="P91" s="23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182</v>
      </c>
      <c r="B92" s="12" t="s">
        <v>183</v>
      </c>
      <c r="C92" s="12" t="s">
        <v>184</v>
      </c>
      <c r="D92" s="13" t="s">
        <v>185</v>
      </c>
      <c r="E92" s="42" t="s">
        <v>1195</v>
      </c>
      <c r="F92" s="1"/>
      <c r="G92" s="1"/>
      <c r="H92" s="8" t="s">
        <v>374</v>
      </c>
      <c r="I92" s="9" t="s">
        <v>397</v>
      </c>
      <c r="J92" s="9" t="s">
        <v>398</v>
      </c>
      <c r="K92" s="9" t="s">
        <v>399</v>
      </c>
      <c r="L92" s="9" t="s">
        <v>400</v>
      </c>
      <c r="M92" s="9" t="s">
        <v>398</v>
      </c>
      <c r="N92" s="9" t="s">
        <v>399</v>
      </c>
      <c r="O92" s="9" t="s">
        <v>3</v>
      </c>
      <c r="P92" s="24" t="s">
        <v>4</v>
      </c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186</v>
      </c>
      <c r="B93" s="12" t="s">
        <v>187</v>
      </c>
      <c r="C93" s="12" t="s">
        <v>184</v>
      </c>
      <c r="D93" s="13" t="s">
        <v>188</v>
      </c>
      <c r="E93" s="42" t="s">
        <v>1195</v>
      </c>
      <c r="F93" s="1"/>
      <c r="G93" s="1"/>
      <c r="H93" s="11" t="s">
        <v>380</v>
      </c>
      <c r="I93" s="12"/>
      <c r="J93" s="12" t="s">
        <v>349</v>
      </c>
      <c r="K93" s="12" t="s">
        <v>401</v>
      </c>
      <c r="L93" s="12"/>
      <c r="M93" s="12" t="s">
        <v>349</v>
      </c>
      <c r="N93" s="12" t="s">
        <v>401</v>
      </c>
      <c r="O93" s="12" t="str">
        <f>INDEX(rngUnitSettings,MATCH("Length",INDEX(rngUnitSettings,,1),0),2)</f>
        <v>mm</v>
      </c>
      <c r="P93" s="18" t="s">
        <v>402</v>
      </c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189</v>
      </c>
      <c r="B94" s="12" t="s">
        <v>190</v>
      </c>
      <c r="C94" s="12" t="s">
        <v>184</v>
      </c>
      <c r="D94" s="13" t="s">
        <v>191</v>
      </c>
      <c r="E94" s="42" t="s">
        <v>1195</v>
      </c>
      <c r="F94" s="1"/>
      <c r="G94" s="1"/>
      <c r="H94" s="11" t="s">
        <v>382</v>
      </c>
      <c r="I94" s="12"/>
      <c r="J94" s="12" t="s">
        <v>349</v>
      </c>
      <c r="K94" s="12" t="s">
        <v>401</v>
      </c>
      <c r="L94" s="12"/>
      <c r="M94" s="12" t="s">
        <v>349</v>
      </c>
      <c r="N94" s="12" t="s">
        <v>401</v>
      </c>
      <c r="O94" s="12" t="str">
        <f>INDEX(rngUnitSettings,MATCH("Length",INDEX(rngUnitSettings,,1),0),2)</f>
        <v>mm</v>
      </c>
      <c r="P94" s="18" t="s">
        <v>403</v>
      </c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192</v>
      </c>
      <c r="B95" s="12" t="s">
        <v>193</v>
      </c>
      <c r="C95" s="12" t="s">
        <v>184</v>
      </c>
      <c r="D95" s="13" t="s">
        <v>194</v>
      </c>
      <c r="E95" s="42" t="s">
        <v>1195</v>
      </c>
      <c r="F95" s="1"/>
      <c r="G95" s="1"/>
      <c r="H95" s="11" t="s">
        <v>384</v>
      </c>
      <c r="I95" s="12"/>
      <c r="J95" s="12" t="s">
        <v>349</v>
      </c>
      <c r="K95" s="12" t="s">
        <v>401</v>
      </c>
      <c r="L95" s="12"/>
      <c r="M95" s="12" t="s">
        <v>349</v>
      </c>
      <c r="N95" s="12" t="s">
        <v>401</v>
      </c>
      <c r="O95" s="12" t="str">
        <f>INDEX(rngUnitSettings,MATCH("Length",INDEX(rngUnitSettings,,1),0),2)</f>
        <v>mm</v>
      </c>
      <c r="P95" s="18" t="s">
        <v>404</v>
      </c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"/>
      <c r="B96" s="1"/>
      <c r="C96" s="1"/>
      <c r="D96" s="1"/>
      <c r="E96" s="1"/>
      <c r="F96" s="1"/>
      <c r="G96" s="1"/>
      <c r="H96" s="11" t="s">
        <v>386</v>
      </c>
      <c r="I96" s="12"/>
      <c r="J96" s="12" t="s">
        <v>349</v>
      </c>
      <c r="K96" s="12" t="s">
        <v>401</v>
      </c>
      <c r="L96" s="12"/>
      <c r="M96" s="12" t="s">
        <v>349</v>
      </c>
      <c r="N96" s="12" t="s">
        <v>401</v>
      </c>
      <c r="O96" s="12" t="str">
        <f>INDEX(rngUnitSettings,MATCH("Length",INDEX(rngUnitSettings,,1),0),2)</f>
        <v>mm</v>
      </c>
      <c r="P96" s="18" t="s">
        <v>405</v>
      </c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"/>
      <c r="B97" s="1"/>
      <c r="C97" s="1"/>
      <c r="D97" s="1"/>
      <c r="E97" s="1"/>
      <c r="F97" s="1"/>
      <c r="G97" s="1"/>
      <c r="H97" s="11" t="s">
        <v>388</v>
      </c>
      <c r="I97" s="12"/>
      <c r="J97" s="12" t="s">
        <v>349</v>
      </c>
      <c r="K97" s="12" t="s">
        <v>401</v>
      </c>
      <c r="L97" s="12"/>
      <c r="M97" s="12" t="s">
        <v>349</v>
      </c>
      <c r="N97" s="12" t="s">
        <v>401</v>
      </c>
      <c r="O97" s="12" t="str">
        <f>INDEX(rngUnitSettings,MATCH("Length",INDEX(rngUnitSettings,,1),0),2)</f>
        <v>mm</v>
      </c>
      <c r="P97" s="18" t="s">
        <v>406</v>
      </c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"/>
      <c r="B98" s="1"/>
      <c r="C98" s="1"/>
      <c r="D98" s="1"/>
      <c r="E98" s="1"/>
      <c r="F98" s="1"/>
      <c r="G98" s="1"/>
      <c r="H98" s="11" t="s">
        <v>390</v>
      </c>
      <c r="I98" s="12"/>
      <c r="J98" s="12" t="s">
        <v>349</v>
      </c>
      <c r="K98" s="12" t="s">
        <v>401</v>
      </c>
      <c r="L98" s="12"/>
      <c r="M98" s="12" t="s">
        <v>349</v>
      </c>
      <c r="N98" s="12" t="s">
        <v>401</v>
      </c>
      <c r="O98" s="12" t="str">
        <f>INDEX(rngUnitSettings,MATCH("Length",INDEX(rngUnitSettings,,1),0),2)</f>
        <v>mm</v>
      </c>
      <c r="P98" s="18" t="s">
        <v>407</v>
      </c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"/>
      <c r="B99" s="1"/>
      <c r="C99" s="1"/>
      <c r="D99" s="1"/>
      <c r="E99" s="1"/>
      <c r="F99" s="1"/>
      <c r="G99" s="1"/>
      <c r="H99" s="11" t="s">
        <v>392</v>
      </c>
      <c r="I99" s="12"/>
      <c r="J99" s="12" t="s">
        <v>349</v>
      </c>
      <c r="K99" s="12" t="s">
        <v>401</v>
      </c>
      <c r="L99" s="12"/>
      <c r="M99" s="12" t="s">
        <v>349</v>
      </c>
      <c r="N99" s="12" t="s">
        <v>401</v>
      </c>
      <c r="O99" s="12" t="str">
        <f>INDEX(rngUnitSettings,MATCH("Length",INDEX(rngUnitSettings,,1),0),2)</f>
        <v>mm</v>
      </c>
      <c r="P99" s="18" t="s">
        <v>408</v>
      </c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"/>
      <c r="B100" s="1"/>
      <c r="C100" s="1"/>
      <c r="D100" s="1"/>
      <c r="E100" s="1"/>
      <c r="F100" s="1"/>
      <c r="G100" s="1"/>
      <c r="H100" s="11" t="s">
        <v>394</v>
      </c>
      <c r="I100" s="12"/>
      <c r="J100" s="12" t="s">
        <v>349</v>
      </c>
      <c r="K100" s="12" t="s">
        <v>401</v>
      </c>
      <c r="L100" s="12"/>
      <c r="M100" s="12" t="s">
        <v>349</v>
      </c>
      <c r="N100" s="12" t="s">
        <v>401</v>
      </c>
      <c r="O100" s="12" t="str">
        <f>INDEX(rngUnitSettings,MATCH("Length",INDEX(rngUnitSettings,,1),0),2)</f>
        <v>mm</v>
      </c>
      <c r="P100" s="18" t="s">
        <v>409</v>
      </c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0">
    <mergeCell ref="H41:M41"/>
    <mergeCell ref="H56:K56"/>
    <mergeCell ref="H68:K68"/>
    <mergeCell ref="H77:P77"/>
    <mergeCell ref="H2:K2"/>
    <mergeCell ref="O2:U2"/>
    <mergeCell ref="H11:J11"/>
    <mergeCell ref="H17:M17"/>
    <mergeCell ref="H26:M26"/>
    <mergeCell ref="H35:M35"/>
  </mergeCells>
  <dataValidations count="66">
    <dataValidation type="list" showInputMessage="1" showErrorMessage="1" sqref="I4" xr:uid="{B9E1E511-D7C8-4F03-A6CB-8639F62DD367}">
      <formula1>$BR$1:$BR$3</formula1>
    </dataValidation>
    <dataValidation type="list" showInputMessage="1" showErrorMessage="1" sqref="K4" xr:uid="{5A222A86-BC67-4CD6-B4B7-C222DB590078}">
      <formula1>$BR$1:$BR$3</formula1>
    </dataValidation>
    <dataValidation type="list" showInputMessage="1" showErrorMessage="1" sqref="I5" xr:uid="{F86C6B29-6C99-4726-A0AE-37CF7AB232A1}">
      <formula1>$BS$1:$BS$3</formula1>
    </dataValidation>
    <dataValidation type="list" showInputMessage="1" showErrorMessage="1" sqref="K5" xr:uid="{C0F95631-2857-44EA-98D7-EE5A067E211A}">
      <formula1>$BS$1:$BS$3</formula1>
    </dataValidation>
    <dataValidation type="list" showInputMessage="1" showErrorMessage="1" sqref="I6" xr:uid="{84A41732-0EA2-4233-90D6-8465A6DAE157}">
      <formula1>$BT$1:$BT$3</formula1>
    </dataValidation>
    <dataValidation type="list" showInputMessage="1" showErrorMessage="1" sqref="K6" xr:uid="{EFB6FDBA-5C2B-48EC-8EE9-8508E692067B}">
      <formula1>$BT$1:$BT$3</formula1>
    </dataValidation>
    <dataValidation type="list" showInputMessage="1" showErrorMessage="1" sqref="I7" xr:uid="{5DD11850-D940-4164-A882-96061FEAA5C8}">
      <formula1>$BU$1:$BU$3</formula1>
    </dataValidation>
    <dataValidation type="list" showInputMessage="1" showErrorMessage="1" sqref="K7" xr:uid="{21B877D3-D4D1-4C92-BA6E-60EDCD83EA10}">
      <formula1>$BU$1:$BU$3</formula1>
    </dataValidation>
    <dataValidation type="list" showInputMessage="1" showErrorMessage="1" sqref="I8" xr:uid="{8F3325A1-FC09-446A-95E0-FC09286AEEE2}">
      <formula1>$BV$1:$BV$5</formula1>
    </dataValidation>
    <dataValidation type="list" showInputMessage="1" showErrorMessage="1" sqref="K8" xr:uid="{CE272D4B-EDE1-4864-9335-636DE60C5B90}">
      <formula1>$BV$1:$BV$5</formula1>
    </dataValidation>
    <dataValidation type="list" showInputMessage="1" showErrorMessage="1" sqref="I9" xr:uid="{B5C5A726-7D11-4975-AAC0-32EE3CFEF742}">
      <formula1>$BW$1:$BW$2</formula1>
    </dataValidation>
    <dataValidation type="list" showInputMessage="1" showErrorMessage="1" sqref="K9" xr:uid="{76B3CE7D-B463-404C-AFF8-BF2845F504D1}">
      <formula1>$BW$1:$BW$2</formula1>
    </dataValidation>
    <dataValidation type="list" showInputMessage="1" showErrorMessage="1" sqref="S4:S23" xr:uid="{23F0EBEA-C26A-48E9-9DF2-22C1C0940193}">
      <formula1>$EB$1:$EB$2</formula1>
    </dataValidation>
    <dataValidation type="list" allowBlank="1" showInputMessage="1" showErrorMessage="1" sqref="T4:T23" xr:uid="{2BECCF10-C9F8-4718-BB4B-24AE7A05033C}">
      <formula1>$EC$1:$EC$5</formula1>
    </dataValidation>
    <dataValidation type="list" showInputMessage="1" showErrorMessage="1" sqref="I13" xr:uid="{DC5BF91A-149A-46BF-A62A-B8E013209949}">
      <formula1>$BX$1:$BX$2</formula1>
    </dataValidation>
    <dataValidation type="list" showInputMessage="1" showErrorMessage="1" sqref="I14" xr:uid="{61403C59-967D-4E12-BD87-232F8A6D40EB}">
      <formula1>$BY$1:$BY$2</formula1>
    </dataValidation>
    <dataValidation type="list" showInputMessage="1" showErrorMessage="1" sqref="I15" xr:uid="{1451024F-62C8-4E48-99BA-D5FFDA816F02}">
      <formula1>$BZ$1:$BZ$2</formula1>
    </dataValidation>
    <dataValidation type="list" allowBlank="1" showInputMessage="1" showErrorMessage="1" sqref="I65 I66" xr:uid="{8893CC69-1DF1-4020-AA95-1DA47816FF32}">
      <formula1>$BI$1:$BI$2</formula1>
    </dataValidation>
    <dataValidation type="list" allowBlank="1" showInputMessage="1" showErrorMessage="1" sqref="J93 M93 J94 M94 J95 M95 J96 M96 J97 M97 J98 M98 J99 M99 J100 M100" xr:uid="{66FA81CF-FDAC-4CE3-8D75-75683B758227}">
      <formula1>$DZ$1:$DZ$2</formula1>
    </dataValidation>
    <dataValidation type="list" allowBlank="1" showInputMessage="1" showErrorMessage="1" sqref="K93 N93 K94 N94 K95 N95 K96 N96 K97 N97 K98 N98 K99 N99 K100 N100" xr:uid="{430A21BB-8B74-46E3-8E5E-BA95456BFBF2}">
      <formula1>$EA$1:$EA$2</formula1>
    </dataValidation>
    <dataValidation type="list" allowBlank="1" showInputMessage="1" showErrorMessage="1" sqref="B8" xr:uid="{F351A668-3256-413C-9906-550E9D6BEDCB}">
      <formula1>$CB$1:$CB$2</formula1>
    </dataValidation>
    <dataValidation type="list" allowBlank="1" showInputMessage="1" showErrorMessage="1" sqref="B5" xr:uid="{EE5D284D-C861-4A65-8B98-5E64C0657B79}">
      <formula1>$CC$1:$CC$2</formula1>
    </dataValidation>
    <dataValidation type="list" allowBlank="1" showInputMessage="1" showErrorMessage="1" sqref="B9" xr:uid="{E73C058B-2B2D-4DF5-A88B-EB2CD77C3B54}">
      <formula1>$CD$1:$CD$3</formula1>
    </dataValidation>
    <dataValidation type="list" allowBlank="1" showInputMessage="1" showErrorMessage="1" sqref="B33" xr:uid="{8BFC50AB-B46E-4069-90B9-B17E8673E66B}">
      <formula1>$CE$1:$CE$3</formula1>
    </dataValidation>
    <dataValidation type="list" allowBlank="1" showInputMessage="1" showErrorMessage="1" sqref="B16" xr:uid="{F8A46325-25E9-45B8-86E6-59FFE4CA946A}">
      <formula1>$CF$1:$CF$2</formula1>
    </dataValidation>
    <dataValidation type="list" allowBlank="1" showInputMessage="1" showErrorMessage="1" sqref="B19" xr:uid="{C20E02B0-CCF8-45FD-826C-C7FD7C148D54}">
      <formula1>$CG$1:$CG$2</formula1>
    </dataValidation>
    <dataValidation type="list" allowBlank="1" showInputMessage="1" showErrorMessage="1" sqref="B34" xr:uid="{03656C4A-41DB-4E75-B373-0177F17E32FD}">
      <formula1>$CH$1:$CH$2</formula1>
    </dataValidation>
    <dataValidation type="list" allowBlank="1" showInputMessage="1" showErrorMessage="1" sqref="B35" xr:uid="{A6C182FA-557A-4137-9687-1BFB7E877A76}">
      <formula1>$CI$1:$CI$3</formula1>
    </dataValidation>
    <dataValidation type="list" allowBlank="1" showInputMessage="1" showErrorMessage="1" sqref="B41" xr:uid="{B1C6FB6D-9ABE-4395-B129-CE42BB40D408}">
      <formula1>$CJ$1:$CJ$3</formula1>
    </dataValidation>
    <dataValidation type="list" allowBlank="1" showInputMessage="1" showErrorMessage="1" sqref="B23" xr:uid="{57CBA97A-623C-4C5C-AFF0-1D17EEE0D0F3}">
      <formula1>$CK$1:$CK$2</formula1>
    </dataValidation>
    <dataValidation type="list" allowBlank="1" showInputMessage="1" showErrorMessage="1" sqref="B48" xr:uid="{2F212E2C-135F-48D0-B929-AB1AD73B8BAA}">
      <formula1>$CL$1:$CL$2</formula1>
    </dataValidation>
    <dataValidation type="list" allowBlank="1" showInputMessage="1" showErrorMessage="1" sqref="B50" xr:uid="{34A7169D-32D4-4143-9263-9DD228316EF7}">
      <formula1>$CM$1:$CM$2</formula1>
    </dataValidation>
    <dataValidation type="list" allowBlank="1" showInputMessage="1" showErrorMessage="1" sqref="B51" xr:uid="{43029777-9619-4E76-BB43-F0AFFD487C19}">
      <formula1>$CN$1:$CN$2</formula1>
    </dataValidation>
    <dataValidation type="list" allowBlank="1" showInputMessage="1" showErrorMessage="1" sqref="B58" xr:uid="{B1FED2CB-21EB-40B6-AD35-DB84E70B5FB3}">
      <formula1>$CO$1:$CO$2</formula1>
    </dataValidation>
    <dataValidation type="list" allowBlank="1" showInputMessage="1" showErrorMessage="1" sqref="B59" xr:uid="{986CAB4D-3F37-4136-8FC3-4BD9519ADC0A}">
      <formula1>$CP$1:$CP$2</formula1>
    </dataValidation>
    <dataValidation type="list" allowBlank="1" showInputMessage="1" showErrorMessage="1" sqref="B55" xr:uid="{9F8802C2-6AE0-47DC-826E-952A6AF78699}">
      <formula1>$CQ$1:$CQ$2</formula1>
    </dataValidation>
    <dataValidation type="list" allowBlank="1" showInputMessage="1" showErrorMessage="1" sqref="B56" xr:uid="{C25FA96A-9429-493E-8020-EC6EDB631CE3}">
      <formula1>$CR$1:$CR$2</formula1>
    </dataValidation>
    <dataValidation type="list" allowBlank="1" showInputMessage="1" showErrorMessage="1" sqref="B57" xr:uid="{D94E7A14-DB95-4277-A604-A15D27467D08}">
      <formula1>$CS$1:$CS$2</formula1>
    </dataValidation>
    <dataValidation type="list" allowBlank="1" showInputMessage="1" showErrorMessage="1" sqref="B78" xr:uid="{2C008E00-8883-4A32-88AE-B35181730DFB}">
      <formula1>$CT$1:$CT$2</formula1>
    </dataValidation>
    <dataValidation type="list" allowBlank="1" showInputMessage="1" showErrorMessage="1" sqref="B79" xr:uid="{12C03F90-6F1B-41D5-BFEB-780D9C5DD99A}">
      <formula1>$CU$1:$CU$2</formula1>
    </dataValidation>
    <dataValidation type="list" allowBlank="1" showInputMessage="1" showErrorMessage="1" sqref="B81" xr:uid="{678CD254-8045-413A-840C-50C638F9F12A}">
      <formula1>$CV$1:$CV$2</formula1>
    </dataValidation>
    <dataValidation type="list" allowBlank="1" showInputMessage="1" showErrorMessage="1" sqref="B82" xr:uid="{F3CD77FE-9FD5-4343-ACA7-3086CC2DFF6A}">
      <formula1>$CW$1:$CW$2</formula1>
    </dataValidation>
    <dataValidation type="list" allowBlank="1" showInputMessage="1" showErrorMessage="1" sqref="B83" xr:uid="{A7E17E99-A3CD-4406-8683-6A029156A710}">
      <formula1>$CX$1:$CX$2</formula1>
    </dataValidation>
    <dataValidation type="list" allowBlank="1" showInputMessage="1" showErrorMessage="1" sqref="B86" xr:uid="{EA2918B9-E9CF-4ECF-80B5-E2C4C8E363C3}">
      <formula1>$CY$1:$CY$2</formula1>
    </dataValidation>
    <dataValidation type="list" allowBlank="1" showInputMessage="1" showErrorMessage="1" sqref="B87" xr:uid="{EF4431F6-9C40-408C-BE2C-AF5FDDA2A9EB}">
      <formula1>$CZ$1:$CZ$2</formula1>
    </dataValidation>
    <dataValidation type="list" allowBlank="1" showInputMessage="1" showErrorMessage="1" sqref="B88" xr:uid="{5465AD5B-8DEC-442D-8D90-D089017C639C}">
      <formula1>$DA$1:$DA$2</formula1>
    </dataValidation>
    <dataValidation type="list" allowBlank="1" showInputMessage="1" showErrorMessage="1" sqref="B89" xr:uid="{FBFD6C45-3535-4210-BBAC-493DF2B1465D}">
      <formula1>$DB$1:$DB$2</formula1>
    </dataValidation>
    <dataValidation type="list" allowBlank="1" showInputMessage="1" showErrorMessage="1" sqref="B90" xr:uid="{67263EA3-51BB-4478-A742-3EE133FE0BDE}">
      <formula1>$DC$1:$DC$2</formula1>
    </dataValidation>
    <dataValidation type="list" allowBlank="1" showInputMessage="1" showErrorMessage="1" sqref="B91" xr:uid="{830D9C4D-4376-48FF-BAEF-B383D5E5880A}">
      <formula1>$DD$1:$DD$2</formula1>
    </dataValidation>
    <dataValidation type="list" showInputMessage="1" showErrorMessage="1" sqref="B54" xr:uid="{C2CAD0B1-AF01-4EE5-9212-F1A73B25556B}">
      <formula1>$DE$1:$DE$21</formula1>
    </dataValidation>
    <dataValidation type="list" showInputMessage="1" showErrorMessage="1" sqref="B80" xr:uid="{636BD5C7-F567-44EB-B937-C1335C57960A}">
      <formula1>$DE$1:$DE$21</formula1>
    </dataValidation>
    <dataValidation type="list" showInputMessage="1" showErrorMessage="1" sqref="I24" xr:uid="{99D7EECB-4E47-4B5D-8E0C-4000D4CCDDD5}">
      <formula1>$DF$1:$DF$2</formula1>
    </dataValidation>
    <dataValidation type="list" showInputMessage="1" showErrorMessage="1" sqref="J37" xr:uid="{3C1C53D6-96CD-478C-8B8A-876C59071733}">
      <formula1>$DG$1:$DG$2</formula1>
    </dataValidation>
    <dataValidation type="list" showInputMessage="1" showErrorMessage="1" sqref="L37" xr:uid="{DCB7BCAB-75D3-4524-82C1-77D21EE697DD}">
      <formula1>$DG$1:$DG$2</formula1>
    </dataValidation>
    <dataValidation type="list" showInputMessage="1" showErrorMessage="1" sqref="K37" xr:uid="{7CD82301-B90C-43DB-BFE0-D06AE4EED5C1}">
      <formula1>$DH$1:$DH$2</formula1>
    </dataValidation>
    <dataValidation type="list" showInputMessage="1" showErrorMessage="1" sqref="J38" xr:uid="{93BA3073-C358-4250-9740-9AB6851BFF17}">
      <formula1>$DG$1:$DG$2</formula1>
    </dataValidation>
    <dataValidation type="list" showInputMessage="1" showErrorMessage="1" sqref="L38" xr:uid="{4C3285AF-42F4-4BD3-9FB4-8670170D3781}">
      <formula1>$DG$1:$DG$2</formula1>
    </dataValidation>
    <dataValidation type="list" showInputMessage="1" showErrorMessage="1" sqref="J39" xr:uid="{C1A2D8D5-74BC-436B-BCA1-DAE77628C978}">
      <formula1>$DG$1:$DG$2</formula1>
    </dataValidation>
    <dataValidation type="list" showInputMessage="1" showErrorMessage="1" sqref="L39" xr:uid="{1465513D-8803-495B-81E9-1ABCAA3894E7}">
      <formula1>$DG$1:$DG$2</formula1>
    </dataValidation>
    <dataValidation type="list" showInputMessage="1" showErrorMessage="1" sqref="I43" xr:uid="{CFA02572-64C5-4697-A9F0-6CBF513A439A}">
      <formula1>$DI$1:$DI$2</formula1>
    </dataValidation>
    <dataValidation type="list" showInputMessage="1" showErrorMessage="1" sqref="J43" xr:uid="{82B5781E-C91E-4FAF-ABC9-6845C5E43E11}">
      <formula1>$DI$1:$DI$2</formula1>
    </dataValidation>
    <dataValidation type="list" showInputMessage="1" showErrorMessage="1" sqref="I44" xr:uid="{DEF8A25A-EE62-4001-901C-D28AD421029E}">
      <formula1>$DJ$1:$DJ$2</formula1>
    </dataValidation>
    <dataValidation type="list" showInputMessage="1" showErrorMessage="1" sqref="J44" xr:uid="{361E4CFA-5B45-40C0-8466-2FD31F476C88}">
      <formula1>$DJ$1:$DJ$2</formula1>
    </dataValidation>
    <dataValidation type="list" showInputMessage="1" showErrorMessage="1" sqref="I46" xr:uid="{007C4C9F-54E8-4B1E-99E3-9B20E218D97A}">
      <formula1>$DI$1:$DI$2</formula1>
    </dataValidation>
    <dataValidation type="list" showInputMessage="1" showErrorMessage="1" sqref="J51" xr:uid="{1FEB72ED-8E81-4A6D-BCC4-55723CF89CD0}">
      <formula1>$DK$1:$DK$5</formula1>
    </dataValidation>
    <dataValidation type="list" showInputMessage="1" showErrorMessage="1" sqref="J52" xr:uid="{8898AFC8-47B0-415F-A4BE-2EE95F5B9B67}">
      <formula1>$DL$1:$DL$3</formula1>
    </dataValidation>
  </dataValidations>
  <hyperlinks>
    <hyperlink ref="E5" location="'Справка'!A342" display="Подробнее" xr:uid="{9013435A-FA0C-490B-8B40-7B2A00256C56}"/>
    <hyperlink ref="E8" location="'Справка'!A350" display="Подробнее" xr:uid="{B10EB9B2-D8CE-46F6-B950-FC42549FEAC2}"/>
    <hyperlink ref="E9" location="'Справка'!A358" display="Подробнее" xr:uid="{955EAD97-9FBF-421D-B969-D09C8EA25C1B}"/>
    <hyperlink ref="E10" location="'Справка'!A364" display="Подробнее" xr:uid="{4E31D3F5-62AF-4A89-918D-95EA0C3FFA01}"/>
    <hyperlink ref="E11" location="'Справка'!A373" display="Подробнее" xr:uid="{D3C37993-D7DC-4DFB-A78E-10A638742D77}"/>
    <hyperlink ref="E12" location="'Справка'!A380" display="Подробнее" xr:uid="{5058993B-A427-4692-89F8-A51E4DC0FEAB}"/>
    <hyperlink ref="E13" location="'Справка'!A389" display="Подробнее" xr:uid="{CC18F692-4131-447D-B556-9914F9EE8929}"/>
    <hyperlink ref="E16" location="'Справка'!A398" display="Подробнее" xr:uid="{E65F026C-82A2-475B-A81D-654A5D7EE7B0}"/>
    <hyperlink ref="E17" location="'Справка'!A407" display="Подробнее" xr:uid="{66805DD0-E729-4BB3-9D58-3A8E98578C7B}"/>
    <hyperlink ref="E18" location="'Справка'!A414" display="Подробнее" xr:uid="{6003D48E-E857-4F31-A680-B5A1D7198FB7}"/>
    <hyperlink ref="E19" location="'Справка'!A420" display="Подробнее" xr:uid="{7223DE31-9363-49B9-B688-F44911E3745A}"/>
    <hyperlink ref="E20" location="'Справка'!A428" display="Подробнее" xr:uid="{3F0BEDF1-999A-4512-ABF8-8A16C9A6861A}"/>
    <hyperlink ref="E21" location="'Справка'!A437" display="Подробнее" xr:uid="{573F6814-AD32-41C7-A084-7217F6AE8627}"/>
    <hyperlink ref="E22" location="'Справка'!A446" display="Подробнее" xr:uid="{C9D43618-D05E-4FAA-9FBA-674F4BA4CBE8}"/>
    <hyperlink ref="E23" location="'Справка'!A455" display="Подробнее" xr:uid="{C53F438A-05B3-433B-90B1-96FFF119E5C0}"/>
    <hyperlink ref="E24" location="'Справка'!A461" display="Подробнее" xr:uid="{962C6CB4-3218-4A6C-9BF1-A9ED7AAE2222}"/>
    <hyperlink ref="E25" location="'Справка'!A468" display="Подробнее" xr:uid="{FEC5DDA5-9B59-4E98-B7EE-114A791704CB}"/>
    <hyperlink ref="E26" location="'Справка'!A475" display="Подробнее" xr:uid="{3B11DF26-6027-4BF2-8469-A3A06A6E71DF}"/>
    <hyperlink ref="E27" location="'Справка'!A482" display="Подробнее" xr:uid="{5D8CFD0C-86E3-458A-AC05-C8702CD6FE12}"/>
    <hyperlink ref="E28" location="'Справка'!A490" display="Подробнее" xr:uid="{6FFD3F21-CB3B-44EE-82EB-0985D97EB7E4}"/>
    <hyperlink ref="E29" location="'Справка'!A496" display="Подробнее" xr:uid="{69F231B8-1616-4267-B9EE-34FBFB12E0A5}"/>
    <hyperlink ref="E33" location="'Справка'!A503" display="Подробнее" xr:uid="{18404F4E-E31F-46BB-983C-5567BB543B43}"/>
    <hyperlink ref="E34" location="'Справка'!A512" display="Подробнее" xr:uid="{617B0082-AA35-4B0C-8A96-675FD06AEDE1}"/>
    <hyperlink ref="E35" location="'Справка'!A520" display="Подробнее" xr:uid="{3F5ADB4D-FAA0-4CF6-B57D-2FAA624E2410}"/>
    <hyperlink ref="E36" location="'Справка'!A538" display="Подробнее" xr:uid="{F336D999-9428-4FE2-A77E-158830E4DC16}"/>
    <hyperlink ref="E37" location="'Справка'!A545" display="Подробнее" xr:uid="{A00899F2-3A6A-449B-8028-2BFDA9F6EDD4}"/>
    <hyperlink ref="E39" location="'Справка'!A553" display="Подробнее" xr:uid="{412090E3-A7CC-47D7-A98B-2D44680D465F}"/>
    <hyperlink ref="E41" location="'Справка'!A563" display="Подробнее" xr:uid="{20B927E9-68E4-4822-84A9-1B3D4B589743}"/>
    <hyperlink ref="E42" location="'Справка'!A574" display="Подробнее" xr:uid="{78F8E304-72FE-4393-89BA-4B286B4658B2}"/>
    <hyperlink ref="E43" location="'Справка'!A581" display="Подробнее" xr:uid="{31F6E5D0-8552-4ED7-ADFB-9181A1B90408}"/>
    <hyperlink ref="E44" location="'Справка'!A588" display="Подробнее" xr:uid="{C992E15C-310D-44C2-B465-976B63906C94}"/>
    <hyperlink ref="E45" location="'Справка'!A595" display="Подробнее" xr:uid="{39F6F84F-A4E0-4483-B584-C1E03F81EC4D}"/>
    <hyperlink ref="E48" location="'Справка'!A603" display="Подробнее" xr:uid="{79B55761-89B9-4912-9D1C-52394E598198}"/>
    <hyperlink ref="E49" location="'Справка'!A610" display="Подробнее" xr:uid="{F1BBA43F-ECB6-42C7-BD87-694C49D8499B}"/>
    <hyperlink ref="E50" location="'Справка'!A619" display="Подробнее" xr:uid="{CE762665-CC25-479C-A75B-A41CA97180AC}"/>
    <hyperlink ref="E51" location="'Справка'!A632" display="Подробнее" xr:uid="{E931E1B1-96B5-4CF7-A99F-03641A0A52E5}"/>
    <hyperlink ref="E54" location="'Справка'!A644" display="Подробнее" xr:uid="{9C7495FC-AAB9-4128-A4E8-C7BC25037C89}"/>
    <hyperlink ref="E55" location="'Справка'!A651" display="Подробнее" xr:uid="{16DD5220-E1FA-4196-9591-5FA1B5208F82}"/>
    <hyperlink ref="E56" location="'Справка'!A657" display="Подробнее" xr:uid="{DA8E79AB-D1B9-4C94-997C-ADA550802494}"/>
    <hyperlink ref="E57" location="'Справка'!A663" display="Подробнее" xr:uid="{2A1892AD-F4EE-48B3-91CC-20D0FA48A622}"/>
    <hyperlink ref="E58" location="'Справка'!A669" display="Подробнее" xr:uid="{C8837DDC-7FEC-4E35-8F33-A9690E79B5A9}"/>
    <hyperlink ref="E59" location="'Справка'!A675" display="Подробнее" xr:uid="{513A7B1E-B586-4F52-B205-09FE7723A668}"/>
    <hyperlink ref="E60" location="'Справка'!A681" display="Подробнее" xr:uid="{FC23074D-70F1-4652-9638-E2BFB55ABA2F}"/>
    <hyperlink ref="E61" location="'Справка'!A686" display="Подробнее" xr:uid="{48E034B4-A4C3-4F56-911C-1F8A90EBF738}"/>
    <hyperlink ref="E62" location="'Справка'!A691" display="Подробнее" xr:uid="{6FE519DC-CA46-4807-8B74-C33F5B466D55}"/>
    <hyperlink ref="E63" location="'Справка'!A696" display="Подробнее" xr:uid="{9CC5C71B-2955-46EA-922C-6CFEF7AA5A51}"/>
    <hyperlink ref="E64" location="'Справка'!A701" display="Подробнее" xr:uid="{2AA8C96D-EAB3-4B0A-A922-C8E381338D5C}"/>
    <hyperlink ref="E65" location="'Справка'!A706" display="Подробнее" xr:uid="{A370CEC1-27DF-426A-B68B-1486C4965D01}"/>
    <hyperlink ref="E66" location="'Справка'!A711" display="Подробнее" xr:uid="{287682E1-189D-4F94-B0AA-ED11CE78CE9F}"/>
    <hyperlink ref="E67" location="'Справка'!A715" display="Подробнее" xr:uid="{31CC3796-7DE1-4FFF-9834-139D2575DFCD}"/>
    <hyperlink ref="E68" location="'Справка'!A719" display="Подробнее" xr:uid="{E531BE6D-B015-48C6-98E3-95400D416338}"/>
    <hyperlink ref="E69" location="'Справка'!A723" display="Подробнее" xr:uid="{258FAA2E-2A77-4D31-9FBC-4FDD38EF5FA5}"/>
    <hyperlink ref="E70" location="'Справка'!A727" display="Подробнее" xr:uid="{A252FF47-FA90-4A05-BF6F-49DF972D908B}"/>
    <hyperlink ref="E73" location="'Справка'!A731" display="Подробнее" xr:uid="{EAF7ED8E-CF94-4770-AFAF-8A9DA8E3CBE9}"/>
    <hyperlink ref="E74" location="'Справка'!A738" display="Подробнее" xr:uid="{7BF950CA-9E82-4FDD-B238-F586D7921A41}"/>
    <hyperlink ref="E75" location="'Справка'!A744" display="Подробнее" xr:uid="{A1C15598-72F8-4FE4-B745-34FC4EC2E08A}"/>
    <hyperlink ref="E78" location="'Справка'!A752" display="Подробнее" xr:uid="{6095C9ED-DBD6-41F4-A25F-F4F5EE36BA2D}"/>
    <hyperlink ref="E79" location="'Справка'!A757" display="Подробнее" xr:uid="{3AC8DD3B-11AD-4B95-9AAA-55B48FFC3257}"/>
    <hyperlink ref="E80" location="'Справка'!A763" display="Подробнее" xr:uid="{BB9D706A-93DC-486B-A792-82AA57CD60CE}"/>
    <hyperlink ref="E81" location="'Справка'!A769" display="Подробнее" xr:uid="{5877223C-4C54-4CE7-B6B0-FB8D322581A9}"/>
    <hyperlink ref="E82" location="'Справка'!A775" display="Подробнее" xr:uid="{120ED4D4-1D41-4627-B376-69D95C68AAFD}"/>
    <hyperlink ref="E83" location="'Справка'!A781" display="Подробнее" xr:uid="{9A0A303F-104F-4402-8A9D-FB2CD67204DE}"/>
    <hyperlink ref="E84" location="'Справка'!A787" display="Подробнее" xr:uid="{A3FE3A71-BFBA-4A1B-A58C-36B5434518C1}"/>
    <hyperlink ref="E85" location="'Справка'!A793" display="Подробнее" xr:uid="{686AFD66-9129-4609-973F-BDE5AB848B6B}"/>
    <hyperlink ref="E86" location="'Справка'!A798" display="Подробнее" xr:uid="{4518C96E-FFBC-4ABB-8B9F-CB85C2D83750}"/>
    <hyperlink ref="E87" location="'Справка'!A803" display="Подробнее" xr:uid="{0C9C826C-BE25-4A50-8D1C-33C826E6FE25}"/>
    <hyperlink ref="E88" location="'Справка'!A808" display="Подробнее" xr:uid="{19A8AF54-9CBF-45A5-A15E-48FAE5E7ECE8}"/>
    <hyperlink ref="E89" location="'Справка'!A813" display="Подробнее" xr:uid="{D4B251CA-A058-46C8-A464-FF178645A348}"/>
    <hyperlink ref="E90" location="'Справка'!A818" display="Подробнее" xr:uid="{82E7D522-515E-4684-A0FA-DC3CC79A015B}"/>
    <hyperlink ref="E91" location="'Справка'!A823" display="Подробнее" xr:uid="{2AC2EB0D-38DF-4A2E-8841-2E79ADF3A80B}"/>
    <hyperlink ref="E92" location="'Справка'!A829" display="Подробнее" xr:uid="{26D4735B-7908-498A-B374-51352B874FC6}"/>
    <hyperlink ref="E93" location="'Справка'!A835" display="Подробнее" xr:uid="{BFCE7E7E-7FDD-4DFA-9BCC-3A5F0877ABF5}"/>
    <hyperlink ref="E94" location="'Справка'!A841" display="Подробнее" xr:uid="{8A72BDD0-E47D-497A-B3DE-AF55BB0B0538}"/>
    <hyperlink ref="E95" location="'Справка'!A847" display="Подробнее" xr:uid="{05B9A29F-2A55-476E-80F9-2640CEE39818}"/>
    <hyperlink ref="M19" location="'Справка'!A959" display="Подробнее" xr:uid="{195805D0-167F-4DD3-AA18-88667ADC8A91}"/>
    <hyperlink ref="M20" location="'Справка'!A965" display="Подробнее" xr:uid="{5ABD4D71-C9EA-42C9-8481-51849161390D}"/>
    <hyperlink ref="M21" location="'Справка'!A971" display="Подробнее" xr:uid="{1E55A455-F76A-4B07-A7EA-BD232B701E17}"/>
    <hyperlink ref="M22" location="'Справка'!A978" display="Подробнее" xr:uid="{0600D5BF-744C-4F3C-BE3F-3E15996CD14E}"/>
    <hyperlink ref="M23" location="'Справка'!A986" display="Подробнее" xr:uid="{A4D03466-902B-4519-9168-3AD456EBF938}"/>
    <hyperlink ref="M24" location="'Справка'!A994" display="Подробнее" xr:uid="{DFE8A847-598F-4B87-92E1-3CD65364AD05}"/>
    <hyperlink ref="M28" location="'Справка'!A913" display="Подробнее" xr:uid="{86074015-0CA2-442C-91FA-29CEE39FD7C5}"/>
    <hyperlink ref="M29" location="'Справка'!A920" display="Подробнее" xr:uid="{C0407DD4-7AA8-4EE3-BD00-BEE033753370}"/>
    <hyperlink ref="M30" location="'Справка'!A928" display="Подробнее" xr:uid="{25DEB19C-5DEE-4255-A180-81905C79BD62}"/>
    <hyperlink ref="M31" location="'Справка'!A935" display="Подробнее" xr:uid="{8BA7D500-140D-4498-B9A5-955B6031A855}"/>
    <hyperlink ref="M32" location="'Справка'!A943" display="Подробнее" xr:uid="{792A8507-87F5-4233-B5B0-C2D2423D36AB}"/>
    <hyperlink ref="M33" location="'Справка'!A951" display="Подробнее" xr:uid="{7E7A27EE-47AE-4075-B228-E9C2B5920FCC}"/>
    <hyperlink ref="M43" location="'Справка'!A853" display="Подробнее" xr:uid="{09FD1D04-8F9C-4D41-83B1-EC56A0D19231}"/>
    <hyperlink ref="M44" location="'Справка'!A858" display="Подробнее" xr:uid="{85B3A1C2-6C14-41F3-8757-0B3F142DDD02}"/>
    <hyperlink ref="M45" location="'Справка'!A863" display="Подробнее" xr:uid="{C378EC88-4A89-4BEF-B61B-EECF64C7EEF0}"/>
    <hyperlink ref="M46" location="'Справка'!A868" display="Подробнее" xr:uid="{8E0E4591-5146-435B-8CA5-794D0061D88E}"/>
    <hyperlink ref="M47" location="'Справка'!A873" display="Подробнее" xr:uid="{41E86A18-34C9-4709-966C-B3596832ECC5}"/>
    <hyperlink ref="M48" location="'Справка'!A878" display="Подробнее" xr:uid="{EBC647FF-EDB9-4C97-94DC-01F6D262617A}"/>
    <hyperlink ref="M49" location="'Справка'!A883" display="Подробнее" xr:uid="{A1AC50E3-E561-4130-8B98-D63964B2C6FC}"/>
    <hyperlink ref="M50" location="'Справка'!A888" display="Подробнее" xr:uid="{34302D81-2C77-41D1-9594-B5165AE94C31}"/>
    <hyperlink ref="M51" location="'Справка'!A893" display="Подробнее" xr:uid="{FADAC349-7C83-4CAA-BF7E-95F190C62A72}"/>
    <hyperlink ref="M52" location="'Справка'!A898" display="Подробнее" xr:uid="{7CF6A213-158D-41DE-AA1C-020A71867FFF}"/>
    <hyperlink ref="M53" location="'Справка'!A903" display="Подробнее" xr:uid="{93AC3746-0FB7-40DF-9488-7BB7BE7E4427}"/>
    <hyperlink ref="M54" location="'Справка'!A908" display="Подробнее" xr:uid="{CC9FBBD6-3599-4D5B-94F0-DC8A94A8CD7D}"/>
    <hyperlink ref="AI1" location="'Справка'!A247" display="Контрольные точки диаграмм (Подробнее)" xr:uid="{6287F299-5572-4AE9-905A-992E5F3C730D}"/>
    <hyperlink ref="H2" location="'Справка'!A175" display="Единицы измерения (Подробнее)" xr:uid="{93F8C429-3CAE-4EBB-B8B0-3F19006B9DF9}"/>
    <hyperlink ref="O2" location="'Справка'!A194" display="Сочетания нагрузок (Подробнее)" xr:uid="{530D2706-647B-4F63-9AB1-5F1E3001042A}"/>
    <hyperlink ref="H11" location="'Справка'!A185" display="Система знаков (Подробнее)" xr:uid="{8187C629-8869-4D51-9AE4-6FFEF8C19CED}"/>
    <hyperlink ref="H17" location="'Справка'!A230" display="Материал арматуры (Подробнее)" xr:uid="{3D1C13B3-8267-4A84-B26D-C9634D491A31}"/>
    <hyperlink ref="H26" location="'Справка'!A222" display="Материал бетона (Подробнее)" xr:uid="{1219540F-0C64-4FCA-BF2F-C558EBC0F859}"/>
    <hyperlink ref="H35" location="'Справка'!A238" display="Настройки диаграмм для расчетов (Подробнее)" xr:uid="{FA9B2617-CE0E-4D3E-8565-2382829A50CB}"/>
    <hyperlink ref="H41" location="'Справка'!A253" display="Аннотации схемы (Подробнее)" xr:uid="{5048B276-682E-4571-A5A3-F58858D59F0B}"/>
    <hyperlink ref="H56" location="'Справка'!A261" display="Круглое сечение (Подробнее)" xr:uid="{116B5F0E-6665-4614-97A5-F546A776ABCB}"/>
    <hyperlink ref="H68" location="'Справка'!A268" display="Скругленный прямоугольник (Подробнее)" xr:uid="{B968141B-A5DF-42E1-8455-D16B79EE7F11}"/>
    <hyperlink ref="H77" location="'Справка'!A274" display="Г-образное сечение (Подробнее)" xr:uid="{AC33EF56-BA3D-4BEE-88E6-2521DA7DFAFA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D7D04-28EC-4529-81D1-AC5B277182A5}">
  <sheetPr codeName="Лист2"/>
  <dimension ref="A1:F1100"/>
  <sheetViews>
    <sheetView workbookViewId="0"/>
  </sheetViews>
  <sheetFormatPr defaultRowHeight="12.75" x14ac:dyDescent="0.2"/>
  <cols>
    <col min="1" max="1" width="34.7109375" style="29" customWidth="1"/>
    <col min="2" max="2" width="118.7109375" style="29" customWidth="1"/>
    <col min="3" max="4" width="18.7109375" style="29" customWidth="1"/>
    <col min="5" max="6" width="26.7109375" style="29" customWidth="1"/>
    <col min="7" max="16384" width="9.140625" style="28"/>
  </cols>
  <sheetData>
    <row r="1" spans="1:6" ht="20.25" x14ac:dyDescent="0.2">
      <c r="A1" s="34" t="s">
        <v>433</v>
      </c>
      <c r="B1" s="34"/>
      <c r="C1" s="34"/>
      <c r="D1" s="34"/>
      <c r="E1" s="34"/>
      <c r="F1" s="34"/>
    </row>
    <row r="2" spans="1:6" x14ac:dyDescent="0.2">
      <c r="A2" s="35" t="s">
        <v>434</v>
      </c>
      <c r="B2" s="35"/>
      <c r="C2" s="35"/>
      <c r="D2" s="35"/>
      <c r="E2" s="35"/>
      <c r="F2" s="35"/>
    </row>
    <row r="3" spans="1:6" x14ac:dyDescent="0.2">
      <c r="A3" s="35" t="s">
        <v>435</v>
      </c>
      <c r="B3" s="35"/>
      <c r="C3" s="35"/>
      <c r="D3" s="35"/>
      <c r="E3" s="35"/>
      <c r="F3" s="35"/>
    </row>
    <row r="4" spans="1:6" x14ac:dyDescent="0.2">
      <c r="A4" s="30"/>
      <c r="B4" s="30"/>
      <c r="C4" s="30"/>
      <c r="D4" s="30"/>
      <c r="E4" s="30"/>
      <c r="F4" s="30"/>
    </row>
    <row r="5" spans="1:6" ht="16.5" x14ac:dyDescent="0.2">
      <c r="A5" s="36" t="s">
        <v>436</v>
      </c>
      <c r="B5" s="36"/>
      <c r="C5" s="36"/>
      <c r="D5" s="36"/>
      <c r="E5" s="36"/>
      <c r="F5" s="36"/>
    </row>
    <row r="6" spans="1:6" x14ac:dyDescent="0.2">
      <c r="A6" s="35" t="s">
        <v>437</v>
      </c>
      <c r="B6" s="35"/>
      <c r="C6" s="35"/>
      <c r="D6" s="35"/>
      <c r="E6" s="35"/>
      <c r="F6" s="35"/>
    </row>
    <row r="7" spans="1:6" x14ac:dyDescent="0.2">
      <c r="A7" s="35" t="s">
        <v>438</v>
      </c>
      <c r="B7" s="35"/>
      <c r="C7" s="35"/>
      <c r="D7" s="35"/>
      <c r="E7" s="35"/>
      <c r="F7" s="35"/>
    </row>
    <row r="8" spans="1:6" x14ac:dyDescent="0.2">
      <c r="A8" s="35" t="s">
        <v>439</v>
      </c>
      <c r="B8" s="35"/>
      <c r="C8" s="35"/>
      <c r="D8" s="35"/>
      <c r="E8" s="35"/>
      <c r="F8" s="35"/>
    </row>
    <row r="9" spans="1:6" x14ac:dyDescent="0.2">
      <c r="A9" s="35" t="s">
        <v>440</v>
      </c>
      <c r="B9" s="35"/>
      <c r="C9" s="35"/>
      <c r="D9" s="35"/>
      <c r="E9" s="35"/>
      <c r="F9" s="35"/>
    </row>
    <row r="10" spans="1:6" x14ac:dyDescent="0.2">
      <c r="A10" s="35" t="s">
        <v>441</v>
      </c>
      <c r="B10" s="35"/>
      <c r="C10" s="35"/>
      <c r="D10" s="35"/>
      <c r="E10" s="35"/>
      <c r="F10" s="35"/>
    </row>
    <row r="11" spans="1:6" x14ac:dyDescent="0.2">
      <c r="A11" s="35" t="s">
        <v>442</v>
      </c>
      <c r="B11" s="35"/>
      <c r="C11" s="35"/>
      <c r="D11" s="35"/>
      <c r="E11" s="35"/>
      <c r="F11" s="35"/>
    </row>
    <row r="12" spans="1:6" ht="42" customHeight="1" x14ac:dyDescent="0.2">
      <c r="A12" s="37"/>
      <c r="B12" s="37"/>
      <c r="C12" s="37"/>
      <c r="D12" s="37"/>
      <c r="E12" s="37"/>
      <c r="F12" s="37"/>
    </row>
    <row r="13" spans="1:6" x14ac:dyDescent="0.2">
      <c r="A13" s="30"/>
      <c r="B13" s="30"/>
      <c r="C13" s="30"/>
      <c r="D13" s="30"/>
      <c r="E13" s="30"/>
      <c r="F13" s="30"/>
    </row>
    <row r="14" spans="1:6" ht="16.5" x14ac:dyDescent="0.2">
      <c r="A14" s="36" t="s">
        <v>443</v>
      </c>
      <c r="B14" s="36"/>
      <c r="C14" s="36"/>
      <c r="D14" s="36"/>
      <c r="E14" s="36"/>
      <c r="F14" s="36"/>
    </row>
    <row r="15" spans="1:6" x14ac:dyDescent="0.2">
      <c r="A15" s="35" t="s">
        <v>444</v>
      </c>
      <c r="B15" s="35"/>
      <c r="C15" s="35"/>
      <c r="D15" s="35"/>
      <c r="E15" s="35"/>
      <c r="F15" s="35"/>
    </row>
    <row r="16" spans="1:6" ht="42" customHeight="1" x14ac:dyDescent="0.2">
      <c r="A16" s="37"/>
      <c r="B16" s="37"/>
      <c r="C16" s="37"/>
      <c r="D16" s="37"/>
      <c r="E16" s="37"/>
      <c r="F16" s="37"/>
    </row>
    <row r="17" spans="1:6" x14ac:dyDescent="0.2">
      <c r="A17" s="35" t="s">
        <v>445</v>
      </c>
      <c r="B17" s="35"/>
      <c r="C17" s="35"/>
      <c r="D17" s="35"/>
      <c r="E17" s="35"/>
      <c r="F17" s="35"/>
    </row>
    <row r="18" spans="1:6" x14ac:dyDescent="0.2">
      <c r="A18" s="35" t="s">
        <v>446</v>
      </c>
      <c r="B18" s="35"/>
      <c r="C18" s="35"/>
      <c r="D18" s="35"/>
      <c r="E18" s="35"/>
      <c r="F18" s="35"/>
    </row>
    <row r="19" spans="1:6" x14ac:dyDescent="0.2">
      <c r="A19" s="35" t="s">
        <v>447</v>
      </c>
      <c r="B19" s="35"/>
      <c r="C19" s="35"/>
      <c r="D19" s="35"/>
      <c r="E19" s="35"/>
      <c r="F19" s="35"/>
    </row>
    <row r="20" spans="1:6" x14ac:dyDescent="0.2">
      <c r="A20" s="35" t="s">
        <v>448</v>
      </c>
      <c r="B20" s="35"/>
      <c r="C20" s="35"/>
      <c r="D20" s="35"/>
      <c r="E20" s="35"/>
      <c r="F20" s="35"/>
    </row>
    <row r="21" spans="1:6" x14ac:dyDescent="0.2">
      <c r="A21" s="35" t="s">
        <v>449</v>
      </c>
      <c r="B21" s="35"/>
      <c r="C21" s="35"/>
      <c r="D21" s="35"/>
      <c r="E21" s="35"/>
      <c r="F21" s="35"/>
    </row>
    <row r="22" spans="1:6" x14ac:dyDescent="0.2">
      <c r="A22" s="30"/>
      <c r="B22" s="30"/>
      <c r="C22" s="30"/>
      <c r="D22" s="30"/>
      <c r="E22" s="30"/>
      <c r="F22" s="30"/>
    </row>
    <row r="23" spans="1:6" ht="16.5" x14ac:dyDescent="0.2">
      <c r="A23" s="36" t="s">
        <v>450</v>
      </c>
      <c r="B23" s="36"/>
      <c r="C23" s="36"/>
      <c r="D23" s="36"/>
      <c r="E23" s="36"/>
      <c r="F23" s="36"/>
    </row>
    <row r="24" spans="1:6" x14ac:dyDescent="0.2">
      <c r="A24" s="35" t="s">
        <v>451</v>
      </c>
      <c r="B24" s="35"/>
      <c r="C24" s="35"/>
      <c r="D24" s="35"/>
      <c r="E24" s="35"/>
      <c r="F24" s="35"/>
    </row>
    <row r="25" spans="1:6" x14ac:dyDescent="0.2">
      <c r="A25" s="35" t="s">
        <v>452</v>
      </c>
      <c r="B25" s="35"/>
      <c r="C25" s="35"/>
      <c r="D25" s="35"/>
      <c r="E25" s="35"/>
      <c r="F25" s="35"/>
    </row>
    <row r="26" spans="1:6" ht="66" customHeight="1" x14ac:dyDescent="0.2">
      <c r="A26" s="37"/>
      <c r="B26" s="37"/>
      <c r="C26" s="37"/>
      <c r="D26" s="37"/>
      <c r="E26" s="37"/>
      <c r="F26" s="37"/>
    </row>
    <row r="27" spans="1:6" x14ac:dyDescent="0.2">
      <c r="A27" s="35" t="s">
        <v>453</v>
      </c>
      <c r="B27" s="35"/>
      <c r="C27" s="35"/>
      <c r="D27" s="35"/>
      <c r="E27" s="35"/>
      <c r="F27" s="35"/>
    </row>
    <row r="28" spans="1:6" x14ac:dyDescent="0.2">
      <c r="A28" s="35" t="s">
        <v>454</v>
      </c>
      <c r="B28" s="35"/>
      <c r="C28" s="35"/>
      <c r="D28" s="35"/>
      <c r="E28" s="35"/>
      <c r="F28" s="35"/>
    </row>
    <row r="29" spans="1:6" x14ac:dyDescent="0.2">
      <c r="A29" s="35" t="s">
        <v>455</v>
      </c>
      <c r="B29" s="35"/>
      <c r="C29" s="35"/>
      <c r="D29" s="35"/>
      <c r="E29" s="35"/>
      <c r="F29" s="35"/>
    </row>
    <row r="30" spans="1:6" x14ac:dyDescent="0.2">
      <c r="A30" s="35" t="s">
        <v>456</v>
      </c>
      <c r="B30" s="35"/>
      <c r="C30" s="35"/>
      <c r="D30" s="35"/>
      <c r="E30" s="35"/>
      <c r="F30" s="35"/>
    </row>
    <row r="31" spans="1:6" x14ac:dyDescent="0.2">
      <c r="A31" s="35" t="s">
        <v>457</v>
      </c>
      <c r="B31" s="35"/>
      <c r="C31" s="35"/>
      <c r="D31" s="35"/>
      <c r="E31" s="35"/>
      <c r="F31" s="35"/>
    </row>
    <row r="32" spans="1:6" x14ac:dyDescent="0.2">
      <c r="A32" s="30"/>
      <c r="B32" s="30"/>
      <c r="C32" s="30"/>
      <c r="D32" s="30"/>
      <c r="E32" s="30"/>
      <c r="F32" s="30"/>
    </row>
    <row r="33" spans="1:6" ht="16.5" x14ac:dyDescent="0.2">
      <c r="A33" s="36" t="s">
        <v>458</v>
      </c>
      <c r="B33" s="36"/>
      <c r="C33" s="36"/>
      <c r="D33" s="36"/>
      <c r="E33" s="36"/>
      <c r="F33" s="36"/>
    </row>
    <row r="34" spans="1:6" x14ac:dyDescent="0.2">
      <c r="A34" s="35" t="s">
        <v>459</v>
      </c>
      <c r="B34" s="35"/>
      <c r="C34" s="35"/>
      <c r="D34" s="35"/>
      <c r="E34" s="35"/>
      <c r="F34" s="35"/>
    </row>
    <row r="35" spans="1:6" ht="42" customHeight="1" x14ac:dyDescent="0.2">
      <c r="A35" s="37"/>
      <c r="B35" s="37"/>
      <c r="C35" s="37"/>
      <c r="D35" s="37"/>
      <c r="E35" s="37"/>
      <c r="F35" s="37"/>
    </row>
    <row r="36" spans="1:6" x14ac:dyDescent="0.2">
      <c r="A36" s="35" t="s">
        <v>460</v>
      </c>
      <c r="B36" s="35"/>
      <c r="C36" s="35"/>
      <c r="D36" s="35"/>
      <c r="E36" s="35"/>
      <c r="F36" s="35"/>
    </row>
    <row r="37" spans="1:6" x14ac:dyDescent="0.2">
      <c r="A37" s="35" t="s">
        <v>461</v>
      </c>
      <c r="B37" s="35"/>
      <c r="C37" s="35"/>
      <c r="D37" s="35"/>
      <c r="E37" s="35"/>
      <c r="F37" s="35"/>
    </row>
    <row r="38" spans="1:6" ht="42" customHeight="1" x14ac:dyDescent="0.2">
      <c r="A38" s="37"/>
      <c r="B38" s="37"/>
      <c r="C38" s="37"/>
      <c r="D38" s="37"/>
      <c r="E38" s="37"/>
      <c r="F38" s="37"/>
    </row>
    <row r="39" spans="1:6" x14ac:dyDescent="0.2">
      <c r="A39" s="35" t="s">
        <v>462</v>
      </c>
      <c r="B39" s="35"/>
      <c r="C39" s="35"/>
      <c r="D39" s="35"/>
      <c r="E39" s="35"/>
      <c r="F39" s="35"/>
    </row>
    <row r="40" spans="1:6" x14ac:dyDescent="0.2">
      <c r="A40" s="35" t="s">
        <v>463</v>
      </c>
      <c r="B40" s="35"/>
      <c r="C40" s="35"/>
      <c r="D40" s="35"/>
      <c r="E40" s="35"/>
      <c r="F40" s="35"/>
    </row>
    <row r="41" spans="1:6" x14ac:dyDescent="0.2">
      <c r="A41" s="35" t="s">
        <v>464</v>
      </c>
      <c r="B41" s="35"/>
      <c r="C41" s="35"/>
      <c r="D41" s="35"/>
      <c r="E41" s="35"/>
      <c r="F41" s="35"/>
    </row>
    <row r="42" spans="1:6" x14ac:dyDescent="0.2">
      <c r="A42" s="35" t="s">
        <v>465</v>
      </c>
      <c r="B42" s="35"/>
      <c r="C42" s="35"/>
      <c r="D42" s="35"/>
      <c r="E42" s="35"/>
      <c r="F42" s="35"/>
    </row>
    <row r="43" spans="1:6" x14ac:dyDescent="0.2">
      <c r="A43" s="35" t="s">
        <v>466</v>
      </c>
      <c r="B43" s="35"/>
      <c r="C43" s="35"/>
      <c r="D43" s="35"/>
      <c r="E43" s="35"/>
      <c r="F43" s="35"/>
    </row>
    <row r="44" spans="1:6" x14ac:dyDescent="0.2">
      <c r="A44" s="35" t="s">
        <v>467</v>
      </c>
      <c r="B44" s="35"/>
      <c r="C44" s="35"/>
      <c r="D44" s="35"/>
      <c r="E44" s="35"/>
      <c r="F44" s="35"/>
    </row>
    <row r="45" spans="1:6" x14ac:dyDescent="0.2">
      <c r="A45" s="35" t="s">
        <v>468</v>
      </c>
      <c r="B45" s="35"/>
      <c r="C45" s="35"/>
      <c r="D45" s="35"/>
      <c r="E45" s="35"/>
      <c r="F45" s="35"/>
    </row>
    <row r="46" spans="1:6" x14ac:dyDescent="0.2">
      <c r="A46" s="35" t="s">
        <v>469</v>
      </c>
      <c r="B46" s="35"/>
      <c r="C46" s="35"/>
      <c r="D46" s="35"/>
      <c r="E46" s="35"/>
      <c r="F46" s="35"/>
    </row>
    <row r="47" spans="1:6" ht="42" customHeight="1" x14ac:dyDescent="0.2">
      <c r="A47" s="37"/>
      <c r="B47" s="37"/>
      <c r="C47" s="37"/>
      <c r="D47" s="37"/>
      <c r="E47" s="37"/>
      <c r="F47" s="37"/>
    </row>
    <row r="48" spans="1:6" ht="66" customHeight="1" x14ac:dyDescent="0.2">
      <c r="A48" s="37"/>
      <c r="B48" s="37"/>
      <c r="C48" s="37"/>
      <c r="D48" s="37"/>
      <c r="E48" s="37"/>
      <c r="F48" s="37"/>
    </row>
    <row r="49" spans="1:6" x14ac:dyDescent="0.2">
      <c r="A49" s="35" t="s">
        <v>470</v>
      </c>
      <c r="B49" s="35"/>
      <c r="C49" s="35"/>
      <c r="D49" s="35"/>
      <c r="E49" s="35"/>
      <c r="F49" s="35"/>
    </row>
    <row r="50" spans="1:6" x14ac:dyDescent="0.2">
      <c r="A50" s="35" t="s">
        <v>471</v>
      </c>
      <c r="B50" s="35"/>
      <c r="C50" s="35"/>
      <c r="D50" s="35"/>
      <c r="E50" s="35"/>
      <c r="F50" s="35"/>
    </row>
    <row r="51" spans="1:6" x14ac:dyDescent="0.2">
      <c r="A51" s="35" t="s">
        <v>472</v>
      </c>
      <c r="B51" s="35"/>
      <c r="C51" s="35"/>
      <c r="D51" s="35"/>
      <c r="E51" s="35"/>
      <c r="F51" s="35"/>
    </row>
    <row r="52" spans="1:6" x14ac:dyDescent="0.2">
      <c r="A52" s="35" t="s">
        <v>473</v>
      </c>
      <c r="B52" s="35"/>
      <c r="C52" s="35"/>
      <c r="D52" s="35"/>
      <c r="E52" s="35"/>
      <c r="F52" s="35"/>
    </row>
    <row r="53" spans="1:6" x14ac:dyDescent="0.2">
      <c r="A53" s="35" t="s">
        <v>474</v>
      </c>
      <c r="B53" s="35"/>
      <c r="C53" s="35"/>
      <c r="D53" s="35"/>
      <c r="E53" s="35"/>
      <c r="F53" s="35"/>
    </row>
    <row r="54" spans="1:6" x14ac:dyDescent="0.2">
      <c r="A54" s="35" t="s">
        <v>475</v>
      </c>
      <c r="B54" s="35"/>
      <c r="C54" s="35"/>
      <c r="D54" s="35"/>
      <c r="E54" s="35"/>
      <c r="F54" s="35"/>
    </row>
    <row r="55" spans="1:6" x14ac:dyDescent="0.2">
      <c r="A55" s="35" t="s">
        <v>476</v>
      </c>
      <c r="B55" s="35"/>
      <c r="C55" s="35"/>
      <c r="D55" s="35"/>
      <c r="E55" s="35"/>
      <c r="F55" s="35"/>
    </row>
    <row r="56" spans="1:6" x14ac:dyDescent="0.2">
      <c r="A56" s="35" t="s">
        <v>477</v>
      </c>
      <c r="B56" s="35"/>
      <c r="C56" s="35"/>
      <c r="D56" s="35"/>
      <c r="E56" s="35"/>
      <c r="F56" s="35"/>
    </row>
    <row r="57" spans="1:6" x14ac:dyDescent="0.2">
      <c r="A57" s="30"/>
      <c r="B57" s="30"/>
      <c r="C57" s="30"/>
      <c r="D57" s="30"/>
      <c r="E57" s="30"/>
      <c r="F57" s="30"/>
    </row>
    <row r="58" spans="1:6" ht="16.5" x14ac:dyDescent="0.2">
      <c r="A58" s="36" t="s">
        <v>478</v>
      </c>
      <c r="B58" s="36"/>
      <c r="C58" s="36"/>
      <c r="D58" s="36"/>
      <c r="E58" s="36"/>
      <c r="F58" s="36"/>
    </row>
    <row r="59" spans="1:6" x14ac:dyDescent="0.2">
      <c r="A59" s="35" t="s">
        <v>479</v>
      </c>
      <c r="B59" s="35"/>
      <c r="C59" s="35"/>
      <c r="D59" s="35"/>
      <c r="E59" s="35"/>
      <c r="F59" s="35"/>
    </row>
    <row r="60" spans="1:6" ht="42" customHeight="1" x14ac:dyDescent="0.2">
      <c r="A60" s="37"/>
      <c r="B60" s="37"/>
      <c r="C60" s="37"/>
      <c r="D60" s="37"/>
      <c r="E60" s="37"/>
      <c r="F60" s="37"/>
    </row>
    <row r="61" spans="1:6" ht="42" customHeight="1" x14ac:dyDescent="0.2">
      <c r="A61" s="37"/>
      <c r="B61" s="37"/>
      <c r="C61" s="37"/>
      <c r="D61" s="37"/>
      <c r="E61" s="37"/>
      <c r="F61" s="37"/>
    </row>
    <row r="62" spans="1:6" x14ac:dyDescent="0.2">
      <c r="A62" s="35" t="s">
        <v>480</v>
      </c>
      <c r="B62" s="35"/>
      <c r="C62" s="35"/>
      <c r="D62" s="35"/>
      <c r="E62" s="35"/>
      <c r="F62" s="35"/>
    </row>
    <row r="63" spans="1:6" x14ac:dyDescent="0.2">
      <c r="A63" s="35" t="s">
        <v>481</v>
      </c>
      <c r="B63" s="35"/>
      <c r="C63" s="35"/>
      <c r="D63" s="35"/>
      <c r="E63" s="35"/>
      <c r="F63" s="35"/>
    </row>
    <row r="64" spans="1:6" x14ac:dyDescent="0.2">
      <c r="A64" s="35" t="s">
        <v>482</v>
      </c>
      <c r="B64" s="35"/>
      <c r="C64" s="35"/>
      <c r="D64" s="35"/>
      <c r="E64" s="35"/>
      <c r="F64" s="35"/>
    </row>
    <row r="65" spans="1:6" x14ac:dyDescent="0.2">
      <c r="A65" s="30"/>
      <c r="B65" s="30"/>
      <c r="C65" s="30"/>
      <c r="D65" s="30"/>
      <c r="E65" s="30"/>
      <c r="F65" s="30"/>
    </row>
    <row r="66" spans="1:6" ht="16.5" x14ac:dyDescent="0.2">
      <c r="A66" s="36" t="s">
        <v>483</v>
      </c>
      <c r="B66" s="36"/>
      <c r="C66" s="36"/>
      <c r="D66" s="36"/>
      <c r="E66" s="36"/>
      <c r="F66" s="36"/>
    </row>
    <row r="67" spans="1:6" x14ac:dyDescent="0.2">
      <c r="A67" s="35" t="s">
        <v>484</v>
      </c>
      <c r="B67" s="35"/>
      <c r="C67" s="35"/>
      <c r="D67" s="35"/>
      <c r="E67" s="35"/>
      <c r="F67" s="35"/>
    </row>
    <row r="68" spans="1:6" x14ac:dyDescent="0.2">
      <c r="A68" s="35" t="s">
        <v>485</v>
      </c>
      <c r="B68" s="35"/>
      <c r="C68" s="35"/>
      <c r="D68" s="35"/>
      <c r="E68" s="35"/>
      <c r="F68" s="35"/>
    </row>
    <row r="69" spans="1:6" ht="42" customHeight="1" x14ac:dyDescent="0.2">
      <c r="A69" s="37"/>
      <c r="B69" s="37"/>
      <c r="C69" s="37"/>
      <c r="D69" s="37"/>
      <c r="E69" s="37"/>
      <c r="F69" s="37"/>
    </row>
    <row r="70" spans="1:6" ht="42" customHeight="1" x14ac:dyDescent="0.2">
      <c r="A70" s="37"/>
      <c r="B70" s="37"/>
      <c r="C70" s="37"/>
      <c r="D70" s="37"/>
      <c r="E70" s="37"/>
      <c r="F70" s="37"/>
    </row>
    <row r="71" spans="1:6" x14ac:dyDescent="0.2">
      <c r="A71" s="35" t="s">
        <v>486</v>
      </c>
      <c r="B71" s="35"/>
      <c r="C71" s="35"/>
      <c r="D71" s="35"/>
      <c r="E71" s="35"/>
      <c r="F71" s="35"/>
    </row>
    <row r="72" spans="1:6" x14ac:dyDescent="0.2">
      <c r="A72" s="35" t="s">
        <v>487</v>
      </c>
      <c r="B72" s="35"/>
      <c r="C72" s="35"/>
      <c r="D72" s="35"/>
      <c r="E72" s="35"/>
      <c r="F72" s="35"/>
    </row>
    <row r="73" spans="1:6" x14ac:dyDescent="0.2">
      <c r="A73" s="35" t="s">
        <v>488</v>
      </c>
      <c r="B73" s="35"/>
      <c r="C73" s="35"/>
      <c r="D73" s="35"/>
      <c r="E73" s="35"/>
      <c r="F73" s="35"/>
    </row>
    <row r="74" spans="1:6" x14ac:dyDescent="0.2">
      <c r="A74" s="30"/>
      <c r="B74" s="30"/>
      <c r="C74" s="30"/>
      <c r="D74" s="30"/>
      <c r="E74" s="30"/>
      <c r="F74" s="30"/>
    </row>
    <row r="75" spans="1:6" ht="16.5" x14ac:dyDescent="0.2">
      <c r="A75" s="36" t="s">
        <v>489</v>
      </c>
      <c r="B75" s="36"/>
      <c r="C75" s="36"/>
      <c r="D75" s="36"/>
      <c r="E75" s="36"/>
      <c r="F75" s="36"/>
    </row>
    <row r="76" spans="1:6" x14ac:dyDescent="0.2">
      <c r="A76" s="35" t="s">
        <v>490</v>
      </c>
      <c r="B76" s="35"/>
      <c r="C76" s="35"/>
      <c r="D76" s="35"/>
      <c r="E76" s="35"/>
      <c r="F76" s="35"/>
    </row>
    <row r="77" spans="1:6" ht="42" customHeight="1" x14ac:dyDescent="0.2">
      <c r="A77" s="37"/>
      <c r="B77" s="37"/>
      <c r="C77" s="37"/>
      <c r="D77" s="37"/>
      <c r="E77" s="37"/>
      <c r="F77" s="37"/>
    </row>
    <row r="78" spans="1:6" x14ac:dyDescent="0.2">
      <c r="A78" s="35" t="s">
        <v>491</v>
      </c>
      <c r="B78" s="35"/>
      <c r="C78" s="35"/>
      <c r="D78" s="35"/>
      <c r="E78" s="35"/>
      <c r="F78" s="35"/>
    </row>
    <row r="79" spans="1:6" x14ac:dyDescent="0.2">
      <c r="A79" s="35" t="s">
        <v>492</v>
      </c>
      <c r="B79" s="35"/>
      <c r="C79" s="35"/>
      <c r="D79" s="35"/>
      <c r="E79" s="35"/>
      <c r="F79" s="35"/>
    </row>
    <row r="80" spans="1:6" x14ac:dyDescent="0.2">
      <c r="A80" s="35" t="s">
        <v>493</v>
      </c>
      <c r="B80" s="35"/>
      <c r="C80" s="35"/>
      <c r="D80" s="35"/>
      <c r="E80" s="35"/>
      <c r="F80" s="35"/>
    </row>
    <row r="81" spans="1:6" x14ac:dyDescent="0.2">
      <c r="A81" s="35" t="s">
        <v>494</v>
      </c>
      <c r="B81" s="35"/>
      <c r="C81" s="35"/>
      <c r="D81" s="35"/>
      <c r="E81" s="35"/>
      <c r="F81" s="35"/>
    </row>
    <row r="82" spans="1:6" ht="42" customHeight="1" x14ac:dyDescent="0.2">
      <c r="A82" s="37"/>
      <c r="B82" s="37"/>
      <c r="C82" s="37"/>
      <c r="D82" s="37"/>
      <c r="E82" s="37"/>
      <c r="F82" s="37"/>
    </row>
    <row r="83" spans="1:6" x14ac:dyDescent="0.2">
      <c r="A83" s="35" t="s">
        <v>495</v>
      </c>
      <c r="B83" s="35"/>
      <c r="C83" s="35"/>
      <c r="D83" s="35"/>
      <c r="E83" s="35"/>
      <c r="F83" s="35"/>
    </row>
    <row r="84" spans="1:6" x14ac:dyDescent="0.2">
      <c r="A84" s="35" t="s">
        <v>496</v>
      </c>
      <c r="B84" s="35"/>
      <c r="C84" s="35"/>
      <c r="D84" s="35"/>
      <c r="E84" s="35"/>
      <c r="F84" s="35"/>
    </row>
    <row r="85" spans="1:6" x14ac:dyDescent="0.2">
      <c r="A85" s="35" t="s">
        <v>497</v>
      </c>
      <c r="B85" s="35"/>
      <c r="C85" s="35"/>
      <c r="D85" s="35"/>
      <c r="E85" s="35"/>
      <c r="F85" s="35"/>
    </row>
    <row r="86" spans="1:6" x14ac:dyDescent="0.2">
      <c r="A86" s="35" t="s">
        <v>498</v>
      </c>
      <c r="B86" s="35"/>
      <c r="C86" s="35"/>
      <c r="D86" s="35"/>
      <c r="E86" s="35"/>
      <c r="F86" s="35"/>
    </row>
    <row r="87" spans="1:6" x14ac:dyDescent="0.2">
      <c r="A87" s="35" t="s">
        <v>499</v>
      </c>
      <c r="B87" s="35"/>
      <c r="C87" s="35"/>
      <c r="D87" s="35"/>
      <c r="E87" s="35"/>
      <c r="F87" s="35"/>
    </row>
    <row r="88" spans="1:6" x14ac:dyDescent="0.2">
      <c r="A88" s="35" t="s">
        <v>500</v>
      </c>
      <c r="B88" s="35"/>
      <c r="C88" s="35"/>
      <c r="D88" s="35"/>
      <c r="E88" s="35"/>
      <c r="F88" s="35"/>
    </row>
    <row r="89" spans="1:6" x14ac:dyDescent="0.2">
      <c r="A89" s="35" t="s">
        <v>501</v>
      </c>
      <c r="B89" s="35"/>
      <c r="C89" s="35"/>
      <c r="D89" s="35"/>
      <c r="E89" s="35"/>
      <c r="F89" s="35"/>
    </row>
    <row r="90" spans="1:6" x14ac:dyDescent="0.2">
      <c r="A90" s="30"/>
      <c r="B90" s="30"/>
      <c r="C90" s="30"/>
      <c r="D90" s="30"/>
      <c r="E90" s="30"/>
      <c r="F90" s="30"/>
    </row>
    <row r="91" spans="1:6" ht="16.5" x14ac:dyDescent="0.2">
      <c r="A91" s="36" t="s">
        <v>502</v>
      </c>
      <c r="B91" s="36"/>
      <c r="C91" s="36"/>
      <c r="D91" s="36"/>
      <c r="E91" s="36"/>
      <c r="F91" s="36"/>
    </row>
    <row r="92" spans="1:6" x14ac:dyDescent="0.2">
      <c r="A92" s="35" t="s">
        <v>503</v>
      </c>
      <c r="B92" s="35"/>
      <c r="C92" s="35"/>
      <c r="D92" s="35"/>
      <c r="E92" s="35"/>
      <c r="F92" s="35"/>
    </row>
    <row r="93" spans="1:6" x14ac:dyDescent="0.2">
      <c r="A93" s="35" t="s">
        <v>504</v>
      </c>
      <c r="B93" s="35"/>
      <c r="C93" s="35"/>
      <c r="D93" s="35"/>
      <c r="E93" s="35"/>
      <c r="F93" s="35"/>
    </row>
    <row r="94" spans="1:6" x14ac:dyDescent="0.2">
      <c r="A94" s="35" t="s">
        <v>505</v>
      </c>
      <c r="B94" s="35"/>
      <c r="C94" s="35"/>
      <c r="D94" s="35"/>
      <c r="E94" s="35"/>
      <c r="F94" s="35"/>
    </row>
    <row r="95" spans="1:6" ht="66" customHeight="1" x14ac:dyDescent="0.2">
      <c r="A95" s="37"/>
      <c r="B95" s="37"/>
      <c r="C95" s="37"/>
      <c r="D95" s="37"/>
      <c r="E95" s="37"/>
      <c r="F95" s="37"/>
    </row>
    <row r="96" spans="1:6" x14ac:dyDescent="0.2">
      <c r="A96" s="35" t="s">
        <v>506</v>
      </c>
      <c r="B96" s="35"/>
      <c r="C96" s="35"/>
      <c r="D96" s="35"/>
      <c r="E96" s="35"/>
      <c r="F96" s="35"/>
    </row>
    <row r="97" spans="1:6" x14ac:dyDescent="0.2">
      <c r="A97" s="35" t="s">
        <v>507</v>
      </c>
      <c r="B97" s="35"/>
      <c r="C97" s="35"/>
      <c r="D97" s="35"/>
      <c r="E97" s="35"/>
      <c r="F97" s="35"/>
    </row>
    <row r="98" spans="1:6" x14ac:dyDescent="0.2">
      <c r="A98" s="35" t="s">
        <v>508</v>
      </c>
      <c r="B98" s="35"/>
      <c r="C98" s="35"/>
      <c r="D98" s="35"/>
      <c r="E98" s="35"/>
      <c r="F98" s="35"/>
    </row>
    <row r="99" spans="1:6" x14ac:dyDescent="0.2">
      <c r="A99" s="35" t="s">
        <v>509</v>
      </c>
      <c r="B99" s="35"/>
      <c r="C99" s="35"/>
      <c r="D99" s="35"/>
      <c r="E99" s="35"/>
      <c r="F99" s="35"/>
    </row>
    <row r="100" spans="1:6" x14ac:dyDescent="0.2">
      <c r="A100" s="30"/>
      <c r="B100" s="30"/>
      <c r="C100" s="30"/>
      <c r="D100" s="30"/>
      <c r="E100" s="30"/>
      <c r="F100" s="30"/>
    </row>
    <row r="101" spans="1:6" ht="16.5" x14ac:dyDescent="0.2">
      <c r="A101" s="36" t="s">
        <v>510</v>
      </c>
      <c r="B101" s="36"/>
      <c r="C101" s="36"/>
      <c r="D101" s="36"/>
      <c r="E101" s="36"/>
      <c r="F101" s="36"/>
    </row>
    <row r="102" spans="1:6" x14ac:dyDescent="0.2">
      <c r="A102" s="35" t="s">
        <v>511</v>
      </c>
      <c r="B102" s="35"/>
      <c r="C102" s="35"/>
      <c r="D102" s="35"/>
      <c r="E102" s="35"/>
      <c r="F102" s="35"/>
    </row>
    <row r="103" spans="1:6" ht="66" customHeight="1" x14ac:dyDescent="0.2">
      <c r="A103" s="37"/>
      <c r="B103" s="37"/>
      <c r="C103" s="37"/>
      <c r="D103" s="37"/>
      <c r="E103" s="37"/>
      <c r="F103" s="37"/>
    </row>
    <row r="104" spans="1:6" x14ac:dyDescent="0.2">
      <c r="A104" s="35" t="s">
        <v>512</v>
      </c>
      <c r="B104" s="35"/>
      <c r="C104" s="35"/>
      <c r="D104" s="35"/>
      <c r="E104" s="35"/>
      <c r="F104" s="35"/>
    </row>
    <row r="105" spans="1:6" x14ac:dyDescent="0.2">
      <c r="A105" s="35" t="s">
        <v>513</v>
      </c>
      <c r="B105" s="35"/>
      <c r="C105" s="35"/>
      <c r="D105" s="35"/>
      <c r="E105" s="35"/>
      <c r="F105" s="35"/>
    </row>
    <row r="106" spans="1:6" x14ac:dyDescent="0.2">
      <c r="A106" s="35" t="s">
        <v>514</v>
      </c>
      <c r="B106" s="35"/>
      <c r="C106" s="35"/>
      <c r="D106" s="35"/>
      <c r="E106" s="35"/>
      <c r="F106" s="35"/>
    </row>
    <row r="107" spans="1:6" x14ac:dyDescent="0.2">
      <c r="A107" s="30"/>
      <c r="B107" s="30"/>
      <c r="C107" s="30"/>
      <c r="D107" s="30"/>
      <c r="E107" s="30"/>
      <c r="F107" s="30"/>
    </row>
    <row r="108" spans="1:6" ht="16.5" x14ac:dyDescent="0.2">
      <c r="A108" s="36" t="s">
        <v>515</v>
      </c>
      <c r="B108" s="36"/>
      <c r="C108" s="36"/>
      <c r="D108" s="36"/>
      <c r="E108" s="36"/>
      <c r="F108" s="36"/>
    </row>
    <row r="109" spans="1:6" x14ac:dyDescent="0.2">
      <c r="A109" s="35" t="s">
        <v>516</v>
      </c>
      <c r="B109" s="35"/>
      <c r="C109" s="35"/>
      <c r="D109" s="35"/>
      <c r="E109" s="35"/>
      <c r="F109" s="35"/>
    </row>
    <row r="110" spans="1:6" ht="66" customHeight="1" x14ac:dyDescent="0.2">
      <c r="A110" s="37"/>
      <c r="B110" s="37"/>
      <c r="C110" s="37"/>
      <c r="D110" s="37"/>
      <c r="E110" s="37"/>
      <c r="F110" s="37"/>
    </row>
    <row r="111" spans="1:6" ht="42" customHeight="1" x14ac:dyDescent="0.2">
      <c r="A111" s="37"/>
      <c r="B111" s="37"/>
      <c r="C111" s="37"/>
      <c r="D111" s="37"/>
      <c r="E111" s="37"/>
      <c r="F111" s="37"/>
    </row>
    <row r="112" spans="1:6" ht="42" customHeight="1" x14ac:dyDescent="0.2">
      <c r="A112" s="37"/>
      <c r="B112" s="37"/>
      <c r="C112" s="37"/>
      <c r="D112" s="37"/>
      <c r="E112" s="37"/>
      <c r="F112" s="37"/>
    </row>
    <row r="113" spans="1:6" x14ac:dyDescent="0.2">
      <c r="A113" s="35" t="s">
        <v>517</v>
      </c>
      <c r="B113" s="35"/>
      <c r="C113" s="35"/>
      <c r="D113" s="35"/>
      <c r="E113" s="35"/>
      <c r="F113" s="35"/>
    </row>
    <row r="114" spans="1:6" x14ac:dyDescent="0.2">
      <c r="A114" s="35" t="s">
        <v>518</v>
      </c>
      <c r="B114" s="35"/>
      <c r="C114" s="35"/>
      <c r="D114" s="35"/>
      <c r="E114" s="35"/>
      <c r="F114" s="35"/>
    </row>
    <row r="115" spans="1:6" x14ac:dyDescent="0.2">
      <c r="A115" s="35" t="s">
        <v>519</v>
      </c>
      <c r="B115" s="35"/>
      <c r="C115" s="35"/>
      <c r="D115" s="35"/>
      <c r="E115" s="35"/>
      <c r="F115" s="35"/>
    </row>
    <row r="116" spans="1:6" x14ac:dyDescent="0.2">
      <c r="A116" s="30"/>
      <c r="B116" s="30"/>
      <c r="C116" s="30"/>
      <c r="D116" s="30"/>
      <c r="E116" s="30"/>
      <c r="F116" s="30"/>
    </row>
    <row r="117" spans="1:6" ht="16.5" x14ac:dyDescent="0.2">
      <c r="A117" s="36" t="s">
        <v>520</v>
      </c>
      <c r="B117" s="36"/>
      <c r="C117" s="36"/>
      <c r="D117" s="36"/>
      <c r="E117" s="36"/>
      <c r="F117" s="36"/>
    </row>
    <row r="118" spans="1:6" x14ac:dyDescent="0.2">
      <c r="A118" s="35" t="s">
        <v>521</v>
      </c>
      <c r="B118" s="35"/>
      <c r="C118" s="35"/>
      <c r="D118" s="35"/>
      <c r="E118" s="35"/>
      <c r="F118" s="35"/>
    </row>
    <row r="119" spans="1:6" ht="66" customHeight="1" x14ac:dyDescent="0.2">
      <c r="A119" s="37"/>
      <c r="B119" s="37"/>
      <c r="C119" s="37"/>
      <c r="D119" s="37"/>
      <c r="E119" s="37"/>
      <c r="F119" s="37"/>
    </row>
    <row r="120" spans="1:6" x14ac:dyDescent="0.2">
      <c r="A120" s="35" t="s">
        <v>522</v>
      </c>
      <c r="B120" s="35"/>
      <c r="C120" s="35"/>
      <c r="D120" s="35"/>
      <c r="E120" s="35"/>
      <c r="F120" s="35"/>
    </row>
    <row r="121" spans="1:6" x14ac:dyDescent="0.2">
      <c r="A121" s="35" t="s">
        <v>523</v>
      </c>
      <c r="B121" s="35"/>
      <c r="C121" s="35"/>
      <c r="D121" s="35"/>
      <c r="E121" s="35"/>
      <c r="F121" s="35"/>
    </row>
    <row r="122" spans="1:6" x14ac:dyDescent="0.2">
      <c r="A122" s="35" t="s">
        <v>524</v>
      </c>
      <c r="B122" s="35"/>
      <c r="C122" s="35"/>
      <c r="D122" s="35"/>
      <c r="E122" s="35"/>
      <c r="F122" s="35"/>
    </row>
    <row r="123" spans="1:6" x14ac:dyDescent="0.2">
      <c r="A123" s="35" t="s">
        <v>525</v>
      </c>
      <c r="B123" s="35"/>
      <c r="C123" s="35"/>
      <c r="D123" s="35"/>
      <c r="E123" s="35"/>
      <c r="F123" s="35"/>
    </row>
    <row r="124" spans="1:6" x14ac:dyDescent="0.2">
      <c r="A124" s="35" t="s">
        <v>526</v>
      </c>
      <c r="B124" s="35"/>
      <c r="C124" s="35"/>
      <c r="D124" s="35"/>
      <c r="E124" s="35"/>
      <c r="F124" s="35"/>
    </row>
    <row r="125" spans="1:6" x14ac:dyDescent="0.2">
      <c r="A125" s="35" t="s">
        <v>527</v>
      </c>
      <c r="B125" s="35"/>
      <c r="C125" s="35"/>
      <c r="D125" s="35"/>
      <c r="E125" s="35"/>
      <c r="F125" s="35"/>
    </row>
    <row r="126" spans="1:6" x14ac:dyDescent="0.2">
      <c r="A126" s="35" t="s">
        <v>528</v>
      </c>
      <c r="B126" s="35"/>
      <c r="C126" s="35"/>
      <c r="D126" s="35"/>
      <c r="E126" s="35"/>
      <c r="F126" s="35"/>
    </row>
    <row r="127" spans="1:6" x14ac:dyDescent="0.2">
      <c r="A127" s="35" t="s">
        <v>529</v>
      </c>
      <c r="B127" s="35"/>
      <c r="C127" s="35"/>
      <c r="D127" s="35"/>
      <c r="E127" s="35"/>
      <c r="F127" s="35"/>
    </row>
    <row r="128" spans="1:6" x14ac:dyDescent="0.2">
      <c r="A128" s="35" t="s">
        <v>530</v>
      </c>
      <c r="B128" s="35"/>
      <c r="C128" s="35"/>
      <c r="D128" s="35"/>
      <c r="E128" s="35"/>
      <c r="F128" s="35"/>
    </row>
    <row r="129" spans="1:6" x14ac:dyDescent="0.2">
      <c r="A129" s="35" t="s">
        <v>531</v>
      </c>
      <c r="B129" s="35"/>
      <c r="C129" s="35"/>
      <c r="D129" s="35"/>
      <c r="E129" s="35"/>
      <c r="F129" s="35"/>
    </row>
    <row r="130" spans="1:6" x14ac:dyDescent="0.2">
      <c r="A130" s="35" t="s">
        <v>532</v>
      </c>
      <c r="B130" s="35"/>
      <c r="C130" s="35"/>
      <c r="D130" s="35"/>
      <c r="E130" s="35"/>
      <c r="F130" s="35"/>
    </row>
    <row r="131" spans="1:6" x14ac:dyDescent="0.2">
      <c r="A131" s="35" t="s">
        <v>533</v>
      </c>
      <c r="B131" s="35"/>
      <c r="C131" s="35"/>
      <c r="D131" s="35"/>
      <c r="E131" s="35"/>
      <c r="F131" s="35"/>
    </row>
    <row r="132" spans="1:6" x14ac:dyDescent="0.2">
      <c r="A132" s="35" t="s">
        <v>534</v>
      </c>
      <c r="B132" s="35"/>
      <c r="C132" s="35"/>
      <c r="D132" s="35"/>
      <c r="E132" s="35"/>
      <c r="F132" s="35"/>
    </row>
    <row r="133" spans="1:6" ht="66" customHeight="1" x14ac:dyDescent="0.2">
      <c r="A133" s="37"/>
      <c r="B133" s="37"/>
      <c r="C133" s="37"/>
      <c r="D133" s="37"/>
      <c r="E133" s="37"/>
      <c r="F133" s="37"/>
    </row>
    <row r="134" spans="1:6" x14ac:dyDescent="0.2">
      <c r="A134" s="35" t="s">
        <v>535</v>
      </c>
      <c r="B134" s="35"/>
      <c r="C134" s="35"/>
      <c r="D134" s="35"/>
      <c r="E134" s="35"/>
      <c r="F134" s="35"/>
    </row>
    <row r="135" spans="1:6" x14ac:dyDescent="0.2">
      <c r="A135" s="35" t="s">
        <v>536</v>
      </c>
      <c r="B135" s="35"/>
      <c r="C135" s="35"/>
      <c r="D135" s="35"/>
      <c r="E135" s="35"/>
      <c r="F135" s="35"/>
    </row>
    <row r="136" spans="1:6" x14ac:dyDescent="0.2">
      <c r="A136" s="35" t="s">
        <v>537</v>
      </c>
      <c r="B136" s="35"/>
      <c r="C136" s="35"/>
      <c r="D136" s="35"/>
      <c r="E136" s="35"/>
      <c r="F136" s="35"/>
    </row>
    <row r="137" spans="1:6" x14ac:dyDescent="0.2">
      <c r="A137" s="35" t="s">
        <v>538</v>
      </c>
      <c r="B137" s="35"/>
      <c r="C137" s="35"/>
      <c r="D137" s="35"/>
      <c r="E137" s="35"/>
      <c r="F137" s="35"/>
    </row>
    <row r="138" spans="1:6" x14ac:dyDescent="0.2">
      <c r="A138" s="35" t="s">
        <v>539</v>
      </c>
      <c r="B138" s="35"/>
      <c r="C138" s="35"/>
      <c r="D138" s="35"/>
      <c r="E138" s="35"/>
      <c r="F138" s="35"/>
    </row>
    <row r="139" spans="1:6" ht="66" customHeight="1" x14ac:dyDescent="0.2">
      <c r="A139" s="37"/>
      <c r="B139" s="37"/>
      <c r="C139" s="37"/>
      <c r="D139" s="37"/>
      <c r="E139" s="37"/>
      <c r="F139" s="37"/>
    </row>
    <row r="140" spans="1:6" x14ac:dyDescent="0.2">
      <c r="A140" s="35" t="s">
        <v>540</v>
      </c>
      <c r="B140" s="35"/>
      <c r="C140" s="35"/>
      <c r="D140" s="35"/>
      <c r="E140" s="35"/>
      <c r="F140" s="35"/>
    </row>
    <row r="141" spans="1:6" x14ac:dyDescent="0.2">
      <c r="A141" s="30"/>
      <c r="B141" s="30"/>
      <c r="C141" s="30"/>
      <c r="D141" s="30"/>
      <c r="E141" s="30"/>
      <c r="F141" s="30"/>
    </row>
    <row r="142" spans="1:6" ht="16.5" x14ac:dyDescent="0.2">
      <c r="A142" s="36" t="s">
        <v>541</v>
      </c>
      <c r="B142" s="36"/>
      <c r="C142" s="36"/>
      <c r="D142" s="36"/>
      <c r="E142" s="36"/>
      <c r="F142" s="36"/>
    </row>
    <row r="143" spans="1:6" x14ac:dyDescent="0.2">
      <c r="A143" s="35" t="s">
        <v>542</v>
      </c>
      <c r="B143" s="35"/>
      <c r="C143" s="35"/>
      <c r="D143" s="35"/>
      <c r="E143" s="35"/>
      <c r="F143" s="35"/>
    </row>
    <row r="144" spans="1:6" x14ac:dyDescent="0.2">
      <c r="A144" s="35" t="s">
        <v>543</v>
      </c>
      <c r="B144" s="35"/>
      <c r="C144" s="35"/>
      <c r="D144" s="35"/>
      <c r="E144" s="35"/>
      <c r="F144" s="35"/>
    </row>
    <row r="145" spans="1:6" ht="42" customHeight="1" x14ac:dyDescent="0.2">
      <c r="A145" s="37"/>
      <c r="B145" s="37"/>
      <c r="C145" s="37"/>
      <c r="D145" s="37"/>
      <c r="E145" s="37"/>
      <c r="F145" s="37"/>
    </row>
    <row r="146" spans="1:6" ht="66" customHeight="1" x14ac:dyDescent="0.2">
      <c r="A146" s="37"/>
      <c r="B146" s="37"/>
      <c r="C146" s="37"/>
      <c r="D146" s="37"/>
      <c r="E146" s="37"/>
      <c r="F146" s="37"/>
    </row>
    <row r="147" spans="1:6" x14ac:dyDescent="0.2">
      <c r="A147" s="35" t="s">
        <v>544</v>
      </c>
      <c r="B147" s="35"/>
      <c r="C147" s="35"/>
      <c r="D147" s="35"/>
      <c r="E147" s="35"/>
      <c r="F147" s="35"/>
    </row>
    <row r="148" spans="1:6" x14ac:dyDescent="0.2">
      <c r="A148" s="35" t="s">
        <v>545</v>
      </c>
      <c r="B148" s="35"/>
      <c r="C148" s="35"/>
      <c r="D148" s="35"/>
      <c r="E148" s="35"/>
      <c r="F148" s="35"/>
    </row>
    <row r="149" spans="1:6" x14ac:dyDescent="0.2">
      <c r="A149" s="35" t="s">
        <v>546</v>
      </c>
      <c r="B149" s="35"/>
      <c r="C149" s="35"/>
      <c r="D149" s="35"/>
      <c r="E149" s="35"/>
      <c r="F149" s="35"/>
    </row>
    <row r="150" spans="1:6" x14ac:dyDescent="0.2">
      <c r="A150" s="35" t="s">
        <v>547</v>
      </c>
      <c r="B150" s="35"/>
      <c r="C150" s="35"/>
      <c r="D150" s="35"/>
      <c r="E150" s="35"/>
      <c r="F150" s="35"/>
    </row>
    <row r="151" spans="1:6" x14ac:dyDescent="0.2">
      <c r="A151" s="30"/>
      <c r="B151" s="30"/>
      <c r="C151" s="30"/>
      <c r="D151" s="30"/>
      <c r="E151" s="30"/>
      <c r="F151" s="30"/>
    </row>
    <row r="152" spans="1:6" ht="16.5" x14ac:dyDescent="0.2">
      <c r="A152" s="36" t="s">
        <v>548</v>
      </c>
      <c r="B152" s="36"/>
      <c r="C152" s="36"/>
      <c r="D152" s="36"/>
      <c r="E152" s="36"/>
      <c r="F152" s="36"/>
    </row>
    <row r="153" spans="1:6" x14ac:dyDescent="0.2">
      <c r="A153" s="35" t="s">
        <v>549</v>
      </c>
      <c r="B153" s="35"/>
      <c r="C153" s="35"/>
      <c r="D153" s="35"/>
      <c r="E153" s="35"/>
      <c r="F153" s="35"/>
    </row>
    <row r="154" spans="1:6" x14ac:dyDescent="0.2">
      <c r="A154" s="35" t="s">
        <v>550</v>
      </c>
      <c r="B154" s="35"/>
      <c r="C154" s="35"/>
      <c r="D154" s="35"/>
      <c r="E154" s="35"/>
      <c r="F154" s="35"/>
    </row>
    <row r="155" spans="1:6" x14ac:dyDescent="0.2">
      <c r="A155" s="35" t="s">
        <v>551</v>
      </c>
      <c r="B155" s="35"/>
      <c r="C155" s="35"/>
      <c r="D155" s="35"/>
      <c r="E155" s="35"/>
      <c r="F155" s="35"/>
    </row>
    <row r="156" spans="1:6" x14ac:dyDescent="0.2">
      <c r="A156" s="35" t="s">
        <v>552</v>
      </c>
      <c r="B156" s="35"/>
      <c r="C156" s="35"/>
      <c r="D156" s="35"/>
      <c r="E156" s="35"/>
      <c r="F156" s="35"/>
    </row>
    <row r="157" spans="1:6" x14ac:dyDescent="0.2">
      <c r="A157" s="30"/>
      <c r="B157" s="30"/>
      <c r="C157" s="30"/>
      <c r="D157" s="30"/>
      <c r="E157" s="30"/>
      <c r="F157" s="30"/>
    </row>
    <row r="158" spans="1:6" x14ac:dyDescent="0.2">
      <c r="A158" s="30"/>
      <c r="B158" s="30"/>
      <c r="C158" s="30"/>
      <c r="D158" s="30"/>
      <c r="E158" s="30"/>
      <c r="F158" s="30"/>
    </row>
    <row r="159" spans="1:6" ht="40.5" x14ac:dyDescent="0.2">
      <c r="A159" s="38" t="s">
        <v>553</v>
      </c>
      <c r="B159" s="30"/>
      <c r="C159" s="30"/>
      <c r="D159" s="30"/>
      <c r="E159" s="30"/>
      <c r="F159" s="30"/>
    </row>
    <row r="160" spans="1:6" x14ac:dyDescent="0.2">
      <c r="A160" s="30"/>
      <c r="B160" s="30"/>
      <c r="C160" s="30"/>
      <c r="D160" s="30"/>
      <c r="E160" s="30"/>
      <c r="F160" s="30"/>
    </row>
    <row r="161" spans="1:6" x14ac:dyDescent="0.2">
      <c r="A161" s="39" t="s">
        <v>554</v>
      </c>
      <c r="B161" s="30"/>
      <c r="C161" s="30"/>
      <c r="D161" s="30"/>
      <c r="E161" s="30"/>
      <c r="F161" s="30"/>
    </row>
    <row r="162" spans="1:6" ht="25.5" x14ac:dyDescent="0.2">
      <c r="A162" s="30" t="s">
        <v>555</v>
      </c>
      <c r="B162" s="30" t="s">
        <v>556</v>
      </c>
      <c r="C162" s="30"/>
      <c r="D162" s="30"/>
      <c r="E162" s="30"/>
      <c r="F162" s="30"/>
    </row>
    <row r="163" spans="1:6" ht="25.5" x14ac:dyDescent="0.2">
      <c r="A163" s="30" t="s">
        <v>557</v>
      </c>
      <c r="B163" s="30" t="s">
        <v>558</v>
      </c>
      <c r="C163" s="30"/>
      <c r="D163" s="30"/>
      <c r="E163" s="30"/>
      <c r="F163" s="30"/>
    </row>
    <row r="164" spans="1:6" x14ac:dyDescent="0.2">
      <c r="A164" s="30"/>
      <c r="B164" s="30"/>
      <c r="C164" s="30"/>
      <c r="D164" s="30"/>
      <c r="E164" s="30"/>
      <c r="F164" s="30"/>
    </row>
    <row r="165" spans="1:6" ht="25.5" x14ac:dyDescent="0.2">
      <c r="A165" s="30" t="s">
        <v>559</v>
      </c>
      <c r="B165" s="30" t="s">
        <v>560</v>
      </c>
      <c r="C165" s="30"/>
      <c r="D165" s="30"/>
      <c r="E165" s="30"/>
      <c r="F165" s="30"/>
    </row>
    <row r="166" spans="1:6" x14ac:dyDescent="0.2">
      <c r="A166" s="30"/>
      <c r="B166" s="30"/>
      <c r="C166" s="30"/>
      <c r="D166" s="30"/>
      <c r="E166" s="30"/>
      <c r="F166" s="30"/>
    </row>
    <row r="167" spans="1:6" ht="25.5" x14ac:dyDescent="0.2">
      <c r="A167" s="31" t="s">
        <v>561</v>
      </c>
      <c r="B167" s="32"/>
      <c r="C167" s="30"/>
      <c r="D167" s="30"/>
      <c r="E167" s="30"/>
      <c r="F167" s="30"/>
    </row>
    <row r="168" spans="1:6" ht="25.5" x14ac:dyDescent="0.2">
      <c r="A168" s="30" t="s">
        <v>562</v>
      </c>
      <c r="B168" s="30" t="s">
        <v>563</v>
      </c>
      <c r="C168" s="30"/>
      <c r="D168" s="30"/>
      <c r="E168" s="30"/>
      <c r="F168" s="30"/>
    </row>
    <row r="169" spans="1:6" ht="25.5" x14ac:dyDescent="0.2">
      <c r="A169" s="30" t="s">
        <v>564</v>
      </c>
      <c r="B169" s="30" t="s">
        <v>565</v>
      </c>
      <c r="C169" s="30"/>
      <c r="D169" s="30"/>
      <c r="E169" s="30"/>
      <c r="F169" s="30"/>
    </row>
    <row r="170" spans="1:6" ht="25.5" x14ac:dyDescent="0.2">
      <c r="A170" s="30" t="s">
        <v>566</v>
      </c>
      <c r="B170" s="30" t="s">
        <v>567</v>
      </c>
      <c r="C170" s="30"/>
      <c r="D170" s="30"/>
      <c r="E170" s="30"/>
      <c r="F170" s="30"/>
    </row>
    <row r="171" spans="1:6" ht="25.5" x14ac:dyDescent="0.2">
      <c r="A171" s="30" t="s">
        <v>568</v>
      </c>
      <c r="B171" s="30" t="s">
        <v>569</v>
      </c>
      <c r="C171" s="30"/>
      <c r="D171" s="30"/>
      <c r="E171" s="30"/>
      <c r="F171" s="30"/>
    </row>
    <row r="172" spans="1:6" ht="25.5" x14ac:dyDescent="0.2">
      <c r="A172" s="30" t="s">
        <v>570</v>
      </c>
      <c r="B172" s="30" t="s">
        <v>571</v>
      </c>
      <c r="C172" s="30"/>
      <c r="D172" s="30"/>
      <c r="E172" s="30"/>
      <c r="F172" s="30"/>
    </row>
    <row r="173" spans="1:6" x14ac:dyDescent="0.2">
      <c r="A173" s="30"/>
      <c r="B173" s="30"/>
      <c r="C173" s="30"/>
      <c r="D173" s="30"/>
      <c r="E173" s="30"/>
      <c r="F173" s="30"/>
    </row>
    <row r="174" spans="1:6" x14ac:dyDescent="0.2">
      <c r="A174" s="30"/>
      <c r="B174" s="30"/>
      <c r="C174" s="30"/>
      <c r="D174" s="30"/>
      <c r="E174" s="30"/>
      <c r="F174" s="30"/>
    </row>
    <row r="175" spans="1:6" x14ac:dyDescent="0.2">
      <c r="A175" s="31" t="s">
        <v>210</v>
      </c>
      <c r="B175" s="32"/>
      <c r="C175" s="30"/>
      <c r="D175" s="30"/>
      <c r="E175" s="30"/>
      <c r="F175" s="30"/>
    </row>
    <row r="176" spans="1:6" ht="25.5" x14ac:dyDescent="0.2">
      <c r="A176" s="30">
        <v>1</v>
      </c>
      <c r="B176" s="40" t="s">
        <v>572</v>
      </c>
      <c r="C176" s="30"/>
      <c r="D176" s="30"/>
      <c r="E176" s="30"/>
      <c r="F176" s="30"/>
    </row>
    <row r="177" spans="1:6" x14ac:dyDescent="0.2">
      <c r="A177" s="30">
        <v>2</v>
      </c>
      <c r="B177" s="40" t="s">
        <v>573</v>
      </c>
      <c r="C177" s="30"/>
      <c r="D177" s="30"/>
      <c r="E177" s="30"/>
      <c r="F177" s="30"/>
    </row>
    <row r="178" spans="1:6" ht="14.25" x14ac:dyDescent="0.2">
      <c r="A178" s="30">
        <v>3</v>
      </c>
      <c r="B178" s="41" t="s">
        <v>574</v>
      </c>
      <c r="C178" s="30"/>
      <c r="D178" s="30"/>
      <c r="E178" s="30"/>
      <c r="F178" s="30"/>
    </row>
    <row r="179" spans="1:6" ht="14.25" x14ac:dyDescent="0.2">
      <c r="A179" s="30">
        <v>4</v>
      </c>
      <c r="B179" s="41" t="s">
        <v>575</v>
      </c>
      <c r="C179" s="30"/>
      <c r="D179" s="30"/>
      <c r="E179" s="30"/>
      <c r="F179" s="30"/>
    </row>
    <row r="180" spans="1:6" x14ac:dyDescent="0.2">
      <c r="A180" s="30">
        <v>5</v>
      </c>
      <c r="B180" s="40" t="s">
        <v>576</v>
      </c>
      <c r="C180" s="30"/>
      <c r="D180" s="30"/>
      <c r="E180" s="30"/>
      <c r="F180" s="30"/>
    </row>
    <row r="181" spans="1:6" x14ac:dyDescent="0.2">
      <c r="A181" s="30">
        <v>6</v>
      </c>
      <c r="B181" s="40" t="s">
        <v>577</v>
      </c>
      <c r="C181" s="30"/>
      <c r="D181" s="30"/>
      <c r="E181" s="30"/>
      <c r="F181" s="30"/>
    </row>
    <row r="182" spans="1:6" ht="25.5" x14ac:dyDescent="0.2">
      <c r="A182" s="30">
        <v>7</v>
      </c>
      <c r="B182" s="40" t="s">
        <v>578</v>
      </c>
      <c r="C182" s="30"/>
      <c r="D182" s="30"/>
      <c r="E182" s="30"/>
      <c r="F182" s="30"/>
    </row>
    <row r="183" spans="1:6" ht="25.5" x14ac:dyDescent="0.2">
      <c r="A183" s="30">
        <v>8</v>
      </c>
      <c r="B183" s="40" t="s">
        <v>579</v>
      </c>
      <c r="C183" s="30"/>
      <c r="D183" s="30"/>
      <c r="E183" s="30"/>
      <c r="F183" s="30"/>
    </row>
    <row r="184" spans="1:6" x14ac:dyDescent="0.2">
      <c r="A184" s="30"/>
      <c r="B184" s="30"/>
      <c r="C184" s="30"/>
      <c r="D184" s="30"/>
      <c r="E184" s="30"/>
      <c r="F184" s="30"/>
    </row>
    <row r="185" spans="1:6" x14ac:dyDescent="0.2">
      <c r="A185" s="31" t="s">
        <v>251</v>
      </c>
      <c r="B185" s="32"/>
      <c r="C185" s="30"/>
      <c r="D185" s="30"/>
      <c r="E185" s="30"/>
      <c r="F185" s="30"/>
    </row>
    <row r="186" spans="1:6" x14ac:dyDescent="0.2">
      <c r="A186" s="30">
        <v>1</v>
      </c>
      <c r="B186" s="40" t="s">
        <v>580</v>
      </c>
      <c r="C186" s="30"/>
      <c r="D186" s="30"/>
      <c r="E186" s="30"/>
      <c r="F186" s="30"/>
    </row>
    <row r="187" spans="1:6" x14ac:dyDescent="0.2">
      <c r="A187" s="30">
        <v>2</v>
      </c>
      <c r="B187" s="40" t="s">
        <v>581</v>
      </c>
      <c r="C187" s="30"/>
      <c r="D187" s="30"/>
      <c r="E187" s="30"/>
      <c r="F187" s="30"/>
    </row>
    <row r="188" spans="1:6" ht="14.25" x14ac:dyDescent="0.2">
      <c r="A188" s="30">
        <v>3</v>
      </c>
      <c r="B188" s="41" t="s">
        <v>582</v>
      </c>
      <c r="C188" s="30"/>
      <c r="D188" s="30"/>
      <c r="E188" s="30"/>
      <c r="F188" s="30"/>
    </row>
    <row r="189" spans="1:6" ht="25.5" x14ac:dyDescent="0.2">
      <c r="A189" s="30">
        <v>4</v>
      </c>
      <c r="B189" s="40" t="s">
        <v>583</v>
      </c>
      <c r="C189" s="30"/>
      <c r="D189" s="30"/>
      <c r="E189" s="30"/>
      <c r="F189" s="30"/>
    </row>
    <row r="190" spans="1:6" ht="25.5" x14ac:dyDescent="0.2">
      <c r="A190" s="30">
        <v>5</v>
      </c>
      <c r="B190" s="40" t="s">
        <v>584</v>
      </c>
      <c r="C190" s="30"/>
      <c r="D190" s="30"/>
      <c r="E190" s="30"/>
      <c r="F190" s="30"/>
    </row>
    <row r="191" spans="1:6" ht="25.5" x14ac:dyDescent="0.2">
      <c r="A191" s="30">
        <v>6</v>
      </c>
      <c r="B191" s="40" t="s">
        <v>585</v>
      </c>
      <c r="C191" s="30"/>
      <c r="D191" s="30"/>
      <c r="E191" s="30"/>
      <c r="F191" s="30"/>
    </row>
    <row r="192" spans="1:6" ht="38.25" x14ac:dyDescent="0.2">
      <c r="A192" s="30">
        <v>7</v>
      </c>
      <c r="B192" s="40" t="s">
        <v>586</v>
      </c>
      <c r="C192" s="30"/>
      <c r="D192" s="30"/>
      <c r="E192" s="30"/>
      <c r="F192" s="30"/>
    </row>
    <row r="193" spans="1:6" x14ac:dyDescent="0.2">
      <c r="A193" s="30"/>
      <c r="B193" s="30"/>
      <c r="C193" s="30"/>
      <c r="D193" s="30"/>
      <c r="E193" s="30"/>
      <c r="F193" s="30"/>
    </row>
    <row r="194" spans="1:6" x14ac:dyDescent="0.2">
      <c r="A194" s="31" t="s">
        <v>239</v>
      </c>
      <c r="B194" s="32"/>
      <c r="C194" s="30"/>
      <c r="D194" s="30"/>
      <c r="E194" s="30"/>
      <c r="F194" s="30"/>
    </row>
    <row r="195" spans="1:6" x14ac:dyDescent="0.2">
      <c r="A195" s="30">
        <v>1</v>
      </c>
      <c r="B195" s="40" t="s">
        <v>587</v>
      </c>
      <c r="C195" s="30"/>
      <c r="D195" s="30"/>
      <c r="E195" s="30"/>
      <c r="F195" s="30"/>
    </row>
    <row r="196" spans="1:6" ht="25.5" x14ac:dyDescent="0.2">
      <c r="A196" s="30">
        <v>2</v>
      </c>
      <c r="B196" s="40" t="s">
        <v>588</v>
      </c>
      <c r="C196" s="30"/>
      <c r="D196" s="30"/>
      <c r="E196" s="30"/>
      <c r="F196" s="30"/>
    </row>
    <row r="197" spans="1:6" ht="25.5" x14ac:dyDescent="0.2">
      <c r="A197" s="30">
        <v>3</v>
      </c>
      <c r="B197" s="40" t="s">
        <v>589</v>
      </c>
      <c r="C197" s="30"/>
      <c r="D197" s="30"/>
      <c r="E197" s="30"/>
      <c r="F197" s="30"/>
    </row>
    <row r="198" spans="1:6" ht="25.5" x14ac:dyDescent="0.2">
      <c r="A198" s="30">
        <v>4</v>
      </c>
      <c r="B198" s="40" t="s">
        <v>590</v>
      </c>
      <c r="C198" s="30"/>
      <c r="D198" s="30"/>
      <c r="E198" s="30"/>
      <c r="F198" s="30"/>
    </row>
    <row r="199" spans="1:6" ht="25.5" x14ac:dyDescent="0.2">
      <c r="A199" s="30">
        <v>5</v>
      </c>
      <c r="B199" s="40" t="s">
        <v>591</v>
      </c>
      <c r="C199" s="30"/>
      <c r="D199" s="30"/>
      <c r="E199" s="30"/>
      <c r="F199" s="30"/>
    </row>
    <row r="200" spans="1:6" ht="25.5" x14ac:dyDescent="0.2">
      <c r="A200" s="30">
        <v>6</v>
      </c>
      <c r="B200" s="40" t="s">
        <v>592</v>
      </c>
      <c r="C200" s="30"/>
      <c r="D200" s="30"/>
      <c r="E200" s="30"/>
      <c r="F200" s="30"/>
    </row>
    <row r="201" spans="1:6" ht="25.5" x14ac:dyDescent="0.2">
      <c r="A201" s="30">
        <v>7</v>
      </c>
      <c r="B201" s="40" t="s">
        <v>593</v>
      </c>
      <c r="C201" s="30"/>
      <c r="D201" s="30"/>
      <c r="E201" s="30"/>
      <c r="F201" s="30"/>
    </row>
    <row r="202" spans="1:6" x14ac:dyDescent="0.2">
      <c r="A202" s="30">
        <v>8</v>
      </c>
      <c r="B202" s="40" t="s">
        <v>594</v>
      </c>
      <c r="C202" s="30"/>
      <c r="D202" s="30"/>
      <c r="E202" s="30"/>
      <c r="F202" s="30"/>
    </row>
    <row r="203" spans="1:6" x14ac:dyDescent="0.2">
      <c r="A203" s="30"/>
      <c r="B203" s="30"/>
      <c r="C203" s="30"/>
      <c r="D203" s="30"/>
      <c r="E203" s="30"/>
      <c r="F203" s="30"/>
    </row>
    <row r="204" spans="1:6" x14ac:dyDescent="0.2">
      <c r="A204" s="30"/>
      <c r="B204" s="31" t="s">
        <v>595</v>
      </c>
      <c r="C204" s="30"/>
      <c r="D204" s="30"/>
      <c r="E204" s="30"/>
      <c r="F204" s="30"/>
    </row>
    <row r="205" spans="1:6" ht="25.5" x14ac:dyDescent="0.2">
      <c r="A205" s="30"/>
      <c r="B205" s="33" t="s">
        <v>596</v>
      </c>
      <c r="C205" s="33" t="s">
        <v>597</v>
      </c>
      <c r="D205" s="33" t="s">
        <v>598</v>
      </c>
      <c r="E205" s="33" t="s">
        <v>599</v>
      </c>
      <c r="F205" s="33" t="s">
        <v>600</v>
      </c>
    </row>
    <row r="206" spans="1:6" ht="51" x14ac:dyDescent="0.2">
      <c r="A206" s="30"/>
      <c r="B206" s="30" t="s">
        <v>246</v>
      </c>
      <c r="C206" s="30" t="s">
        <v>601</v>
      </c>
      <c r="D206" s="30" t="s">
        <v>602</v>
      </c>
      <c r="E206" s="30" t="s">
        <v>603</v>
      </c>
      <c r="F206" s="30" t="s">
        <v>604</v>
      </c>
    </row>
    <row r="207" spans="1:6" ht="51" x14ac:dyDescent="0.2">
      <c r="A207" s="30"/>
      <c r="B207" s="30" t="s">
        <v>247</v>
      </c>
      <c r="C207" s="30" t="s">
        <v>605</v>
      </c>
      <c r="D207" s="30" t="s">
        <v>606</v>
      </c>
      <c r="E207" s="30" t="s">
        <v>607</v>
      </c>
      <c r="F207" s="30" t="s">
        <v>608</v>
      </c>
    </row>
    <row r="208" spans="1:6" ht="38.25" x14ac:dyDescent="0.2">
      <c r="A208" s="30"/>
      <c r="B208" s="30" t="s">
        <v>248</v>
      </c>
      <c r="C208" s="30" t="s">
        <v>609</v>
      </c>
      <c r="D208" s="30" t="s">
        <v>610</v>
      </c>
      <c r="E208" s="30" t="s">
        <v>611</v>
      </c>
      <c r="F208" s="30" t="s">
        <v>612</v>
      </c>
    </row>
    <row r="209" spans="1:6" ht="38.25" x14ac:dyDescent="0.2">
      <c r="A209" s="30"/>
      <c r="B209" s="30" t="s">
        <v>249</v>
      </c>
      <c r="C209" s="30" t="s">
        <v>613</v>
      </c>
      <c r="D209" s="30" t="s">
        <v>614</v>
      </c>
      <c r="E209" s="30" t="s">
        <v>615</v>
      </c>
      <c r="F209" s="30" t="s">
        <v>616</v>
      </c>
    </row>
    <row r="210" spans="1:6" ht="51" x14ac:dyDescent="0.2">
      <c r="A210" s="30"/>
      <c r="B210" s="30" t="s">
        <v>250</v>
      </c>
      <c r="C210" s="30" t="s">
        <v>617</v>
      </c>
      <c r="D210" s="30" t="s">
        <v>618</v>
      </c>
      <c r="E210" s="30" t="s">
        <v>619</v>
      </c>
      <c r="F210" s="30" t="s">
        <v>620</v>
      </c>
    </row>
    <row r="211" spans="1:6" x14ac:dyDescent="0.2">
      <c r="A211" s="30"/>
      <c r="B211" s="30"/>
      <c r="C211" s="30"/>
      <c r="D211" s="30"/>
      <c r="E211" s="30"/>
      <c r="F211" s="30"/>
    </row>
    <row r="212" spans="1:6" x14ac:dyDescent="0.2">
      <c r="A212" s="30"/>
      <c r="B212" s="30"/>
      <c r="C212" s="30"/>
      <c r="D212" s="30"/>
      <c r="E212" s="30"/>
      <c r="F212" s="30"/>
    </row>
    <row r="213" spans="1:6" x14ac:dyDescent="0.2">
      <c r="A213" s="30"/>
      <c r="B213" s="31" t="s">
        <v>621</v>
      </c>
      <c r="C213" s="30"/>
      <c r="D213" s="30"/>
      <c r="E213" s="30"/>
      <c r="F213" s="30"/>
    </row>
    <row r="214" spans="1:6" ht="25.5" x14ac:dyDescent="0.2">
      <c r="A214" s="30"/>
      <c r="B214" s="33" t="s">
        <v>622</v>
      </c>
      <c r="C214" s="33" t="s">
        <v>623</v>
      </c>
      <c r="D214" s="33" t="s">
        <v>624</v>
      </c>
      <c r="E214" s="33" t="s">
        <v>625</v>
      </c>
      <c r="F214" s="33" t="s">
        <v>4</v>
      </c>
    </row>
    <row r="215" spans="1:6" ht="76.5" x14ac:dyDescent="0.2">
      <c r="A215" s="30"/>
      <c r="B215" s="30" t="s">
        <v>626</v>
      </c>
      <c r="C215" s="30" t="s">
        <v>627</v>
      </c>
      <c r="D215" s="30" t="s">
        <v>628</v>
      </c>
      <c r="E215" s="30" t="s">
        <v>629</v>
      </c>
      <c r="F215" s="30" t="s">
        <v>630</v>
      </c>
    </row>
    <row r="216" spans="1:6" ht="51" x14ac:dyDescent="0.2">
      <c r="A216" s="30"/>
      <c r="B216" s="30" t="s">
        <v>631</v>
      </c>
      <c r="C216" s="30" t="s">
        <v>632</v>
      </c>
      <c r="D216" s="30" t="s">
        <v>633</v>
      </c>
      <c r="E216" s="30" t="s">
        <v>634</v>
      </c>
      <c r="F216" s="30" t="s">
        <v>635</v>
      </c>
    </row>
    <row r="217" spans="1:6" ht="63.75" x14ac:dyDescent="0.2">
      <c r="A217" s="30"/>
      <c r="B217" s="30" t="s">
        <v>636</v>
      </c>
      <c r="C217" s="30" t="s">
        <v>637</v>
      </c>
      <c r="D217" s="30" t="s">
        <v>633</v>
      </c>
      <c r="E217" s="30" t="s">
        <v>638</v>
      </c>
      <c r="F217" s="30" t="s">
        <v>639</v>
      </c>
    </row>
    <row r="218" spans="1:6" ht="63.75" x14ac:dyDescent="0.2">
      <c r="A218" s="30"/>
      <c r="B218" s="30" t="s">
        <v>640</v>
      </c>
      <c r="C218" s="30" t="s">
        <v>641</v>
      </c>
      <c r="D218" s="30" t="s">
        <v>642</v>
      </c>
      <c r="E218" s="30" t="s">
        <v>643</v>
      </c>
      <c r="F218" s="30" t="s">
        <v>644</v>
      </c>
    </row>
    <row r="219" spans="1:6" ht="25.5" x14ac:dyDescent="0.2">
      <c r="A219" s="30"/>
      <c r="B219" s="30" t="s">
        <v>645</v>
      </c>
      <c r="C219" s="30" t="s">
        <v>646</v>
      </c>
      <c r="D219" s="30" t="s">
        <v>647</v>
      </c>
      <c r="E219" s="30" t="s">
        <v>648</v>
      </c>
      <c r="F219" s="30" t="s">
        <v>649</v>
      </c>
    </row>
    <row r="220" spans="1:6" x14ac:dyDescent="0.2">
      <c r="A220" s="30"/>
      <c r="B220" s="30"/>
      <c r="C220" s="30"/>
      <c r="D220" s="30"/>
      <c r="E220" s="30"/>
      <c r="F220" s="30"/>
    </row>
    <row r="221" spans="1:6" x14ac:dyDescent="0.2">
      <c r="A221" s="30"/>
      <c r="B221" s="30"/>
      <c r="C221" s="30"/>
      <c r="D221" s="30"/>
      <c r="E221" s="30"/>
      <c r="F221" s="30"/>
    </row>
    <row r="222" spans="1:6" x14ac:dyDescent="0.2">
      <c r="A222" s="31" t="s">
        <v>650</v>
      </c>
      <c r="B222" s="32"/>
      <c r="C222" s="30"/>
      <c r="D222" s="30"/>
      <c r="E222" s="30"/>
      <c r="F222" s="30"/>
    </row>
    <row r="223" spans="1:6" ht="25.5" x14ac:dyDescent="0.2">
      <c r="A223" s="30">
        <v>1</v>
      </c>
      <c r="B223" s="40" t="s">
        <v>651</v>
      </c>
      <c r="C223" s="30"/>
      <c r="D223" s="30"/>
      <c r="E223" s="30"/>
      <c r="F223" s="30"/>
    </row>
    <row r="224" spans="1:6" x14ac:dyDescent="0.2">
      <c r="A224" s="30">
        <v>2</v>
      </c>
      <c r="B224" s="40" t="s">
        <v>652</v>
      </c>
      <c r="C224" s="30"/>
      <c r="D224" s="30"/>
      <c r="E224" s="30"/>
      <c r="F224" s="30"/>
    </row>
    <row r="225" spans="1:6" ht="25.5" x14ac:dyDescent="0.2">
      <c r="A225" s="30">
        <v>3</v>
      </c>
      <c r="B225" s="40" t="s">
        <v>653</v>
      </c>
      <c r="C225" s="30"/>
      <c r="D225" s="30"/>
      <c r="E225" s="30"/>
      <c r="F225" s="30"/>
    </row>
    <row r="226" spans="1:6" x14ac:dyDescent="0.2">
      <c r="A226" s="30">
        <v>4</v>
      </c>
      <c r="B226" s="40" t="s">
        <v>654</v>
      </c>
      <c r="C226" s="30"/>
      <c r="D226" s="30"/>
      <c r="E226" s="30"/>
      <c r="F226" s="30"/>
    </row>
    <row r="227" spans="1:6" ht="25.5" x14ac:dyDescent="0.2">
      <c r="A227" s="30">
        <v>5</v>
      </c>
      <c r="B227" s="40" t="s">
        <v>655</v>
      </c>
      <c r="C227" s="30"/>
      <c r="D227" s="30"/>
      <c r="E227" s="30"/>
      <c r="F227" s="30"/>
    </row>
    <row r="228" spans="1:6" ht="25.5" x14ac:dyDescent="0.2">
      <c r="A228" s="30">
        <v>6</v>
      </c>
      <c r="B228" s="40" t="s">
        <v>656</v>
      </c>
      <c r="C228" s="30"/>
      <c r="D228" s="30"/>
      <c r="E228" s="30"/>
      <c r="F228" s="30"/>
    </row>
    <row r="229" spans="1:6" x14ac:dyDescent="0.2">
      <c r="A229" s="30"/>
      <c r="B229" s="30"/>
      <c r="C229" s="30"/>
      <c r="D229" s="30"/>
      <c r="E229" s="30"/>
      <c r="F229" s="30"/>
    </row>
    <row r="230" spans="1:6" x14ac:dyDescent="0.2">
      <c r="A230" s="31" t="s">
        <v>657</v>
      </c>
      <c r="B230" s="32"/>
      <c r="C230" s="30"/>
      <c r="D230" s="30"/>
      <c r="E230" s="30"/>
      <c r="F230" s="30"/>
    </row>
    <row r="231" spans="1:6" ht="25.5" x14ac:dyDescent="0.2">
      <c r="A231" s="30">
        <v>1</v>
      </c>
      <c r="B231" s="40" t="s">
        <v>658</v>
      </c>
      <c r="C231" s="30"/>
      <c r="D231" s="30"/>
      <c r="E231" s="30"/>
      <c r="F231" s="30"/>
    </row>
    <row r="232" spans="1:6" ht="25.5" x14ac:dyDescent="0.2">
      <c r="A232" s="30">
        <v>2</v>
      </c>
      <c r="B232" s="40" t="s">
        <v>659</v>
      </c>
      <c r="C232" s="30"/>
      <c r="D232" s="30"/>
      <c r="E232" s="30"/>
      <c r="F232" s="30"/>
    </row>
    <row r="233" spans="1:6" ht="25.5" x14ac:dyDescent="0.2">
      <c r="A233" s="30">
        <v>3</v>
      </c>
      <c r="B233" s="40" t="s">
        <v>660</v>
      </c>
      <c r="C233" s="30"/>
      <c r="D233" s="30"/>
      <c r="E233" s="30"/>
      <c r="F233" s="30"/>
    </row>
    <row r="234" spans="1:6" ht="25.5" x14ac:dyDescent="0.2">
      <c r="A234" s="30">
        <v>4</v>
      </c>
      <c r="B234" s="40" t="s">
        <v>661</v>
      </c>
      <c r="C234" s="30"/>
      <c r="D234" s="30"/>
      <c r="E234" s="30"/>
      <c r="F234" s="30"/>
    </row>
    <row r="235" spans="1:6" ht="25.5" x14ac:dyDescent="0.2">
      <c r="A235" s="30">
        <v>5</v>
      </c>
      <c r="B235" s="40" t="s">
        <v>662</v>
      </c>
      <c r="C235" s="30"/>
      <c r="D235" s="30"/>
      <c r="E235" s="30"/>
      <c r="F235" s="30"/>
    </row>
    <row r="236" spans="1:6" x14ac:dyDescent="0.2">
      <c r="A236" s="30">
        <v>6</v>
      </c>
      <c r="B236" s="40" t="s">
        <v>663</v>
      </c>
      <c r="C236" s="30"/>
      <c r="D236" s="30"/>
      <c r="E236" s="30"/>
      <c r="F236" s="30"/>
    </row>
    <row r="237" spans="1:6" x14ac:dyDescent="0.2">
      <c r="A237" s="30"/>
      <c r="B237" s="30"/>
      <c r="C237" s="30"/>
      <c r="D237" s="30"/>
      <c r="E237" s="30"/>
      <c r="F237" s="30"/>
    </row>
    <row r="238" spans="1:6" x14ac:dyDescent="0.2">
      <c r="A238" s="31" t="s">
        <v>287</v>
      </c>
      <c r="B238" s="32"/>
      <c r="C238" s="30"/>
      <c r="D238" s="30"/>
      <c r="E238" s="30"/>
      <c r="F238" s="30"/>
    </row>
    <row r="239" spans="1:6" x14ac:dyDescent="0.2">
      <c r="A239" s="30">
        <v>1</v>
      </c>
      <c r="B239" s="40" t="s">
        <v>664</v>
      </c>
      <c r="C239" s="30"/>
      <c r="D239" s="30"/>
      <c r="E239" s="30"/>
      <c r="F239" s="30"/>
    </row>
    <row r="240" spans="1:6" ht="25.5" x14ac:dyDescent="0.2">
      <c r="A240" s="30">
        <v>2</v>
      </c>
      <c r="B240" s="40" t="s">
        <v>665</v>
      </c>
      <c r="C240" s="30"/>
      <c r="D240" s="30"/>
      <c r="E240" s="30"/>
      <c r="F240" s="30"/>
    </row>
    <row r="241" spans="1:6" ht="25.5" x14ac:dyDescent="0.2">
      <c r="A241" s="30">
        <v>3</v>
      </c>
      <c r="B241" s="40" t="s">
        <v>666</v>
      </c>
      <c r="C241" s="30"/>
      <c r="D241" s="30"/>
      <c r="E241" s="30"/>
      <c r="F241" s="30"/>
    </row>
    <row r="242" spans="1:6" x14ac:dyDescent="0.2">
      <c r="A242" s="30">
        <v>4</v>
      </c>
      <c r="B242" s="40" t="s">
        <v>667</v>
      </c>
      <c r="C242" s="30"/>
      <c r="D242" s="30"/>
      <c r="E242" s="30"/>
      <c r="F242" s="30"/>
    </row>
    <row r="243" spans="1:6" x14ac:dyDescent="0.2">
      <c r="A243" s="30">
        <v>5</v>
      </c>
      <c r="B243" s="40" t="s">
        <v>668</v>
      </c>
      <c r="C243" s="30"/>
      <c r="D243" s="30"/>
      <c r="E243" s="30"/>
      <c r="F243" s="30"/>
    </row>
    <row r="244" spans="1:6" ht="25.5" x14ac:dyDescent="0.2">
      <c r="A244" s="30">
        <v>6</v>
      </c>
      <c r="B244" s="40" t="s">
        <v>669</v>
      </c>
      <c r="C244" s="30"/>
      <c r="D244" s="30"/>
      <c r="E244" s="30"/>
      <c r="F244" s="30"/>
    </row>
    <row r="245" spans="1:6" ht="25.5" x14ac:dyDescent="0.2">
      <c r="A245" s="30">
        <v>7</v>
      </c>
      <c r="B245" s="40" t="s">
        <v>670</v>
      </c>
      <c r="C245" s="30"/>
      <c r="D245" s="30"/>
      <c r="E245" s="30"/>
      <c r="F245" s="30"/>
    </row>
    <row r="246" spans="1:6" x14ac:dyDescent="0.2">
      <c r="A246" s="30"/>
      <c r="B246" s="30"/>
      <c r="C246" s="30"/>
      <c r="D246" s="30"/>
      <c r="E246" s="30"/>
      <c r="F246" s="30"/>
    </row>
    <row r="247" spans="1:6" x14ac:dyDescent="0.2">
      <c r="A247" s="31" t="s">
        <v>195</v>
      </c>
      <c r="B247" s="32"/>
      <c r="C247" s="30"/>
      <c r="D247" s="30"/>
      <c r="E247" s="30"/>
      <c r="F247" s="30"/>
    </row>
    <row r="248" spans="1:6" ht="25.5" x14ac:dyDescent="0.2">
      <c r="A248" s="30">
        <v>1</v>
      </c>
      <c r="B248" s="40" t="s">
        <v>671</v>
      </c>
      <c r="C248" s="30"/>
      <c r="D248" s="30"/>
      <c r="E248" s="30"/>
      <c r="F248" s="30"/>
    </row>
    <row r="249" spans="1:6" x14ac:dyDescent="0.2">
      <c r="A249" s="30">
        <v>2</v>
      </c>
      <c r="B249" s="40" t="s">
        <v>672</v>
      </c>
      <c r="C249" s="30"/>
      <c r="D249" s="30"/>
      <c r="E249" s="30"/>
      <c r="F249" s="30"/>
    </row>
    <row r="250" spans="1:6" ht="25.5" x14ac:dyDescent="0.2">
      <c r="A250" s="30">
        <v>3</v>
      </c>
      <c r="B250" s="40" t="s">
        <v>673</v>
      </c>
      <c r="C250" s="30"/>
      <c r="D250" s="30"/>
      <c r="E250" s="30"/>
      <c r="F250" s="30"/>
    </row>
    <row r="251" spans="1:6" ht="25.5" x14ac:dyDescent="0.2">
      <c r="A251" s="30">
        <v>4</v>
      </c>
      <c r="B251" s="40" t="s">
        <v>674</v>
      </c>
      <c r="C251" s="30"/>
      <c r="D251" s="30"/>
      <c r="E251" s="30"/>
      <c r="F251" s="30"/>
    </row>
    <row r="252" spans="1:6" x14ac:dyDescent="0.2">
      <c r="A252" s="30"/>
      <c r="B252" s="30"/>
      <c r="C252" s="30"/>
      <c r="D252" s="30"/>
      <c r="E252" s="30"/>
      <c r="F252" s="30"/>
    </row>
    <row r="253" spans="1:6" x14ac:dyDescent="0.2">
      <c r="A253" s="31" t="s">
        <v>300</v>
      </c>
      <c r="B253" s="32"/>
      <c r="C253" s="30"/>
      <c r="D253" s="30"/>
      <c r="E253" s="30"/>
      <c r="F253" s="30"/>
    </row>
    <row r="254" spans="1:6" ht="25.5" x14ac:dyDescent="0.2">
      <c r="A254" s="30">
        <v>1</v>
      </c>
      <c r="B254" s="40" t="s">
        <v>675</v>
      </c>
      <c r="C254" s="30"/>
      <c r="D254" s="30"/>
      <c r="E254" s="30"/>
      <c r="F254" s="30"/>
    </row>
    <row r="255" spans="1:6" ht="25.5" x14ac:dyDescent="0.2">
      <c r="A255" s="30">
        <v>2</v>
      </c>
      <c r="B255" s="40" t="s">
        <v>676</v>
      </c>
      <c r="C255" s="30"/>
      <c r="D255" s="30"/>
      <c r="E255" s="30"/>
      <c r="F255" s="30"/>
    </row>
    <row r="256" spans="1:6" ht="25.5" x14ac:dyDescent="0.2">
      <c r="A256" s="30">
        <v>3</v>
      </c>
      <c r="B256" s="40" t="s">
        <v>677</v>
      </c>
      <c r="C256" s="30"/>
      <c r="D256" s="30"/>
      <c r="E256" s="30"/>
      <c r="F256" s="30"/>
    </row>
    <row r="257" spans="1:6" x14ac:dyDescent="0.2">
      <c r="A257" s="30">
        <v>4</v>
      </c>
      <c r="B257" s="40" t="s">
        <v>678</v>
      </c>
      <c r="C257" s="30"/>
      <c r="D257" s="30"/>
      <c r="E257" s="30"/>
      <c r="F257" s="30"/>
    </row>
    <row r="258" spans="1:6" ht="25.5" x14ac:dyDescent="0.2">
      <c r="A258" s="30">
        <v>5</v>
      </c>
      <c r="B258" s="40" t="s">
        <v>679</v>
      </c>
      <c r="C258" s="30"/>
      <c r="D258" s="30"/>
      <c r="E258" s="30"/>
      <c r="F258" s="30"/>
    </row>
    <row r="259" spans="1:6" x14ac:dyDescent="0.2">
      <c r="A259" s="30">
        <v>6</v>
      </c>
      <c r="B259" s="40" t="s">
        <v>680</v>
      </c>
      <c r="C259" s="30"/>
      <c r="D259" s="30"/>
      <c r="E259" s="30"/>
      <c r="F259" s="30"/>
    </row>
    <row r="260" spans="1:6" x14ac:dyDescent="0.2">
      <c r="A260" s="30"/>
      <c r="B260" s="30"/>
      <c r="C260" s="30"/>
      <c r="D260" s="30"/>
      <c r="E260" s="30"/>
      <c r="F260" s="30"/>
    </row>
    <row r="261" spans="1:6" x14ac:dyDescent="0.2">
      <c r="A261" s="31" t="s">
        <v>334</v>
      </c>
      <c r="B261" s="32"/>
      <c r="C261" s="30"/>
      <c r="D261" s="30"/>
      <c r="E261" s="30"/>
      <c r="F261" s="30"/>
    </row>
    <row r="262" spans="1:6" x14ac:dyDescent="0.2">
      <c r="A262" s="30">
        <v>1</v>
      </c>
      <c r="B262" s="40" t="s">
        <v>681</v>
      </c>
      <c r="C262" s="30"/>
      <c r="D262" s="30"/>
      <c r="E262" s="30"/>
      <c r="F262" s="30"/>
    </row>
    <row r="263" spans="1:6" ht="25.5" x14ac:dyDescent="0.2">
      <c r="A263" s="30">
        <v>2</v>
      </c>
      <c r="B263" s="40" t="s">
        <v>682</v>
      </c>
      <c r="C263" s="30"/>
      <c r="D263" s="30"/>
      <c r="E263" s="30"/>
      <c r="F263" s="30"/>
    </row>
    <row r="264" spans="1:6" ht="25.5" x14ac:dyDescent="0.2">
      <c r="A264" s="30">
        <v>3</v>
      </c>
      <c r="B264" s="40" t="s">
        <v>683</v>
      </c>
      <c r="C264" s="30"/>
      <c r="D264" s="30"/>
      <c r="E264" s="30"/>
      <c r="F264" s="30"/>
    </row>
    <row r="265" spans="1:6" ht="25.5" x14ac:dyDescent="0.2">
      <c r="A265" s="30">
        <v>4</v>
      </c>
      <c r="B265" s="40" t="s">
        <v>684</v>
      </c>
      <c r="C265" s="30"/>
      <c r="D265" s="30"/>
      <c r="E265" s="30"/>
      <c r="F265" s="30"/>
    </row>
    <row r="266" spans="1:6" ht="25.5" x14ac:dyDescent="0.2">
      <c r="A266" s="30">
        <v>5</v>
      </c>
      <c r="B266" s="40" t="s">
        <v>685</v>
      </c>
      <c r="C266" s="30"/>
      <c r="D266" s="30"/>
      <c r="E266" s="30"/>
      <c r="F266" s="30"/>
    </row>
    <row r="267" spans="1:6" x14ac:dyDescent="0.2">
      <c r="A267" s="30"/>
      <c r="B267" s="30"/>
      <c r="C267" s="30"/>
      <c r="D267" s="30"/>
      <c r="E267" s="30"/>
      <c r="F267" s="30"/>
    </row>
    <row r="268" spans="1:6" x14ac:dyDescent="0.2">
      <c r="A268" s="31" t="s">
        <v>354</v>
      </c>
      <c r="B268" s="32"/>
      <c r="C268" s="30"/>
      <c r="D268" s="30"/>
      <c r="E268" s="30"/>
      <c r="F268" s="30"/>
    </row>
    <row r="269" spans="1:6" x14ac:dyDescent="0.2">
      <c r="A269" s="30">
        <v>1</v>
      </c>
      <c r="B269" s="40" t="s">
        <v>686</v>
      </c>
      <c r="C269" s="30"/>
      <c r="D269" s="30"/>
      <c r="E269" s="30"/>
      <c r="F269" s="30"/>
    </row>
    <row r="270" spans="1:6" ht="25.5" x14ac:dyDescent="0.2">
      <c r="A270" s="30">
        <v>2</v>
      </c>
      <c r="B270" s="40" t="s">
        <v>687</v>
      </c>
      <c r="C270" s="30"/>
      <c r="D270" s="30"/>
      <c r="E270" s="30"/>
      <c r="F270" s="30"/>
    </row>
    <row r="271" spans="1:6" ht="25.5" x14ac:dyDescent="0.2">
      <c r="A271" s="30">
        <v>3</v>
      </c>
      <c r="B271" s="40" t="s">
        <v>688</v>
      </c>
      <c r="C271" s="30"/>
      <c r="D271" s="30"/>
      <c r="E271" s="30"/>
      <c r="F271" s="30"/>
    </row>
    <row r="272" spans="1:6" ht="25.5" x14ac:dyDescent="0.2">
      <c r="A272" s="30">
        <v>4</v>
      </c>
      <c r="B272" s="40" t="s">
        <v>689</v>
      </c>
      <c r="C272" s="30"/>
      <c r="D272" s="30"/>
      <c r="E272" s="30"/>
      <c r="F272" s="30"/>
    </row>
    <row r="273" spans="1:6" x14ac:dyDescent="0.2">
      <c r="A273" s="30"/>
      <c r="B273" s="30"/>
      <c r="C273" s="30"/>
      <c r="D273" s="30"/>
      <c r="E273" s="30"/>
      <c r="F273" s="30"/>
    </row>
    <row r="274" spans="1:6" x14ac:dyDescent="0.2">
      <c r="A274" s="31" t="s">
        <v>367</v>
      </c>
      <c r="B274" s="32"/>
      <c r="C274" s="30"/>
      <c r="D274" s="30"/>
      <c r="E274" s="30"/>
      <c r="F274" s="30"/>
    </row>
    <row r="275" spans="1:6" ht="25.5" x14ac:dyDescent="0.2">
      <c r="A275" s="30">
        <v>1</v>
      </c>
      <c r="B275" s="40" t="s">
        <v>690</v>
      </c>
      <c r="C275" s="30"/>
      <c r="D275" s="30"/>
      <c r="E275" s="30"/>
      <c r="F275" s="30"/>
    </row>
    <row r="276" spans="1:6" ht="25.5" x14ac:dyDescent="0.2">
      <c r="A276" s="30">
        <v>2</v>
      </c>
      <c r="B276" s="40" t="s">
        <v>691</v>
      </c>
      <c r="C276" s="30"/>
      <c r="D276" s="30"/>
      <c r="E276" s="30"/>
      <c r="F276" s="30"/>
    </row>
    <row r="277" spans="1:6" ht="25.5" x14ac:dyDescent="0.2">
      <c r="A277" s="30">
        <v>3</v>
      </c>
      <c r="B277" s="40" t="s">
        <v>692</v>
      </c>
      <c r="C277" s="30"/>
      <c r="D277" s="30"/>
      <c r="E277" s="30"/>
      <c r="F277" s="30"/>
    </row>
    <row r="278" spans="1:6" ht="14.25" x14ac:dyDescent="0.2">
      <c r="A278" s="30">
        <v>4</v>
      </c>
      <c r="B278" s="41" t="s">
        <v>693</v>
      </c>
      <c r="C278" s="30"/>
      <c r="D278" s="30"/>
      <c r="E278" s="30"/>
      <c r="F278" s="30"/>
    </row>
    <row r="279" spans="1:6" x14ac:dyDescent="0.2">
      <c r="A279" s="30">
        <v>5</v>
      </c>
      <c r="B279" s="40" t="s">
        <v>694</v>
      </c>
      <c r="C279" s="30"/>
      <c r="D279" s="30"/>
      <c r="E279" s="30"/>
      <c r="F279" s="30"/>
    </row>
    <row r="280" spans="1:6" ht="25.5" x14ac:dyDescent="0.2">
      <c r="A280" s="30">
        <v>6</v>
      </c>
      <c r="B280" s="40" t="s">
        <v>695</v>
      </c>
      <c r="C280" s="30"/>
      <c r="D280" s="30"/>
      <c r="E280" s="30"/>
      <c r="F280" s="30"/>
    </row>
    <row r="281" spans="1:6" ht="25.5" x14ac:dyDescent="0.2">
      <c r="A281" s="30">
        <v>7</v>
      </c>
      <c r="B281" s="40" t="s">
        <v>696</v>
      </c>
      <c r="C281" s="30"/>
      <c r="D281" s="30"/>
      <c r="E281" s="30"/>
      <c r="F281" s="30"/>
    </row>
    <row r="282" spans="1:6" ht="25.5" x14ac:dyDescent="0.2">
      <c r="A282" s="30">
        <v>8</v>
      </c>
      <c r="B282" s="40" t="s">
        <v>697</v>
      </c>
      <c r="C282" s="30"/>
      <c r="D282" s="30"/>
      <c r="E282" s="30"/>
      <c r="F282" s="30"/>
    </row>
    <row r="283" spans="1:6" x14ac:dyDescent="0.2">
      <c r="A283" s="30"/>
      <c r="B283" s="30"/>
      <c r="C283" s="30"/>
      <c r="D283" s="30"/>
      <c r="E283" s="30"/>
      <c r="F283" s="30"/>
    </row>
    <row r="284" spans="1:6" x14ac:dyDescent="0.2">
      <c r="A284" s="31" t="s">
        <v>698</v>
      </c>
      <c r="B284" s="32"/>
      <c r="C284" s="30"/>
      <c r="D284" s="30"/>
      <c r="E284" s="30"/>
      <c r="F284" s="30"/>
    </row>
    <row r="285" spans="1:6" ht="38.25" x14ac:dyDescent="0.2">
      <c r="A285" s="30">
        <v>1</v>
      </c>
      <c r="B285" s="40" t="s">
        <v>699</v>
      </c>
      <c r="C285" s="30"/>
      <c r="D285" s="30"/>
      <c r="E285" s="30"/>
      <c r="F285" s="30"/>
    </row>
    <row r="286" spans="1:6" ht="38.25" x14ac:dyDescent="0.2">
      <c r="A286" s="30">
        <v>2</v>
      </c>
      <c r="B286" s="40" t="s">
        <v>700</v>
      </c>
      <c r="C286" s="30"/>
      <c r="D286" s="30"/>
      <c r="E286" s="30"/>
      <c r="F286" s="30"/>
    </row>
    <row r="287" spans="1:6" ht="38.25" x14ac:dyDescent="0.2">
      <c r="A287" s="30">
        <v>3</v>
      </c>
      <c r="B287" s="40" t="s">
        <v>701</v>
      </c>
      <c r="C287" s="30"/>
      <c r="D287" s="30"/>
      <c r="E287" s="30"/>
      <c r="F287" s="30"/>
    </row>
    <row r="288" spans="1:6" ht="25.5" x14ac:dyDescent="0.2">
      <c r="A288" s="30">
        <v>4</v>
      </c>
      <c r="B288" s="40" t="s">
        <v>702</v>
      </c>
      <c r="C288" s="30"/>
      <c r="D288" s="30"/>
      <c r="E288" s="30"/>
      <c r="F288" s="30"/>
    </row>
    <row r="289" spans="1:6" x14ac:dyDescent="0.2">
      <c r="A289" s="30">
        <v>5</v>
      </c>
      <c r="B289" s="40" t="s">
        <v>703</v>
      </c>
      <c r="C289" s="30"/>
      <c r="D289" s="30"/>
      <c r="E289" s="30"/>
      <c r="F289" s="30"/>
    </row>
    <row r="290" spans="1:6" x14ac:dyDescent="0.2">
      <c r="A290" s="30">
        <v>6</v>
      </c>
      <c r="B290" s="40" t="s">
        <v>704</v>
      </c>
      <c r="C290" s="30"/>
      <c r="D290" s="30"/>
      <c r="E290" s="30"/>
      <c r="F290" s="30"/>
    </row>
    <row r="291" spans="1:6" x14ac:dyDescent="0.2">
      <c r="A291" s="30">
        <v>7</v>
      </c>
      <c r="B291" s="40" t="s">
        <v>705</v>
      </c>
      <c r="C291" s="30"/>
      <c r="D291" s="30"/>
      <c r="E291" s="30"/>
      <c r="F291" s="30"/>
    </row>
    <row r="292" spans="1:6" ht="25.5" x14ac:dyDescent="0.2">
      <c r="A292" s="30">
        <v>8</v>
      </c>
      <c r="B292" s="40" t="s">
        <v>706</v>
      </c>
      <c r="C292" s="30"/>
      <c r="D292" s="30"/>
      <c r="E292" s="30"/>
      <c r="F292" s="30"/>
    </row>
    <row r="293" spans="1:6" ht="38.25" x14ac:dyDescent="0.2">
      <c r="A293" s="30">
        <v>9</v>
      </c>
      <c r="B293" s="40" t="s">
        <v>707</v>
      </c>
      <c r="C293" s="30"/>
      <c r="D293" s="30"/>
      <c r="E293" s="30"/>
      <c r="F293" s="30"/>
    </row>
    <row r="294" spans="1:6" ht="25.5" x14ac:dyDescent="0.2">
      <c r="A294" s="30">
        <v>10</v>
      </c>
      <c r="B294" s="40" t="s">
        <v>708</v>
      </c>
      <c r="C294" s="30"/>
      <c r="D294" s="30"/>
      <c r="E294" s="30"/>
      <c r="F294" s="30"/>
    </row>
    <row r="295" spans="1:6" x14ac:dyDescent="0.2">
      <c r="A295" s="30">
        <v>11</v>
      </c>
      <c r="B295" s="40" t="s">
        <v>709</v>
      </c>
      <c r="C295" s="30"/>
      <c r="D295" s="30"/>
      <c r="E295" s="30"/>
      <c r="F295" s="30"/>
    </row>
    <row r="296" spans="1:6" x14ac:dyDescent="0.2">
      <c r="A296" s="30">
        <v>12</v>
      </c>
      <c r="B296" s="40" t="s">
        <v>710</v>
      </c>
      <c r="C296" s="30"/>
      <c r="D296" s="30"/>
      <c r="E296" s="30"/>
      <c r="F296" s="30"/>
    </row>
    <row r="297" spans="1:6" x14ac:dyDescent="0.2">
      <c r="A297" s="30">
        <v>13</v>
      </c>
      <c r="B297" s="40" t="s">
        <v>711</v>
      </c>
      <c r="C297" s="30"/>
      <c r="D297" s="30"/>
      <c r="E297" s="30"/>
      <c r="F297" s="30"/>
    </row>
    <row r="298" spans="1:6" x14ac:dyDescent="0.2">
      <c r="A298" s="30">
        <v>14</v>
      </c>
      <c r="B298" s="40" t="s">
        <v>712</v>
      </c>
      <c r="C298" s="30"/>
      <c r="D298" s="30"/>
      <c r="E298" s="30"/>
      <c r="F298" s="30"/>
    </row>
    <row r="299" spans="1:6" ht="25.5" x14ac:dyDescent="0.2">
      <c r="A299" s="30">
        <v>15</v>
      </c>
      <c r="B299" s="40" t="s">
        <v>713</v>
      </c>
      <c r="C299" s="30"/>
      <c r="D299" s="30"/>
      <c r="E299" s="30"/>
      <c r="F299" s="30"/>
    </row>
    <row r="300" spans="1:6" ht="25.5" x14ac:dyDescent="0.2">
      <c r="A300" s="30">
        <v>16</v>
      </c>
      <c r="B300" s="40" t="s">
        <v>714</v>
      </c>
      <c r="C300" s="30"/>
      <c r="D300" s="30"/>
      <c r="E300" s="30"/>
      <c r="F300" s="30"/>
    </row>
    <row r="301" spans="1:6" ht="25.5" x14ac:dyDescent="0.2">
      <c r="A301" s="30">
        <v>17</v>
      </c>
      <c r="B301" s="40" t="s">
        <v>715</v>
      </c>
      <c r="C301" s="30"/>
      <c r="D301" s="30"/>
      <c r="E301" s="30"/>
      <c r="F301" s="30"/>
    </row>
    <row r="302" spans="1:6" ht="25.5" x14ac:dyDescent="0.2">
      <c r="A302" s="30">
        <v>18</v>
      </c>
      <c r="B302" s="40" t="s">
        <v>716</v>
      </c>
      <c r="C302" s="30"/>
      <c r="D302" s="30"/>
      <c r="E302" s="30"/>
      <c r="F302" s="30"/>
    </row>
    <row r="303" spans="1:6" ht="25.5" x14ac:dyDescent="0.2">
      <c r="A303" s="30">
        <v>19</v>
      </c>
      <c r="B303" s="40" t="s">
        <v>717</v>
      </c>
      <c r="C303" s="30"/>
      <c r="D303" s="30"/>
      <c r="E303" s="30"/>
      <c r="F303" s="30"/>
    </row>
    <row r="304" spans="1:6" ht="38.25" x14ac:dyDescent="0.2">
      <c r="A304" s="30">
        <v>20</v>
      </c>
      <c r="B304" s="40" t="s">
        <v>718</v>
      </c>
      <c r="C304" s="30"/>
      <c r="D304" s="30"/>
      <c r="E304" s="30"/>
      <c r="F304" s="30"/>
    </row>
    <row r="305" spans="1:6" ht="25.5" x14ac:dyDescent="0.2">
      <c r="A305" s="30">
        <v>21</v>
      </c>
      <c r="B305" s="40" t="s">
        <v>719</v>
      </c>
      <c r="C305" s="30"/>
      <c r="D305" s="30"/>
      <c r="E305" s="30"/>
      <c r="F305" s="30"/>
    </row>
    <row r="306" spans="1:6" ht="25.5" x14ac:dyDescent="0.2">
      <c r="A306" s="30">
        <v>22</v>
      </c>
      <c r="B306" s="40" t="s">
        <v>720</v>
      </c>
      <c r="C306" s="30"/>
      <c r="D306" s="30"/>
      <c r="E306" s="30"/>
      <c r="F306" s="30"/>
    </row>
    <row r="307" spans="1:6" ht="38.25" x14ac:dyDescent="0.2">
      <c r="A307" s="30">
        <v>23</v>
      </c>
      <c r="B307" s="40" t="s">
        <v>721</v>
      </c>
      <c r="C307" s="30"/>
      <c r="D307" s="30"/>
      <c r="E307" s="30"/>
      <c r="F307" s="30"/>
    </row>
    <row r="308" spans="1:6" x14ac:dyDescent="0.2">
      <c r="A308" s="30">
        <v>24</v>
      </c>
      <c r="B308" s="40" t="s">
        <v>722</v>
      </c>
      <c r="C308" s="30"/>
      <c r="D308" s="30"/>
      <c r="E308" s="30"/>
      <c r="F308" s="30"/>
    </row>
    <row r="309" spans="1:6" ht="25.5" x14ac:dyDescent="0.2">
      <c r="A309" s="30">
        <v>25</v>
      </c>
      <c r="B309" s="40" t="s">
        <v>723</v>
      </c>
      <c r="C309" s="30"/>
      <c r="D309" s="30"/>
      <c r="E309" s="30"/>
      <c r="F309" s="30"/>
    </row>
    <row r="310" spans="1:6" ht="25.5" x14ac:dyDescent="0.2">
      <c r="A310" s="30">
        <v>26</v>
      </c>
      <c r="B310" s="40" t="s">
        <v>724</v>
      </c>
      <c r="C310" s="30"/>
      <c r="D310" s="30"/>
      <c r="E310" s="30"/>
      <c r="F310" s="30"/>
    </row>
    <row r="311" spans="1:6" ht="25.5" x14ac:dyDescent="0.2">
      <c r="A311" s="30">
        <v>27</v>
      </c>
      <c r="B311" s="40" t="s">
        <v>725</v>
      </c>
      <c r="C311" s="30"/>
      <c r="D311" s="30"/>
      <c r="E311" s="30"/>
      <c r="F311" s="30"/>
    </row>
    <row r="312" spans="1:6" ht="25.5" x14ac:dyDescent="0.2">
      <c r="A312" s="30">
        <v>28</v>
      </c>
      <c r="B312" s="40" t="s">
        <v>726</v>
      </c>
      <c r="C312" s="30"/>
      <c r="D312" s="30"/>
      <c r="E312" s="30"/>
      <c r="F312" s="30"/>
    </row>
    <row r="313" spans="1:6" ht="25.5" x14ac:dyDescent="0.2">
      <c r="A313" s="30">
        <v>29</v>
      </c>
      <c r="B313" s="40" t="s">
        <v>727</v>
      </c>
      <c r="C313" s="30"/>
      <c r="D313" s="30"/>
      <c r="E313" s="30"/>
      <c r="F313" s="30"/>
    </row>
    <row r="314" spans="1:6" ht="25.5" x14ac:dyDescent="0.2">
      <c r="A314" s="30">
        <v>30</v>
      </c>
      <c r="B314" s="40" t="s">
        <v>728</v>
      </c>
      <c r="C314" s="30"/>
      <c r="D314" s="30"/>
      <c r="E314" s="30"/>
      <c r="F314" s="30"/>
    </row>
    <row r="315" spans="1:6" ht="25.5" x14ac:dyDescent="0.2">
      <c r="A315" s="30">
        <v>31</v>
      </c>
      <c r="B315" s="40" t="s">
        <v>729</v>
      </c>
      <c r="C315" s="30"/>
      <c r="D315" s="30"/>
      <c r="E315" s="30"/>
      <c r="F315" s="30"/>
    </row>
    <row r="316" spans="1:6" ht="25.5" x14ac:dyDescent="0.2">
      <c r="A316" s="30">
        <v>32</v>
      </c>
      <c r="B316" s="40" t="s">
        <v>730</v>
      </c>
      <c r="C316" s="30"/>
      <c r="D316" s="30"/>
      <c r="E316" s="30"/>
      <c r="F316" s="30"/>
    </row>
    <row r="317" spans="1:6" ht="25.5" x14ac:dyDescent="0.2">
      <c r="A317" s="30">
        <v>33</v>
      </c>
      <c r="B317" s="40" t="s">
        <v>731</v>
      </c>
      <c r="C317" s="30"/>
      <c r="D317" s="30"/>
      <c r="E317" s="30"/>
      <c r="F317" s="30"/>
    </row>
    <row r="318" spans="1:6" x14ac:dyDescent="0.2">
      <c r="A318" s="30">
        <v>34</v>
      </c>
      <c r="B318" s="40" t="s">
        <v>732</v>
      </c>
      <c r="C318" s="30"/>
      <c r="D318" s="30"/>
      <c r="E318" s="30"/>
      <c r="F318" s="30"/>
    </row>
    <row r="319" spans="1:6" ht="38.25" x14ac:dyDescent="0.2">
      <c r="A319" s="30">
        <v>35</v>
      </c>
      <c r="B319" s="40" t="s">
        <v>733</v>
      </c>
      <c r="C319" s="30"/>
      <c r="D319" s="30"/>
      <c r="E319" s="30"/>
      <c r="F319" s="30"/>
    </row>
    <row r="320" spans="1:6" x14ac:dyDescent="0.2">
      <c r="A320" s="30">
        <v>36</v>
      </c>
      <c r="B320" s="40" t="s">
        <v>734</v>
      </c>
      <c r="C320" s="30"/>
      <c r="D320" s="30"/>
      <c r="E320" s="30"/>
      <c r="F320" s="30"/>
    </row>
    <row r="321" spans="1:6" ht="25.5" x14ac:dyDescent="0.2">
      <c r="A321" s="30">
        <v>37</v>
      </c>
      <c r="B321" s="40" t="s">
        <v>735</v>
      </c>
      <c r="C321" s="30"/>
      <c r="D321" s="30"/>
      <c r="E321" s="30"/>
      <c r="F321" s="30"/>
    </row>
    <row r="322" spans="1:6" ht="25.5" x14ac:dyDescent="0.2">
      <c r="A322" s="30">
        <v>38</v>
      </c>
      <c r="B322" s="40" t="s">
        <v>736</v>
      </c>
      <c r="C322" s="30"/>
      <c r="D322" s="30"/>
      <c r="E322" s="30"/>
      <c r="F322" s="30"/>
    </row>
    <row r="323" spans="1:6" ht="25.5" x14ac:dyDescent="0.2">
      <c r="A323" s="30">
        <v>39</v>
      </c>
      <c r="B323" s="40" t="s">
        <v>737</v>
      </c>
      <c r="C323" s="30"/>
      <c r="D323" s="30"/>
      <c r="E323" s="30"/>
      <c r="F323" s="30"/>
    </row>
    <row r="324" spans="1:6" x14ac:dyDescent="0.2">
      <c r="A324" s="30">
        <v>40</v>
      </c>
      <c r="B324" s="40" t="s">
        <v>738</v>
      </c>
      <c r="C324" s="30"/>
      <c r="D324" s="30"/>
      <c r="E324" s="30"/>
      <c r="F324" s="30"/>
    </row>
    <row r="325" spans="1:6" ht="25.5" x14ac:dyDescent="0.2">
      <c r="A325" s="30">
        <v>41</v>
      </c>
      <c r="B325" s="40" t="s">
        <v>739</v>
      </c>
      <c r="C325" s="30"/>
      <c r="D325" s="30"/>
      <c r="E325" s="30"/>
      <c r="F325" s="30"/>
    </row>
    <row r="326" spans="1:6" ht="25.5" x14ac:dyDescent="0.2">
      <c r="A326" s="30">
        <v>42</v>
      </c>
      <c r="B326" s="40" t="s">
        <v>740</v>
      </c>
      <c r="C326" s="30"/>
      <c r="D326" s="30"/>
      <c r="E326" s="30"/>
      <c r="F326" s="30"/>
    </row>
    <row r="327" spans="1:6" x14ac:dyDescent="0.2">
      <c r="A327" s="30">
        <v>43</v>
      </c>
      <c r="B327" s="40" t="s">
        <v>741</v>
      </c>
      <c r="C327" s="30"/>
      <c r="D327" s="30"/>
      <c r="E327" s="30"/>
      <c r="F327" s="30"/>
    </row>
    <row r="328" spans="1:6" ht="25.5" x14ac:dyDescent="0.2">
      <c r="A328" s="30">
        <v>44</v>
      </c>
      <c r="B328" s="40" t="s">
        <v>742</v>
      </c>
      <c r="C328" s="30"/>
      <c r="D328" s="30"/>
      <c r="E328" s="30"/>
      <c r="F328" s="30"/>
    </row>
    <row r="329" spans="1:6" ht="25.5" x14ac:dyDescent="0.2">
      <c r="A329" s="30">
        <v>45</v>
      </c>
      <c r="B329" s="40" t="s">
        <v>743</v>
      </c>
      <c r="C329" s="30"/>
      <c r="D329" s="30"/>
      <c r="E329" s="30"/>
      <c r="F329" s="30"/>
    </row>
    <row r="330" spans="1:6" x14ac:dyDescent="0.2">
      <c r="A330" s="30">
        <v>46</v>
      </c>
      <c r="B330" s="40" t="s">
        <v>744</v>
      </c>
      <c r="C330" s="30"/>
      <c r="D330" s="30"/>
      <c r="E330" s="30"/>
      <c r="F330" s="30"/>
    </row>
    <row r="331" spans="1:6" x14ac:dyDescent="0.2">
      <c r="A331" s="30">
        <v>47</v>
      </c>
      <c r="B331" s="40" t="s">
        <v>745</v>
      </c>
      <c r="C331" s="30"/>
      <c r="D331" s="30"/>
      <c r="E331" s="30"/>
      <c r="F331" s="30"/>
    </row>
    <row r="332" spans="1:6" x14ac:dyDescent="0.2">
      <c r="A332" s="30">
        <v>48</v>
      </c>
      <c r="B332" s="40" t="s">
        <v>746</v>
      </c>
      <c r="C332" s="30"/>
      <c r="D332" s="30"/>
      <c r="E332" s="30"/>
      <c r="F332" s="30"/>
    </row>
    <row r="333" spans="1:6" ht="38.25" x14ac:dyDescent="0.2">
      <c r="A333" s="30">
        <v>49</v>
      </c>
      <c r="B333" s="40" t="s">
        <v>747</v>
      </c>
      <c r="C333" s="30"/>
      <c r="D333" s="30"/>
      <c r="E333" s="30"/>
      <c r="F333" s="30"/>
    </row>
    <row r="334" spans="1:6" ht="25.5" x14ac:dyDescent="0.2">
      <c r="A334" s="30">
        <v>50</v>
      </c>
      <c r="B334" s="40" t="s">
        <v>748</v>
      </c>
      <c r="C334" s="30"/>
      <c r="D334" s="30"/>
      <c r="E334" s="30"/>
      <c r="F334" s="30"/>
    </row>
    <row r="335" spans="1:6" x14ac:dyDescent="0.2">
      <c r="A335" s="30">
        <v>51</v>
      </c>
      <c r="B335" s="40" t="s">
        <v>749</v>
      </c>
      <c r="C335" s="30"/>
      <c r="D335" s="30"/>
      <c r="E335" s="30"/>
      <c r="F335" s="30"/>
    </row>
    <row r="336" spans="1:6" x14ac:dyDescent="0.2">
      <c r="A336" s="30">
        <v>52</v>
      </c>
      <c r="B336" s="40" t="s">
        <v>750</v>
      </c>
      <c r="C336" s="30"/>
      <c r="D336" s="30"/>
      <c r="E336" s="30"/>
      <c r="F336" s="30"/>
    </row>
    <row r="337" spans="1:6" ht="14.25" x14ac:dyDescent="0.2">
      <c r="A337" s="30">
        <v>53</v>
      </c>
      <c r="B337" s="41" t="s">
        <v>751</v>
      </c>
      <c r="C337" s="30"/>
      <c r="D337" s="30"/>
      <c r="E337" s="30"/>
      <c r="F337" s="30"/>
    </row>
    <row r="338" spans="1:6" x14ac:dyDescent="0.2">
      <c r="A338" s="30">
        <v>54</v>
      </c>
      <c r="B338" s="40" t="s">
        <v>752</v>
      </c>
      <c r="C338" s="30"/>
      <c r="D338" s="30"/>
      <c r="E338" s="30"/>
      <c r="F338" s="30"/>
    </row>
    <row r="339" spans="1:6" ht="25.5" x14ac:dyDescent="0.2">
      <c r="A339" s="30">
        <v>55</v>
      </c>
      <c r="B339" s="40" t="s">
        <v>753</v>
      </c>
      <c r="C339" s="30"/>
      <c r="D339" s="30"/>
      <c r="E339" s="30"/>
      <c r="F339" s="30"/>
    </row>
    <row r="340" spans="1:6" ht="25.5" x14ac:dyDescent="0.2">
      <c r="A340" s="30">
        <v>56</v>
      </c>
      <c r="B340" s="40" t="s">
        <v>754</v>
      </c>
      <c r="C340" s="30"/>
      <c r="D340" s="30"/>
      <c r="E340" s="30"/>
      <c r="F340" s="30"/>
    </row>
    <row r="341" spans="1:6" x14ac:dyDescent="0.2">
      <c r="A341" s="30"/>
      <c r="B341" s="30"/>
      <c r="C341" s="30"/>
      <c r="D341" s="30"/>
      <c r="E341" s="30"/>
      <c r="F341" s="30"/>
    </row>
    <row r="342" spans="1:6" x14ac:dyDescent="0.2">
      <c r="A342" s="31" t="s">
        <v>7</v>
      </c>
      <c r="B342" s="32"/>
      <c r="C342" s="30"/>
      <c r="D342" s="30"/>
      <c r="E342" s="30"/>
      <c r="F342" s="30"/>
    </row>
    <row r="343" spans="1:6" ht="25.5" x14ac:dyDescent="0.2">
      <c r="A343" s="30">
        <v>1</v>
      </c>
      <c r="B343" s="40" t="s">
        <v>755</v>
      </c>
      <c r="C343" s="30"/>
      <c r="D343" s="30"/>
      <c r="E343" s="30"/>
      <c r="F343" s="30"/>
    </row>
    <row r="344" spans="1:6" x14ac:dyDescent="0.2">
      <c r="A344" s="30">
        <v>2</v>
      </c>
      <c r="B344" s="40" t="s">
        <v>756</v>
      </c>
      <c r="C344" s="30"/>
      <c r="D344" s="30"/>
      <c r="E344" s="30"/>
      <c r="F344" s="30"/>
    </row>
    <row r="345" spans="1:6" ht="25.5" x14ac:dyDescent="0.2">
      <c r="A345" s="30">
        <v>3</v>
      </c>
      <c r="B345" s="40" t="s">
        <v>757</v>
      </c>
      <c r="C345" s="30"/>
      <c r="D345" s="30"/>
      <c r="E345" s="30"/>
      <c r="F345" s="30"/>
    </row>
    <row r="346" spans="1:6" ht="38.25" x14ac:dyDescent="0.2">
      <c r="A346" s="30">
        <v>4</v>
      </c>
      <c r="B346" s="40" t="s">
        <v>758</v>
      </c>
      <c r="C346" s="30"/>
      <c r="D346" s="30"/>
      <c r="E346" s="30"/>
      <c r="F346" s="30"/>
    </row>
    <row r="347" spans="1:6" ht="38.25" x14ac:dyDescent="0.2">
      <c r="A347" s="30">
        <v>5</v>
      </c>
      <c r="B347" s="40" t="s">
        <v>759</v>
      </c>
      <c r="C347" s="30"/>
      <c r="D347" s="30"/>
      <c r="E347" s="30"/>
      <c r="F347" s="30"/>
    </row>
    <row r="348" spans="1:6" x14ac:dyDescent="0.2">
      <c r="A348" s="30">
        <v>6</v>
      </c>
      <c r="B348" s="40" t="s">
        <v>760</v>
      </c>
      <c r="C348" s="30"/>
      <c r="D348" s="30"/>
      <c r="E348" s="30"/>
      <c r="F348" s="30"/>
    </row>
    <row r="349" spans="1:6" x14ac:dyDescent="0.2">
      <c r="A349" s="30"/>
      <c r="B349" s="30"/>
      <c r="C349" s="30"/>
      <c r="D349" s="30"/>
      <c r="E349" s="30"/>
      <c r="F349" s="30"/>
    </row>
    <row r="350" spans="1:6" x14ac:dyDescent="0.2">
      <c r="A350" s="31" t="s">
        <v>12</v>
      </c>
      <c r="B350" s="32"/>
      <c r="C350" s="30"/>
      <c r="D350" s="30"/>
      <c r="E350" s="30"/>
      <c r="F350" s="30"/>
    </row>
    <row r="351" spans="1:6" ht="25.5" x14ac:dyDescent="0.2">
      <c r="A351" s="30">
        <v>1</v>
      </c>
      <c r="B351" s="40" t="s">
        <v>761</v>
      </c>
      <c r="C351" s="30"/>
      <c r="D351" s="30"/>
      <c r="E351" s="30"/>
      <c r="F351" s="30"/>
    </row>
    <row r="352" spans="1:6" ht="25.5" x14ac:dyDescent="0.2">
      <c r="A352" s="30">
        <v>2</v>
      </c>
      <c r="B352" s="40" t="s">
        <v>762</v>
      </c>
      <c r="C352" s="30"/>
      <c r="D352" s="30"/>
      <c r="E352" s="30"/>
      <c r="F352" s="30"/>
    </row>
    <row r="353" spans="1:6" ht="38.25" x14ac:dyDescent="0.2">
      <c r="A353" s="30">
        <v>3</v>
      </c>
      <c r="B353" s="40" t="s">
        <v>763</v>
      </c>
      <c r="C353" s="30"/>
      <c r="D353" s="30"/>
      <c r="E353" s="30"/>
      <c r="F353" s="30"/>
    </row>
    <row r="354" spans="1:6" ht="38.25" x14ac:dyDescent="0.2">
      <c r="A354" s="30">
        <v>4</v>
      </c>
      <c r="B354" s="40" t="s">
        <v>764</v>
      </c>
      <c r="C354" s="30"/>
      <c r="D354" s="30"/>
      <c r="E354" s="30"/>
      <c r="F354" s="30"/>
    </row>
    <row r="355" spans="1:6" ht="38.25" x14ac:dyDescent="0.2">
      <c r="A355" s="30">
        <v>5</v>
      </c>
      <c r="B355" s="40" t="s">
        <v>765</v>
      </c>
      <c r="C355" s="30"/>
      <c r="D355" s="30"/>
      <c r="E355" s="30"/>
      <c r="F355" s="30"/>
    </row>
    <row r="356" spans="1:6" ht="38.25" x14ac:dyDescent="0.2">
      <c r="A356" s="30">
        <v>6</v>
      </c>
      <c r="B356" s="40" t="s">
        <v>766</v>
      </c>
      <c r="C356" s="30"/>
      <c r="D356" s="30"/>
      <c r="E356" s="30"/>
      <c r="F356" s="30"/>
    </row>
    <row r="357" spans="1:6" x14ac:dyDescent="0.2">
      <c r="A357" s="30"/>
      <c r="B357" s="30"/>
      <c r="C357" s="30"/>
      <c r="D357" s="30"/>
      <c r="E357" s="30"/>
      <c r="F357" s="30"/>
    </row>
    <row r="358" spans="1:6" x14ac:dyDescent="0.2">
      <c r="A358" s="31" t="s">
        <v>15</v>
      </c>
      <c r="B358" s="32"/>
      <c r="C358" s="30"/>
      <c r="D358" s="30"/>
      <c r="E358" s="30"/>
      <c r="F358" s="30"/>
    </row>
    <row r="359" spans="1:6" x14ac:dyDescent="0.2">
      <c r="A359" s="30">
        <v>1</v>
      </c>
      <c r="B359" s="40" t="s">
        <v>767</v>
      </c>
      <c r="C359" s="30"/>
      <c r="D359" s="30"/>
      <c r="E359" s="30"/>
      <c r="F359" s="30"/>
    </row>
    <row r="360" spans="1:6" ht="38.25" x14ac:dyDescent="0.2">
      <c r="A360" s="30">
        <v>2</v>
      </c>
      <c r="B360" s="40" t="s">
        <v>768</v>
      </c>
      <c r="C360" s="30"/>
      <c r="D360" s="30"/>
      <c r="E360" s="30"/>
      <c r="F360" s="30"/>
    </row>
    <row r="361" spans="1:6" x14ac:dyDescent="0.2">
      <c r="A361" s="30">
        <v>3</v>
      </c>
      <c r="B361" s="40" t="s">
        <v>769</v>
      </c>
      <c r="C361" s="30"/>
      <c r="D361" s="30"/>
      <c r="E361" s="30"/>
      <c r="F361" s="30"/>
    </row>
    <row r="362" spans="1:6" ht="38.25" x14ac:dyDescent="0.2">
      <c r="A362" s="30">
        <v>4</v>
      </c>
      <c r="B362" s="40" t="s">
        <v>770</v>
      </c>
      <c r="C362" s="30"/>
      <c r="D362" s="30"/>
      <c r="E362" s="30"/>
      <c r="F362" s="30"/>
    </row>
    <row r="363" spans="1:6" x14ac:dyDescent="0.2">
      <c r="A363" s="30"/>
      <c r="B363" s="30"/>
      <c r="C363" s="30"/>
      <c r="D363" s="30"/>
      <c r="E363" s="30"/>
      <c r="F363" s="30"/>
    </row>
    <row r="364" spans="1:6" x14ac:dyDescent="0.2">
      <c r="A364" s="31" t="s">
        <v>18</v>
      </c>
      <c r="B364" s="32"/>
      <c r="C364" s="30"/>
      <c r="D364" s="30"/>
      <c r="E364" s="30"/>
      <c r="F364" s="30"/>
    </row>
    <row r="365" spans="1:6" ht="25.5" x14ac:dyDescent="0.2">
      <c r="A365" s="30">
        <v>1</v>
      </c>
      <c r="B365" s="40" t="s">
        <v>771</v>
      </c>
      <c r="C365" s="30"/>
      <c r="D365" s="30"/>
      <c r="E365" s="30"/>
      <c r="F365" s="30"/>
    </row>
    <row r="366" spans="1:6" ht="25.5" x14ac:dyDescent="0.2">
      <c r="A366" s="30">
        <v>2</v>
      </c>
      <c r="B366" s="40" t="s">
        <v>772</v>
      </c>
      <c r="C366" s="30"/>
      <c r="D366" s="30"/>
      <c r="E366" s="30"/>
      <c r="F366" s="30"/>
    </row>
    <row r="367" spans="1:6" ht="25.5" x14ac:dyDescent="0.2">
      <c r="A367" s="30">
        <v>3</v>
      </c>
      <c r="B367" s="40" t="s">
        <v>773</v>
      </c>
      <c r="C367" s="30"/>
      <c r="D367" s="30"/>
      <c r="E367" s="30"/>
      <c r="F367" s="30"/>
    </row>
    <row r="368" spans="1:6" ht="14.25" x14ac:dyDescent="0.2">
      <c r="A368" s="30">
        <v>4</v>
      </c>
      <c r="B368" s="41" t="s">
        <v>774</v>
      </c>
      <c r="C368" s="30"/>
      <c r="D368" s="30"/>
      <c r="E368" s="30"/>
      <c r="F368" s="30"/>
    </row>
    <row r="369" spans="1:6" ht="14.25" x14ac:dyDescent="0.2">
      <c r="A369" s="30">
        <v>5</v>
      </c>
      <c r="B369" s="41" t="s">
        <v>775</v>
      </c>
      <c r="C369" s="30"/>
      <c r="D369" s="30"/>
      <c r="E369" s="30"/>
      <c r="F369" s="30"/>
    </row>
    <row r="370" spans="1:6" ht="25.5" x14ac:dyDescent="0.2">
      <c r="A370" s="30">
        <v>6</v>
      </c>
      <c r="B370" s="40" t="s">
        <v>776</v>
      </c>
      <c r="C370" s="30"/>
      <c r="D370" s="30"/>
      <c r="E370" s="30"/>
      <c r="F370" s="30"/>
    </row>
    <row r="371" spans="1:6" ht="25.5" x14ac:dyDescent="0.2">
      <c r="A371" s="30">
        <v>7</v>
      </c>
      <c r="B371" s="40" t="s">
        <v>777</v>
      </c>
      <c r="C371" s="30"/>
      <c r="D371" s="30"/>
      <c r="E371" s="30"/>
      <c r="F371" s="30"/>
    </row>
    <row r="372" spans="1:6" x14ac:dyDescent="0.2">
      <c r="A372" s="30"/>
      <c r="B372" s="30"/>
      <c r="C372" s="30"/>
      <c r="D372" s="30"/>
      <c r="E372" s="30"/>
      <c r="F372" s="30"/>
    </row>
    <row r="373" spans="1:6" x14ac:dyDescent="0.2">
      <c r="A373" s="31" t="s">
        <v>21</v>
      </c>
      <c r="B373" s="32"/>
      <c r="C373" s="30"/>
      <c r="D373" s="30"/>
      <c r="E373" s="30"/>
      <c r="F373" s="30"/>
    </row>
    <row r="374" spans="1:6" ht="25.5" x14ac:dyDescent="0.2">
      <c r="A374" s="30">
        <v>1</v>
      </c>
      <c r="B374" s="40" t="s">
        <v>778</v>
      </c>
      <c r="C374" s="30"/>
      <c r="D374" s="30"/>
      <c r="E374" s="30"/>
      <c r="F374" s="30"/>
    </row>
    <row r="375" spans="1:6" ht="25.5" x14ac:dyDescent="0.2">
      <c r="A375" s="30">
        <v>2</v>
      </c>
      <c r="B375" s="40" t="s">
        <v>779</v>
      </c>
      <c r="C375" s="30"/>
      <c r="D375" s="30"/>
      <c r="E375" s="30"/>
      <c r="F375" s="30"/>
    </row>
    <row r="376" spans="1:6" ht="25.5" x14ac:dyDescent="0.2">
      <c r="A376" s="30">
        <v>3</v>
      </c>
      <c r="B376" s="40" t="s">
        <v>780</v>
      </c>
      <c r="C376" s="30"/>
      <c r="D376" s="30"/>
      <c r="E376" s="30"/>
      <c r="F376" s="30"/>
    </row>
    <row r="377" spans="1:6" ht="25.5" x14ac:dyDescent="0.2">
      <c r="A377" s="30">
        <v>4</v>
      </c>
      <c r="B377" s="40" t="s">
        <v>781</v>
      </c>
      <c r="C377" s="30"/>
      <c r="D377" s="30"/>
      <c r="E377" s="30"/>
      <c r="F377" s="30"/>
    </row>
    <row r="378" spans="1:6" x14ac:dyDescent="0.2">
      <c r="A378" s="30">
        <v>5</v>
      </c>
      <c r="B378" s="40" t="s">
        <v>782</v>
      </c>
      <c r="C378" s="30"/>
      <c r="D378" s="30"/>
      <c r="E378" s="30"/>
      <c r="F378" s="30"/>
    </row>
    <row r="379" spans="1:6" x14ac:dyDescent="0.2">
      <c r="A379" s="30"/>
      <c r="B379" s="30"/>
      <c r="C379" s="30"/>
      <c r="D379" s="30"/>
      <c r="E379" s="30"/>
      <c r="F379" s="30"/>
    </row>
    <row r="380" spans="1:6" x14ac:dyDescent="0.2">
      <c r="A380" s="31" t="s">
        <v>24</v>
      </c>
      <c r="B380" s="32"/>
      <c r="C380" s="30"/>
      <c r="D380" s="30"/>
      <c r="E380" s="30"/>
      <c r="F380" s="30"/>
    </row>
    <row r="381" spans="1:6" ht="25.5" x14ac:dyDescent="0.2">
      <c r="A381" s="30">
        <v>1</v>
      </c>
      <c r="B381" s="40" t="s">
        <v>783</v>
      </c>
      <c r="C381" s="30"/>
      <c r="D381" s="30"/>
      <c r="E381" s="30"/>
      <c r="F381" s="30"/>
    </row>
    <row r="382" spans="1:6" ht="38.25" x14ac:dyDescent="0.2">
      <c r="A382" s="30">
        <v>2</v>
      </c>
      <c r="B382" s="40" t="s">
        <v>784</v>
      </c>
      <c r="C382" s="30"/>
      <c r="D382" s="30"/>
      <c r="E382" s="30"/>
      <c r="F382" s="30"/>
    </row>
    <row r="383" spans="1:6" ht="25.5" x14ac:dyDescent="0.2">
      <c r="A383" s="30">
        <v>3</v>
      </c>
      <c r="B383" s="40" t="s">
        <v>785</v>
      </c>
      <c r="C383" s="30"/>
      <c r="D383" s="30"/>
      <c r="E383" s="30"/>
      <c r="F383" s="30"/>
    </row>
    <row r="384" spans="1:6" ht="25.5" x14ac:dyDescent="0.2">
      <c r="A384" s="30">
        <v>4</v>
      </c>
      <c r="B384" s="40" t="s">
        <v>786</v>
      </c>
      <c r="C384" s="30"/>
      <c r="D384" s="30"/>
      <c r="E384" s="30"/>
      <c r="F384" s="30"/>
    </row>
    <row r="385" spans="1:6" ht="25.5" x14ac:dyDescent="0.2">
      <c r="A385" s="30">
        <v>5</v>
      </c>
      <c r="B385" s="40" t="s">
        <v>787</v>
      </c>
      <c r="C385" s="30"/>
      <c r="D385" s="30"/>
      <c r="E385" s="30"/>
      <c r="F385" s="30"/>
    </row>
    <row r="386" spans="1:6" ht="25.5" x14ac:dyDescent="0.2">
      <c r="A386" s="30">
        <v>6</v>
      </c>
      <c r="B386" s="40" t="s">
        <v>788</v>
      </c>
      <c r="C386" s="30"/>
      <c r="D386" s="30"/>
      <c r="E386" s="30"/>
      <c r="F386" s="30"/>
    </row>
    <row r="387" spans="1:6" ht="38.25" x14ac:dyDescent="0.2">
      <c r="A387" s="30">
        <v>7</v>
      </c>
      <c r="B387" s="40" t="s">
        <v>789</v>
      </c>
      <c r="C387" s="30"/>
      <c r="D387" s="30"/>
      <c r="E387" s="30"/>
      <c r="F387" s="30"/>
    </row>
    <row r="388" spans="1:6" x14ac:dyDescent="0.2">
      <c r="A388" s="30"/>
      <c r="B388" s="30"/>
      <c r="C388" s="30"/>
      <c r="D388" s="30"/>
      <c r="E388" s="30"/>
      <c r="F388" s="30"/>
    </row>
    <row r="389" spans="1:6" x14ac:dyDescent="0.2">
      <c r="A389" s="31" t="s">
        <v>26</v>
      </c>
      <c r="B389" s="32"/>
      <c r="C389" s="30"/>
      <c r="D389" s="30"/>
      <c r="E389" s="30"/>
      <c r="F389" s="30"/>
    </row>
    <row r="390" spans="1:6" ht="25.5" x14ac:dyDescent="0.2">
      <c r="A390" s="30">
        <v>1</v>
      </c>
      <c r="B390" s="40" t="s">
        <v>790</v>
      </c>
      <c r="C390" s="30"/>
      <c r="D390" s="30"/>
      <c r="E390" s="30"/>
      <c r="F390" s="30"/>
    </row>
    <row r="391" spans="1:6" ht="38.25" x14ac:dyDescent="0.2">
      <c r="A391" s="30">
        <v>2</v>
      </c>
      <c r="B391" s="40" t="s">
        <v>784</v>
      </c>
      <c r="C391" s="30"/>
      <c r="D391" s="30"/>
      <c r="E391" s="30"/>
      <c r="F391" s="30"/>
    </row>
    <row r="392" spans="1:6" ht="25.5" x14ac:dyDescent="0.2">
      <c r="A392" s="30">
        <v>3</v>
      </c>
      <c r="B392" s="40" t="s">
        <v>785</v>
      </c>
      <c r="C392" s="30"/>
      <c r="D392" s="30"/>
      <c r="E392" s="30"/>
      <c r="F392" s="30"/>
    </row>
    <row r="393" spans="1:6" ht="25.5" x14ac:dyDescent="0.2">
      <c r="A393" s="30">
        <v>4</v>
      </c>
      <c r="B393" s="40" t="s">
        <v>786</v>
      </c>
      <c r="C393" s="30"/>
      <c r="D393" s="30"/>
      <c r="E393" s="30"/>
      <c r="F393" s="30"/>
    </row>
    <row r="394" spans="1:6" ht="25.5" x14ac:dyDescent="0.2">
      <c r="A394" s="30">
        <v>5</v>
      </c>
      <c r="B394" s="40" t="s">
        <v>787</v>
      </c>
      <c r="C394" s="30"/>
      <c r="D394" s="30"/>
      <c r="E394" s="30"/>
      <c r="F394" s="30"/>
    </row>
    <row r="395" spans="1:6" ht="25.5" x14ac:dyDescent="0.2">
      <c r="A395" s="30">
        <v>6</v>
      </c>
      <c r="B395" s="40" t="s">
        <v>788</v>
      </c>
      <c r="C395" s="30"/>
      <c r="D395" s="30"/>
      <c r="E395" s="30"/>
      <c r="F395" s="30"/>
    </row>
    <row r="396" spans="1:6" ht="38.25" x14ac:dyDescent="0.2">
      <c r="A396" s="30">
        <v>7</v>
      </c>
      <c r="B396" s="40" t="s">
        <v>789</v>
      </c>
      <c r="C396" s="30"/>
      <c r="D396" s="30"/>
      <c r="E396" s="30"/>
      <c r="F396" s="30"/>
    </row>
    <row r="397" spans="1:6" x14ac:dyDescent="0.2">
      <c r="A397" s="30"/>
      <c r="B397" s="30"/>
      <c r="C397" s="30"/>
      <c r="D397" s="30"/>
      <c r="E397" s="30"/>
      <c r="F397" s="30"/>
    </row>
    <row r="398" spans="1:6" x14ac:dyDescent="0.2">
      <c r="A398" s="31" t="s">
        <v>29</v>
      </c>
      <c r="B398" s="32"/>
      <c r="C398" s="30"/>
      <c r="D398" s="30"/>
      <c r="E398" s="30"/>
      <c r="F398" s="30"/>
    </row>
    <row r="399" spans="1:6" ht="25.5" x14ac:dyDescent="0.2">
      <c r="A399" s="30">
        <v>1</v>
      </c>
      <c r="B399" s="40" t="s">
        <v>791</v>
      </c>
      <c r="C399" s="30"/>
      <c r="D399" s="30"/>
      <c r="E399" s="30"/>
      <c r="F399" s="30"/>
    </row>
    <row r="400" spans="1:6" x14ac:dyDescent="0.2">
      <c r="A400" s="30">
        <v>2</v>
      </c>
      <c r="B400" s="40" t="s">
        <v>792</v>
      </c>
      <c r="C400" s="30"/>
      <c r="D400" s="30"/>
      <c r="E400" s="30"/>
      <c r="F400" s="30"/>
    </row>
    <row r="401" spans="1:6" ht="25.5" x14ac:dyDescent="0.2">
      <c r="A401" s="30">
        <v>3</v>
      </c>
      <c r="B401" s="40" t="s">
        <v>793</v>
      </c>
      <c r="C401" s="30"/>
      <c r="D401" s="30"/>
      <c r="E401" s="30"/>
      <c r="F401" s="30"/>
    </row>
    <row r="402" spans="1:6" ht="25.5" x14ac:dyDescent="0.2">
      <c r="A402" s="30">
        <v>4</v>
      </c>
      <c r="B402" s="40" t="s">
        <v>794</v>
      </c>
      <c r="C402" s="30"/>
      <c r="D402" s="30"/>
      <c r="E402" s="30"/>
      <c r="F402" s="30"/>
    </row>
    <row r="403" spans="1:6" ht="38.25" x14ac:dyDescent="0.2">
      <c r="A403" s="30">
        <v>5</v>
      </c>
      <c r="B403" s="40" t="s">
        <v>795</v>
      </c>
      <c r="C403" s="30"/>
      <c r="D403" s="30"/>
      <c r="E403" s="30"/>
      <c r="F403" s="30"/>
    </row>
    <row r="404" spans="1:6" ht="25.5" x14ac:dyDescent="0.2">
      <c r="A404" s="30">
        <v>6</v>
      </c>
      <c r="B404" s="40" t="s">
        <v>796</v>
      </c>
      <c r="C404" s="30"/>
      <c r="D404" s="30"/>
      <c r="E404" s="30"/>
      <c r="F404" s="30"/>
    </row>
    <row r="405" spans="1:6" x14ac:dyDescent="0.2">
      <c r="A405" s="30">
        <v>7</v>
      </c>
      <c r="B405" s="40" t="s">
        <v>797</v>
      </c>
      <c r="C405" s="30"/>
      <c r="D405" s="30"/>
      <c r="E405" s="30"/>
      <c r="F405" s="30"/>
    </row>
    <row r="406" spans="1:6" x14ac:dyDescent="0.2">
      <c r="A406" s="30"/>
      <c r="B406" s="30"/>
      <c r="C406" s="30"/>
      <c r="D406" s="30"/>
      <c r="E406" s="30"/>
      <c r="F406" s="30"/>
    </row>
    <row r="407" spans="1:6" x14ac:dyDescent="0.2">
      <c r="A407" s="31" t="s">
        <v>32</v>
      </c>
      <c r="B407" s="32"/>
      <c r="C407" s="30"/>
      <c r="D407" s="30"/>
      <c r="E407" s="30"/>
      <c r="F407" s="30"/>
    </row>
    <row r="408" spans="1:6" ht="25.5" x14ac:dyDescent="0.2">
      <c r="A408" s="30">
        <v>1</v>
      </c>
      <c r="B408" s="40" t="s">
        <v>798</v>
      </c>
      <c r="C408" s="30"/>
      <c r="D408" s="30"/>
      <c r="E408" s="30"/>
      <c r="F408" s="30"/>
    </row>
    <row r="409" spans="1:6" x14ac:dyDescent="0.2">
      <c r="A409" s="30">
        <v>2</v>
      </c>
      <c r="B409" s="40" t="s">
        <v>799</v>
      </c>
      <c r="C409" s="30"/>
      <c r="D409" s="30"/>
      <c r="E409" s="30"/>
      <c r="F409" s="30"/>
    </row>
    <row r="410" spans="1:6" ht="25.5" x14ac:dyDescent="0.2">
      <c r="A410" s="30">
        <v>3</v>
      </c>
      <c r="B410" s="40" t="s">
        <v>800</v>
      </c>
      <c r="C410" s="30"/>
      <c r="D410" s="30"/>
      <c r="E410" s="30"/>
      <c r="F410" s="30"/>
    </row>
    <row r="411" spans="1:6" ht="38.25" x14ac:dyDescent="0.2">
      <c r="A411" s="30">
        <v>4</v>
      </c>
      <c r="B411" s="40" t="s">
        <v>801</v>
      </c>
      <c r="C411" s="30"/>
      <c r="D411" s="30"/>
      <c r="E411" s="30"/>
      <c r="F411" s="30"/>
    </row>
    <row r="412" spans="1:6" x14ac:dyDescent="0.2">
      <c r="A412" s="30">
        <v>5</v>
      </c>
      <c r="B412" s="40" t="s">
        <v>802</v>
      </c>
      <c r="C412" s="30"/>
      <c r="D412" s="30"/>
      <c r="E412" s="30"/>
      <c r="F412" s="30"/>
    </row>
    <row r="413" spans="1:6" x14ac:dyDescent="0.2">
      <c r="A413" s="30"/>
      <c r="B413" s="30"/>
      <c r="C413" s="30"/>
      <c r="D413" s="30"/>
      <c r="E413" s="30"/>
      <c r="F413" s="30"/>
    </row>
    <row r="414" spans="1:6" x14ac:dyDescent="0.2">
      <c r="A414" s="31" t="s">
        <v>34</v>
      </c>
      <c r="B414" s="32"/>
      <c r="C414" s="30"/>
      <c r="D414" s="30"/>
      <c r="E414" s="30"/>
      <c r="F414" s="30"/>
    </row>
    <row r="415" spans="1:6" ht="25.5" x14ac:dyDescent="0.2">
      <c r="A415" s="30">
        <v>1</v>
      </c>
      <c r="B415" s="40" t="s">
        <v>803</v>
      </c>
      <c r="C415" s="30"/>
      <c r="D415" s="30"/>
      <c r="E415" s="30"/>
      <c r="F415" s="30"/>
    </row>
    <row r="416" spans="1:6" x14ac:dyDescent="0.2">
      <c r="A416" s="30">
        <v>2</v>
      </c>
      <c r="B416" s="40" t="s">
        <v>804</v>
      </c>
      <c r="C416" s="30"/>
      <c r="D416" s="30"/>
      <c r="E416" s="30"/>
      <c r="F416" s="30"/>
    </row>
    <row r="417" spans="1:6" x14ac:dyDescent="0.2">
      <c r="A417" s="30">
        <v>3</v>
      </c>
      <c r="B417" s="40" t="s">
        <v>805</v>
      </c>
      <c r="C417" s="30"/>
      <c r="D417" s="30"/>
      <c r="E417" s="30"/>
      <c r="F417" s="30"/>
    </row>
    <row r="418" spans="1:6" x14ac:dyDescent="0.2">
      <c r="A418" s="30">
        <v>4</v>
      </c>
      <c r="B418" s="40" t="s">
        <v>806</v>
      </c>
      <c r="C418" s="30"/>
      <c r="D418" s="30"/>
      <c r="E418" s="30"/>
      <c r="F418" s="30"/>
    </row>
    <row r="419" spans="1:6" x14ac:dyDescent="0.2">
      <c r="A419" s="30"/>
      <c r="B419" s="30"/>
      <c r="C419" s="30"/>
      <c r="D419" s="30"/>
      <c r="E419" s="30"/>
      <c r="F419" s="30"/>
    </row>
    <row r="420" spans="1:6" ht="25.5" x14ac:dyDescent="0.2">
      <c r="A420" s="31" t="s">
        <v>36</v>
      </c>
      <c r="B420" s="32"/>
      <c r="C420" s="30"/>
      <c r="D420" s="30"/>
      <c r="E420" s="30"/>
      <c r="F420" s="30"/>
    </row>
    <row r="421" spans="1:6" ht="25.5" x14ac:dyDescent="0.2">
      <c r="A421" s="30">
        <v>1</v>
      </c>
      <c r="B421" s="40" t="s">
        <v>807</v>
      </c>
      <c r="C421" s="30"/>
      <c r="D421" s="30"/>
      <c r="E421" s="30"/>
      <c r="F421" s="30"/>
    </row>
    <row r="422" spans="1:6" x14ac:dyDescent="0.2">
      <c r="A422" s="30">
        <v>2</v>
      </c>
      <c r="B422" s="40" t="s">
        <v>808</v>
      </c>
      <c r="C422" s="30"/>
      <c r="D422" s="30"/>
      <c r="E422" s="30"/>
      <c r="F422" s="30"/>
    </row>
    <row r="423" spans="1:6" ht="38.25" x14ac:dyDescent="0.2">
      <c r="A423" s="30">
        <v>3</v>
      </c>
      <c r="B423" s="40" t="s">
        <v>809</v>
      </c>
      <c r="C423" s="30"/>
      <c r="D423" s="30"/>
      <c r="E423" s="30"/>
      <c r="F423" s="30"/>
    </row>
    <row r="424" spans="1:6" ht="25.5" x14ac:dyDescent="0.2">
      <c r="A424" s="30">
        <v>4</v>
      </c>
      <c r="B424" s="40" t="s">
        <v>810</v>
      </c>
      <c r="C424" s="30"/>
      <c r="D424" s="30"/>
      <c r="E424" s="30"/>
      <c r="F424" s="30"/>
    </row>
    <row r="425" spans="1:6" ht="25.5" x14ac:dyDescent="0.2">
      <c r="A425" s="30">
        <v>5</v>
      </c>
      <c r="B425" s="40" t="s">
        <v>811</v>
      </c>
      <c r="C425" s="30"/>
      <c r="D425" s="30"/>
      <c r="E425" s="30"/>
      <c r="F425" s="30"/>
    </row>
    <row r="426" spans="1:6" ht="25.5" x14ac:dyDescent="0.2">
      <c r="A426" s="30">
        <v>6</v>
      </c>
      <c r="B426" s="40" t="s">
        <v>812</v>
      </c>
      <c r="C426" s="30"/>
      <c r="D426" s="30"/>
      <c r="E426" s="30"/>
      <c r="F426" s="30"/>
    </row>
    <row r="427" spans="1:6" x14ac:dyDescent="0.2">
      <c r="A427" s="30"/>
      <c r="B427" s="30"/>
      <c r="C427" s="30"/>
      <c r="D427" s="30"/>
      <c r="E427" s="30"/>
      <c r="F427" s="30"/>
    </row>
    <row r="428" spans="1:6" x14ac:dyDescent="0.2">
      <c r="A428" s="31" t="s">
        <v>39</v>
      </c>
      <c r="B428" s="32"/>
      <c r="C428" s="30"/>
      <c r="D428" s="30"/>
      <c r="E428" s="30"/>
      <c r="F428" s="30"/>
    </row>
    <row r="429" spans="1:6" ht="25.5" x14ac:dyDescent="0.2">
      <c r="A429" s="30">
        <v>1</v>
      </c>
      <c r="B429" s="40" t="s">
        <v>813</v>
      </c>
      <c r="C429" s="30"/>
      <c r="D429" s="30"/>
      <c r="E429" s="30"/>
      <c r="F429" s="30"/>
    </row>
    <row r="430" spans="1:6" ht="25.5" x14ac:dyDescent="0.2">
      <c r="A430" s="30">
        <v>2</v>
      </c>
      <c r="B430" s="40" t="s">
        <v>814</v>
      </c>
      <c r="C430" s="30"/>
      <c r="D430" s="30"/>
      <c r="E430" s="30"/>
      <c r="F430" s="30"/>
    </row>
    <row r="431" spans="1:6" x14ac:dyDescent="0.2">
      <c r="A431" s="30">
        <v>3</v>
      </c>
      <c r="B431" s="40" t="s">
        <v>815</v>
      </c>
      <c r="C431" s="30"/>
      <c r="D431" s="30"/>
      <c r="E431" s="30"/>
      <c r="F431" s="30"/>
    </row>
    <row r="432" spans="1:6" x14ac:dyDescent="0.2">
      <c r="A432" s="30">
        <v>4</v>
      </c>
      <c r="B432" s="40" t="s">
        <v>816</v>
      </c>
      <c r="C432" s="30"/>
      <c r="D432" s="30"/>
      <c r="E432" s="30"/>
      <c r="F432" s="30"/>
    </row>
    <row r="433" spans="1:6" ht="25.5" x14ac:dyDescent="0.2">
      <c r="A433" s="30">
        <v>5</v>
      </c>
      <c r="B433" s="40" t="s">
        <v>817</v>
      </c>
      <c r="C433" s="30"/>
      <c r="D433" s="30"/>
      <c r="E433" s="30"/>
      <c r="F433" s="30"/>
    </row>
    <row r="434" spans="1:6" ht="25.5" x14ac:dyDescent="0.2">
      <c r="A434" s="30">
        <v>6</v>
      </c>
      <c r="B434" s="40" t="s">
        <v>818</v>
      </c>
      <c r="C434" s="30"/>
      <c r="D434" s="30"/>
      <c r="E434" s="30"/>
      <c r="F434" s="30"/>
    </row>
    <row r="435" spans="1:6" x14ac:dyDescent="0.2">
      <c r="A435" s="30">
        <v>7</v>
      </c>
      <c r="B435" s="40" t="s">
        <v>819</v>
      </c>
      <c r="C435" s="30"/>
      <c r="D435" s="30"/>
      <c r="E435" s="30"/>
      <c r="F435" s="30"/>
    </row>
    <row r="436" spans="1:6" x14ac:dyDescent="0.2">
      <c r="A436" s="30"/>
      <c r="B436" s="30"/>
      <c r="C436" s="30"/>
      <c r="D436" s="30"/>
      <c r="E436" s="30"/>
      <c r="F436" s="30"/>
    </row>
    <row r="437" spans="1:6" x14ac:dyDescent="0.2">
      <c r="A437" s="31" t="s">
        <v>41</v>
      </c>
      <c r="B437" s="32"/>
      <c r="C437" s="30"/>
      <c r="D437" s="30"/>
      <c r="E437" s="30"/>
      <c r="F437" s="30"/>
    </row>
    <row r="438" spans="1:6" ht="25.5" x14ac:dyDescent="0.2">
      <c r="A438" s="30">
        <v>1</v>
      </c>
      <c r="B438" s="40" t="s">
        <v>820</v>
      </c>
      <c r="C438" s="30"/>
      <c r="D438" s="30"/>
      <c r="E438" s="30"/>
      <c r="F438" s="30"/>
    </row>
    <row r="439" spans="1:6" ht="25.5" x14ac:dyDescent="0.2">
      <c r="A439" s="30">
        <v>2</v>
      </c>
      <c r="B439" s="40" t="s">
        <v>821</v>
      </c>
      <c r="C439" s="30"/>
      <c r="D439" s="30"/>
      <c r="E439" s="30"/>
      <c r="F439" s="30"/>
    </row>
    <row r="440" spans="1:6" x14ac:dyDescent="0.2">
      <c r="A440" s="30">
        <v>3</v>
      </c>
      <c r="B440" s="40" t="s">
        <v>822</v>
      </c>
      <c r="C440" s="30"/>
      <c r="D440" s="30"/>
      <c r="E440" s="30"/>
      <c r="F440" s="30"/>
    </row>
    <row r="441" spans="1:6" x14ac:dyDescent="0.2">
      <c r="A441" s="30">
        <v>4</v>
      </c>
      <c r="B441" s="40" t="s">
        <v>823</v>
      </c>
      <c r="C441" s="30"/>
      <c r="D441" s="30"/>
      <c r="E441" s="30"/>
      <c r="F441" s="30"/>
    </row>
    <row r="442" spans="1:6" ht="25.5" x14ac:dyDescent="0.2">
      <c r="A442" s="30">
        <v>5</v>
      </c>
      <c r="B442" s="40" t="s">
        <v>824</v>
      </c>
      <c r="C442" s="30"/>
      <c r="D442" s="30"/>
      <c r="E442" s="30"/>
      <c r="F442" s="30"/>
    </row>
    <row r="443" spans="1:6" ht="25.5" x14ac:dyDescent="0.2">
      <c r="A443" s="30">
        <v>6</v>
      </c>
      <c r="B443" s="40" t="s">
        <v>825</v>
      </c>
      <c r="C443" s="30"/>
      <c r="D443" s="30"/>
      <c r="E443" s="30"/>
      <c r="F443" s="30"/>
    </row>
    <row r="444" spans="1:6" x14ac:dyDescent="0.2">
      <c r="A444" s="30">
        <v>7</v>
      </c>
      <c r="B444" s="40" t="s">
        <v>826</v>
      </c>
      <c r="C444" s="30"/>
      <c r="D444" s="30"/>
      <c r="E444" s="30"/>
      <c r="F444" s="30"/>
    </row>
    <row r="445" spans="1:6" x14ac:dyDescent="0.2">
      <c r="A445" s="30"/>
      <c r="B445" s="30"/>
      <c r="C445" s="30"/>
      <c r="D445" s="30"/>
      <c r="E445" s="30"/>
      <c r="F445" s="30"/>
    </row>
    <row r="446" spans="1:6" x14ac:dyDescent="0.2">
      <c r="A446" s="31" t="s">
        <v>43</v>
      </c>
      <c r="B446" s="32"/>
      <c r="C446" s="30"/>
      <c r="D446" s="30"/>
      <c r="E446" s="30"/>
      <c r="F446" s="30"/>
    </row>
    <row r="447" spans="1:6" ht="25.5" x14ac:dyDescent="0.2">
      <c r="A447" s="30">
        <v>1</v>
      </c>
      <c r="B447" s="40" t="s">
        <v>827</v>
      </c>
      <c r="C447" s="30"/>
      <c r="D447" s="30"/>
      <c r="E447" s="30"/>
      <c r="F447" s="30"/>
    </row>
    <row r="448" spans="1:6" ht="25.5" x14ac:dyDescent="0.2">
      <c r="A448" s="30">
        <v>2</v>
      </c>
      <c r="B448" s="40" t="s">
        <v>828</v>
      </c>
      <c r="C448" s="30"/>
      <c r="D448" s="30"/>
      <c r="E448" s="30"/>
      <c r="F448" s="30"/>
    </row>
    <row r="449" spans="1:6" x14ac:dyDescent="0.2">
      <c r="A449" s="30">
        <v>3</v>
      </c>
      <c r="B449" s="40" t="s">
        <v>822</v>
      </c>
      <c r="C449" s="30"/>
      <c r="D449" s="30"/>
      <c r="E449" s="30"/>
      <c r="F449" s="30"/>
    </row>
    <row r="450" spans="1:6" x14ac:dyDescent="0.2">
      <c r="A450" s="30">
        <v>4</v>
      </c>
      <c r="B450" s="40" t="s">
        <v>829</v>
      </c>
      <c r="C450" s="30"/>
      <c r="D450" s="30"/>
      <c r="E450" s="30"/>
      <c r="F450" s="30"/>
    </row>
    <row r="451" spans="1:6" ht="25.5" x14ac:dyDescent="0.2">
      <c r="A451" s="30">
        <v>5</v>
      </c>
      <c r="B451" s="40" t="s">
        <v>830</v>
      </c>
      <c r="C451" s="30"/>
      <c r="D451" s="30"/>
      <c r="E451" s="30"/>
      <c r="F451" s="30"/>
    </row>
    <row r="452" spans="1:6" x14ac:dyDescent="0.2">
      <c r="A452" s="30">
        <v>6</v>
      </c>
      <c r="B452" s="40" t="s">
        <v>831</v>
      </c>
      <c r="C452" s="30"/>
      <c r="D452" s="30"/>
      <c r="E452" s="30"/>
      <c r="F452" s="30"/>
    </row>
    <row r="453" spans="1:6" x14ac:dyDescent="0.2">
      <c r="A453" s="30">
        <v>7</v>
      </c>
      <c r="B453" s="40" t="s">
        <v>832</v>
      </c>
      <c r="C453" s="30"/>
      <c r="D453" s="30"/>
      <c r="E453" s="30"/>
      <c r="F453" s="30"/>
    </row>
    <row r="454" spans="1:6" x14ac:dyDescent="0.2">
      <c r="A454" s="30"/>
      <c r="B454" s="30"/>
      <c r="C454" s="30"/>
      <c r="D454" s="30"/>
      <c r="E454" s="30"/>
      <c r="F454" s="30"/>
    </row>
    <row r="455" spans="1:6" x14ac:dyDescent="0.2">
      <c r="A455" s="31" t="s">
        <v>45</v>
      </c>
      <c r="B455" s="32"/>
      <c r="C455" s="30"/>
      <c r="D455" s="30"/>
      <c r="E455" s="30"/>
      <c r="F455" s="30"/>
    </row>
    <row r="456" spans="1:6" ht="25.5" x14ac:dyDescent="0.2">
      <c r="A456" s="30">
        <v>1</v>
      </c>
      <c r="B456" s="40" t="s">
        <v>833</v>
      </c>
      <c r="C456" s="30"/>
      <c r="D456" s="30"/>
      <c r="E456" s="30"/>
      <c r="F456" s="30"/>
    </row>
    <row r="457" spans="1:6" x14ac:dyDescent="0.2">
      <c r="A457" s="30">
        <v>2</v>
      </c>
      <c r="B457" s="40" t="s">
        <v>834</v>
      </c>
      <c r="C457" s="30"/>
      <c r="D457" s="30"/>
      <c r="E457" s="30"/>
      <c r="F457" s="30"/>
    </row>
    <row r="458" spans="1:6" x14ac:dyDescent="0.2">
      <c r="A458" s="30">
        <v>3</v>
      </c>
      <c r="B458" s="40" t="s">
        <v>835</v>
      </c>
      <c r="C458" s="30"/>
      <c r="D458" s="30"/>
      <c r="E458" s="30"/>
      <c r="F458" s="30"/>
    </row>
    <row r="459" spans="1:6" x14ac:dyDescent="0.2">
      <c r="A459" s="30">
        <v>4</v>
      </c>
      <c r="B459" s="40" t="s">
        <v>836</v>
      </c>
      <c r="C459" s="30"/>
      <c r="D459" s="30"/>
      <c r="E459" s="30"/>
      <c r="F459" s="30"/>
    </row>
    <row r="460" spans="1:6" x14ac:dyDescent="0.2">
      <c r="A460" s="30"/>
      <c r="B460" s="30"/>
      <c r="C460" s="30"/>
      <c r="D460" s="30"/>
      <c r="E460" s="30"/>
      <c r="F460" s="30"/>
    </row>
    <row r="461" spans="1:6" x14ac:dyDescent="0.2">
      <c r="A461" s="31" t="s">
        <v>47</v>
      </c>
      <c r="B461" s="32"/>
      <c r="C461" s="30"/>
      <c r="D461" s="30"/>
      <c r="E461" s="30"/>
      <c r="F461" s="30"/>
    </row>
    <row r="462" spans="1:6" ht="25.5" x14ac:dyDescent="0.2">
      <c r="A462" s="30">
        <v>1</v>
      </c>
      <c r="B462" s="40" t="s">
        <v>837</v>
      </c>
      <c r="C462" s="30"/>
      <c r="D462" s="30"/>
      <c r="E462" s="30"/>
      <c r="F462" s="30"/>
    </row>
    <row r="463" spans="1:6" x14ac:dyDescent="0.2">
      <c r="A463" s="30">
        <v>2</v>
      </c>
      <c r="B463" s="40" t="s">
        <v>838</v>
      </c>
      <c r="C463" s="30"/>
      <c r="D463" s="30"/>
      <c r="E463" s="30"/>
      <c r="F463" s="30"/>
    </row>
    <row r="464" spans="1:6" ht="14.25" x14ac:dyDescent="0.2">
      <c r="A464" s="30">
        <v>3</v>
      </c>
      <c r="B464" s="41" t="s">
        <v>839</v>
      </c>
      <c r="C464" s="30"/>
      <c r="D464" s="30"/>
      <c r="E464" s="30"/>
      <c r="F464" s="30"/>
    </row>
    <row r="465" spans="1:6" x14ac:dyDescent="0.2">
      <c r="A465" s="30">
        <v>4</v>
      </c>
      <c r="B465" s="40" t="s">
        <v>840</v>
      </c>
      <c r="C465" s="30"/>
      <c r="D465" s="30"/>
      <c r="E465" s="30"/>
      <c r="F465" s="30"/>
    </row>
    <row r="466" spans="1:6" ht="25.5" x14ac:dyDescent="0.2">
      <c r="A466" s="30">
        <v>5</v>
      </c>
      <c r="B466" s="40" t="s">
        <v>841</v>
      </c>
      <c r="C466" s="30"/>
      <c r="D466" s="30"/>
      <c r="E466" s="30"/>
      <c r="F466" s="30"/>
    </row>
    <row r="467" spans="1:6" x14ac:dyDescent="0.2">
      <c r="A467" s="30"/>
      <c r="B467" s="30"/>
      <c r="C467" s="30"/>
      <c r="D467" s="30"/>
      <c r="E467" s="30"/>
      <c r="F467" s="30"/>
    </row>
    <row r="468" spans="1:6" x14ac:dyDescent="0.2">
      <c r="A468" s="31" t="s">
        <v>49</v>
      </c>
      <c r="B468" s="32"/>
      <c r="C468" s="30"/>
      <c r="D468" s="30"/>
      <c r="E468" s="30"/>
      <c r="F468" s="30"/>
    </row>
    <row r="469" spans="1:6" ht="25.5" x14ac:dyDescent="0.2">
      <c r="A469" s="30">
        <v>1</v>
      </c>
      <c r="B469" s="40" t="s">
        <v>842</v>
      </c>
      <c r="C469" s="30"/>
      <c r="D469" s="30"/>
      <c r="E469" s="30"/>
      <c r="F469" s="30"/>
    </row>
    <row r="470" spans="1:6" x14ac:dyDescent="0.2">
      <c r="A470" s="30">
        <v>2</v>
      </c>
      <c r="B470" s="40" t="s">
        <v>843</v>
      </c>
      <c r="C470" s="30"/>
      <c r="D470" s="30"/>
      <c r="E470" s="30"/>
      <c r="F470" s="30"/>
    </row>
    <row r="471" spans="1:6" x14ac:dyDescent="0.2">
      <c r="A471" s="30">
        <v>3</v>
      </c>
      <c r="B471" s="40" t="s">
        <v>844</v>
      </c>
      <c r="C471" s="30"/>
      <c r="D471" s="30"/>
      <c r="E471" s="30"/>
      <c r="F471" s="30"/>
    </row>
    <row r="472" spans="1:6" ht="25.5" x14ac:dyDescent="0.2">
      <c r="A472" s="30">
        <v>4</v>
      </c>
      <c r="B472" s="40" t="s">
        <v>845</v>
      </c>
      <c r="C472" s="30"/>
      <c r="D472" s="30"/>
      <c r="E472" s="30"/>
      <c r="F472" s="30"/>
    </row>
    <row r="473" spans="1:6" ht="25.5" x14ac:dyDescent="0.2">
      <c r="A473" s="30">
        <v>5</v>
      </c>
      <c r="B473" s="40" t="s">
        <v>846</v>
      </c>
      <c r="C473" s="30"/>
      <c r="D473" s="30"/>
      <c r="E473" s="30"/>
      <c r="F473" s="30"/>
    </row>
    <row r="474" spans="1:6" x14ac:dyDescent="0.2">
      <c r="A474" s="30"/>
      <c r="B474" s="30"/>
      <c r="C474" s="30"/>
      <c r="D474" s="30"/>
      <c r="E474" s="30"/>
      <c r="F474" s="30"/>
    </row>
    <row r="475" spans="1:6" x14ac:dyDescent="0.2">
      <c r="A475" s="31" t="s">
        <v>51</v>
      </c>
      <c r="B475" s="32"/>
      <c r="C475" s="30"/>
      <c r="D475" s="30"/>
      <c r="E475" s="30"/>
      <c r="F475" s="30"/>
    </row>
    <row r="476" spans="1:6" ht="25.5" x14ac:dyDescent="0.2">
      <c r="A476" s="30">
        <v>1</v>
      </c>
      <c r="B476" s="40" t="s">
        <v>847</v>
      </c>
      <c r="C476" s="30"/>
      <c r="D476" s="30"/>
      <c r="E476" s="30"/>
      <c r="F476" s="30"/>
    </row>
    <row r="477" spans="1:6" x14ac:dyDescent="0.2">
      <c r="A477" s="30">
        <v>2</v>
      </c>
      <c r="B477" s="40" t="s">
        <v>848</v>
      </c>
      <c r="C477" s="30"/>
      <c r="D477" s="30"/>
      <c r="E477" s="30"/>
      <c r="F477" s="30"/>
    </row>
    <row r="478" spans="1:6" x14ac:dyDescent="0.2">
      <c r="A478" s="30">
        <v>3</v>
      </c>
      <c r="B478" s="40" t="s">
        <v>849</v>
      </c>
      <c r="C478" s="30"/>
      <c r="D478" s="30"/>
      <c r="E478" s="30"/>
      <c r="F478" s="30"/>
    </row>
    <row r="479" spans="1:6" ht="25.5" x14ac:dyDescent="0.2">
      <c r="A479" s="30">
        <v>4</v>
      </c>
      <c r="B479" s="40" t="s">
        <v>850</v>
      </c>
      <c r="C479" s="30"/>
      <c r="D479" s="30"/>
      <c r="E479" s="30"/>
      <c r="F479" s="30"/>
    </row>
    <row r="480" spans="1:6" ht="25.5" x14ac:dyDescent="0.2">
      <c r="A480" s="30">
        <v>5</v>
      </c>
      <c r="B480" s="40" t="s">
        <v>851</v>
      </c>
      <c r="C480" s="30"/>
      <c r="D480" s="30"/>
      <c r="E480" s="30"/>
      <c r="F480" s="30"/>
    </row>
    <row r="481" spans="1:6" x14ac:dyDescent="0.2">
      <c r="A481" s="30"/>
      <c r="B481" s="30"/>
      <c r="C481" s="30"/>
      <c r="D481" s="30"/>
      <c r="E481" s="30"/>
      <c r="F481" s="30"/>
    </row>
    <row r="482" spans="1:6" x14ac:dyDescent="0.2">
      <c r="A482" s="31" t="s">
        <v>53</v>
      </c>
      <c r="B482" s="32"/>
      <c r="C482" s="30"/>
      <c r="D482" s="30"/>
      <c r="E482" s="30"/>
      <c r="F482" s="30"/>
    </row>
    <row r="483" spans="1:6" ht="25.5" x14ac:dyDescent="0.2">
      <c r="A483" s="30">
        <v>1</v>
      </c>
      <c r="B483" s="40" t="s">
        <v>852</v>
      </c>
      <c r="C483" s="30"/>
      <c r="D483" s="30"/>
      <c r="E483" s="30"/>
      <c r="F483" s="30"/>
    </row>
    <row r="484" spans="1:6" x14ac:dyDescent="0.2">
      <c r="A484" s="30">
        <v>2</v>
      </c>
      <c r="B484" s="40" t="s">
        <v>853</v>
      </c>
      <c r="C484" s="30"/>
      <c r="D484" s="30"/>
      <c r="E484" s="30"/>
      <c r="F484" s="30"/>
    </row>
    <row r="485" spans="1:6" ht="25.5" x14ac:dyDescent="0.2">
      <c r="A485" s="30">
        <v>3</v>
      </c>
      <c r="B485" s="40" t="s">
        <v>854</v>
      </c>
      <c r="C485" s="30"/>
      <c r="D485" s="30"/>
      <c r="E485" s="30"/>
      <c r="F485" s="30"/>
    </row>
    <row r="486" spans="1:6" ht="25.5" x14ac:dyDescent="0.2">
      <c r="A486" s="30">
        <v>4</v>
      </c>
      <c r="B486" s="40" t="s">
        <v>855</v>
      </c>
      <c r="C486" s="30"/>
      <c r="D486" s="30"/>
      <c r="E486" s="30"/>
      <c r="F486" s="30"/>
    </row>
    <row r="487" spans="1:6" ht="25.5" x14ac:dyDescent="0.2">
      <c r="A487" s="30">
        <v>5</v>
      </c>
      <c r="B487" s="40" t="s">
        <v>856</v>
      </c>
      <c r="C487" s="30"/>
      <c r="D487" s="30"/>
      <c r="E487" s="30"/>
      <c r="F487" s="30"/>
    </row>
    <row r="488" spans="1:6" ht="25.5" x14ac:dyDescent="0.2">
      <c r="A488" s="30">
        <v>6</v>
      </c>
      <c r="B488" s="40" t="s">
        <v>857</v>
      </c>
      <c r="C488" s="30"/>
      <c r="D488" s="30"/>
      <c r="E488" s="30"/>
      <c r="F488" s="30"/>
    </row>
    <row r="489" spans="1:6" x14ac:dyDescent="0.2">
      <c r="A489" s="30"/>
      <c r="B489" s="30"/>
      <c r="C489" s="30"/>
      <c r="D489" s="30"/>
      <c r="E489" s="30"/>
      <c r="F489" s="30"/>
    </row>
    <row r="490" spans="1:6" x14ac:dyDescent="0.2">
      <c r="A490" s="31" t="s">
        <v>55</v>
      </c>
      <c r="B490" s="32"/>
      <c r="C490" s="30"/>
      <c r="D490" s="30"/>
      <c r="E490" s="30"/>
      <c r="F490" s="30"/>
    </row>
    <row r="491" spans="1:6" ht="25.5" x14ac:dyDescent="0.2">
      <c r="A491" s="30">
        <v>1</v>
      </c>
      <c r="B491" s="40" t="s">
        <v>858</v>
      </c>
      <c r="C491" s="30"/>
      <c r="D491" s="30"/>
      <c r="E491" s="30"/>
      <c r="F491" s="30"/>
    </row>
    <row r="492" spans="1:6" x14ac:dyDescent="0.2">
      <c r="A492" s="30">
        <v>2</v>
      </c>
      <c r="B492" s="40" t="s">
        <v>859</v>
      </c>
      <c r="C492" s="30"/>
      <c r="D492" s="30"/>
      <c r="E492" s="30"/>
      <c r="F492" s="30"/>
    </row>
    <row r="493" spans="1:6" x14ac:dyDescent="0.2">
      <c r="A493" s="30">
        <v>3</v>
      </c>
      <c r="B493" s="40" t="s">
        <v>860</v>
      </c>
      <c r="C493" s="30"/>
      <c r="D493" s="30"/>
      <c r="E493" s="30"/>
      <c r="F493" s="30"/>
    </row>
    <row r="494" spans="1:6" x14ac:dyDescent="0.2">
      <c r="A494" s="30">
        <v>4</v>
      </c>
      <c r="B494" s="40" t="s">
        <v>861</v>
      </c>
      <c r="C494" s="30"/>
      <c r="D494" s="30"/>
      <c r="E494" s="30"/>
      <c r="F494" s="30"/>
    </row>
    <row r="495" spans="1:6" x14ac:dyDescent="0.2">
      <c r="A495" s="30"/>
      <c r="B495" s="30"/>
      <c r="C495" s="30"/>
      <c r="D495" s="30"/>
      <c r="E495" s="30"/>
      <c r="F495" s="30"/>
    </row>
    <row r="496" spans="1:6" x14ac:dyDescent="0.2">
      <c r="A496" s="31" t="s">
        <v>57</v>
      </c>
      <c r="B496" s="32"/>
      <c r="C496" s="30"/>
      <c r="D496" s="30"/>
      <c r="E496" s="30"/>
      <c r="F496" s="30"/>
    </row>
    <row r="497" spans="1:6" ht="25.5" x14ac:dyDescent="0.2">
      <c r="A497" s="30">
        <v>1</v>
      </c>
      <c r="B497" s="40" t="s">
        <v>862</v>
      </c>
      <c r="C497" s="30"/>
      <c r="D497" s="30"/>
      <c r="E497" s="30"/>
      <c r="F497" s="30"/>
    </row>
    <row r="498" spans="1:6" x14ac:dyDescent="0.2">
      <c r="A498" s="30">
        <v>2</v>
      </c>
      <c r="B498" s="40" t="s">
        <v>863</v>
      </c>
      <c r="C498" s="30"/>
      <c r="D498" s="30"/>
      <c r="E498" s="30"/>
      <c r="F498" s="30"/>
    </row>
    <row r="499" spans="1:6" ht="25.5" x14ac:dyDescent="0.2">
      <c r="A499" s="30">
        <v>3</v>
      </c>
      <c r="B499" s="40" t="s">
        <v>864</v>
      </c>
      <c r="C499" s="30"/>
      <c r="D499" s="30"/>
      <c r="E499" s="30"/>
      <c r="F499" s="30"/>
    </row>
    <row r="500" spans="1:6" x14ac:dyDescent="0.2">
      <c r="A500" s="30">
        <v>4</v>
      </c>
      <c r="B500" s="40" t="s">
        <v>865</v>
      </c>
      <c r="C500" s="30"/>
      <c r="D500" s="30"/>
      <c r="E500" s="30"/>
      <c r="F500" s="30"/>
    </row>
    <row r="501" spans="1:6" ht="25.5" x14ac:dyDescent="0.2">
      <c r="A501" s="30">
        <v>5</v>
      </c>
      <c r="B501" s="40" t="s">
        <v>866</v>
      </c>
      <c r="C501" s="30"/>
      <c r="D501" s="30"/>
      <c r="E501" s="30"/>
      <c r="F501" s="30"/>
    </row>
    <row r="502" spans="1:6" x14ac:dyDescent="0.2">
      <c r="A502" s="30"/>
      <c r="B502" s="30"/>
      <c r="C502" s="30"/>
      <c r="D502" s="30"/>
      <c r="E502" s="30"/>
      <c r="F502" s="30"/>
    </row>
    <row r="503" spans="1:6" x14ac:dyDescent="0.2">
      <c r="A503" s="31" t="s">
        <v>61</v>
      </c>
      <c r="B503" s="32"/>
      <c r="C503" s="30"/>
      <c r="D503" s="30"/>
      <c r="E503" s="30"/>
      <c r="F503" s="30"/>
    </row>
    <row r="504" spans="1:6" ht="25.5" x14ac:dyDescent="0.2">
      <c r="A504" s="30">
        <v>1</v>
      </c>
      <c r="B504" s="40" t="s">
        <v>867</v>
      </c>
      <c r="C504" s="30"/>
      <c r="D504" s="30"/>
      <c r="E504" s="30"/>
      <c r="F504" s="30"/>
    </row>
    <row r="505" spans="1:6" ht="25.5" x14ac:dyDescent="0.2">
      <c r="A505" s="30">
        <v>2</v>
      </c>
      <c r="B505" s="40" t="s">
        <v>868</v>
      </c>
      <c r="C505" s="30"/>
      <c r="D505" s="30"/>
      <c r="E505" s="30"/>
      <c r="F505" s="30"/>
    </row>
    <row r="506" spans="1:6" x14ac:dyDescent="0.2">
      <c r="A506" s="30">
        <v>3</v>
      </c>
      <c r="B506" s="40" t="s">
        <v>869</v>
      </c>
      <c r="C506" s="30"/>
      <c r="D506" s="30"/>
      <c r="E506" s="30"/>
      <c r="F506" s="30"/>
    </row>
    <row r="507" spans="1:6" ht="25.5" x14ac:dyDescent="0.2">
      <c r="A507" s="30">
        <v>4</v>
      </c>
      <c r="B507" s="40" t="s">
        <v>870</v>
      </c>
      <c r="C507" s="30"/>
      <c r="D507" s="30"/>
      <c r="E507" s="30"/>
      <c r="F507" s="30"/>
    </row>
    <row r="508" spans="1:6" ht="38.25" x14ac:dyDescent="0.2">
      <c r="A508" s="30">
        <v>5</v>
      </c>
      <c r="B508" s="40" t="s">
        <v>871</v>
      </c>
      <c r="C508" s="30"/>
      <c r="D508" s="30"/>
      <c r="E508" s="30"/>
      <c r="F508" s="30"/>
    </row>
    <row r="509" spans="1:6" ht="25.5" x14ac:dyDescent="0.2">
      <c r="A509" s="30">
        <v>6</v>
      </c>
      <c r="B509" s="40" t="s">
        <v>872</v>
      </c>
      <c r="C509" s="30"/>
      <c r="D509" s="30"/>
      <c r="E509" s="30"/>
      <c r="F509" s="30"/>
    </row>
    <row r="510" spans="1:6" ht="25.5" x14ac:dyDescent="0.2">
      <c r="A510" s="30">
        <v>7</v>
      </c>
      <c r="B510" s="40" t="s">
        <v>873</v>
      </c>
      <c r="C510" s="30"/>
      <c r="D510" s="30"/>
      <c r="E510" s="30"/>
      <c r="F510" s="30"/>
    </row>
    <row r="511" spans="1:6" x14ac:dyDescent="0.2">
      <c r="A511" s="30"/>
      <c r="B511" s="30"/>
      <c r="C511" s="30"/>
      <c r="D511" s="30"/>
      <c r="E511" s="30"/>
      <c r="F511" s="30"/>
    </row>
    <row r="512" spans="1:6" x14ac:dyDescent="0.2">
      <c r="A512" s="31" t="s">
        <v>64</v>
      </c>
      <c r="B512" s="32"/>
      <c r="C512" s="30"/>
      <c r="D512" s="30"/>
      <c r="E512" s="30"/>
      <c r="F512" s="30"/>
    </row>
    <row r="513" spans="1:6" ht="25.5" x14ac:dyDescent="0.2">
      <c r="A513" s="30">
        <v>1</v>
      </c>
      <c r="B513" s="40" t="s">
        <v>874</v>
      </c>
      <c r="C513" s="30"/>
      <c r="D513" s="30"/>
      <c r="E513" s="30"/>
      <c r="F513" s="30"/>
    </row>
    <row r="514" spans="1:6" ht="25.5" x14ac:dyDescent="0.2">
      <c r="A514" s="30">
        <v>2</v>
      </c>
      <c r="B514" s="40" t="s">
        <v>875</v>
      </c>
      <c r="C514" s="30"/>
      <c r="D514" s="30"/>
      <c r="E514" s="30"/>
      <c r="F514" s="30"/>
    </row>
    <row r="515" spans="1:6" ht="25.5" x14ac:dyDescent="0.2">
      <c r="A515" s="30">
        <v>3</v>
      </c>
      <c r="B515" s="40" t="s">
        <v>876</v>
      </c>
      <c r="C515" s="30"/>
      <c r="D515" s="30"/>
      <c r="E515" s="30"/>
      <c r="F515" s="30"/>
    </row>
    <row r="516" spans="1:6" ht="25.5" x14ac:dyDescent="0.2">
      <c r="A516" s="30">
        <v>4</v>
      </c>
      <c r="B516" s="40" t="s">
        <v>877</v>
      </c>
      <c r="C516" s="30"/>
      <c r="D516" s="30"/>
      <c r="E516" s="30"/>
      <c r="F516" s="30"/>
    </row>
    <row r="517" spans="1:6" x14ac:dyDescent="0.2">
      <c r="A517" s="30">
        <v>5</v>
      </c>
      <c r="B517" s="40" t="s">
        <v>878</v>
      </c>
      <c r="C517" s="30"/>
      <c r="D517" s="30"/>
      <c r="E517" s="30"/>
      <c r="F517" s="30"/>
    </row>
    <row r="518" spans="1:6" ht="25.5" x14ac:dyDescent="0.2">
      <c r="A518" s="30">
        <v>6</v>
      </c>
      <c r="B518" s="40" t="s">
        <v>879</v>
      </c>
      <c r="C518" s="30"/>
      <c r="D518" s="30"/>
      <c r="E518" s="30"/>
      <c r="F518" s="30"/>
    </row>
    <row r="519" spans="1:6" x14ac:dyDescent="0.2">
      <c r="A519" s="30"/>
      <c r="B519" s="30"/>
      <c r="C519" s="30"/>
      <c r="D519" s="30"/>
      <c r="E519" s="30"/>
      <c r="F519" s="30"/>
    </row>
    <row r="520" spans="1:6" x14ac:dyDescent="0.2">
      <c r="A520" s="31" t="s">
        <v>67</v>
      </c>
      <c r="B520" s="32"/>
      <c r="C520" s="30"/>
      <c r="D520" s="30"/>
      <c r="E520" s="30"/>
      <c r="F520" s="30"/>
    </row>
    <row r="521" spans="1:6" ht="25.5" x14ac:dyDescent="0.2">
      <c r="A521" s="30">
        <v>1</v>
      </c>
      <c r="B521" s="40" t="s">
        <v>880</v>
      </c>
      <c r="C521" s="30"/>
      <c r="D521" s="30"/>
      <c r="E521" s="30"/>
      <c r="F521" s="30"/>
    </row>
    <row r="522" spans="1:6" ht="38.25" x14ac:dyDescent="0.2">
      <c r="A522" s="30">
        <v>2</v>
      </c>
      <c r="B522" s="40" t="s">
        <v>881</v>
      </c>
      <c r="C522" s="30"/>
      <c r="D522" s="30"/>
      <c r="E522" s="30"/>
      <c r="F522" s="30"/>
    </row>
    <row r="523" spans="1:6" ht="25.5" x14ac:dyDescent="0.2">
      <c r="A523" s="30">
        <v>3</v>
      </c>
      <c r="B523" s="40" t="s">
        <v>882</v>
      </c>
      <c r="C523" s="30"/>
      <c r="D523" s="30"/>
      <c r="E523" s="30"/>
      <c r="F523" s="30"/>
    </row>
    <row r="524" spans="1:6" ht="25.5" x14ac:dyDescent="0.2">
      <c r="A524" s="30">
        <v>4</v>
      </c>
      <c r="B524" s="40" t="s">
        <v>883</v>
      </c>
      <c r="C524" s="30"/>
      <c r="D524" s="30"/>
      <c r="E524" s="30"/>
      <c r="F524" s="30"/>
    </row>
    <row r="525" spans="1:6" ht="25.5" x14ac:dyDescent="0.2">
      <c r="A525" s="30">
        <v>5</v>
      </c>
      <c r="B525" s="40" t="s">
        <v>884</v>
      </c>
      <c r="C525" s="30"/>
      <c r="D525" s="30"/>
      <c r="E525" s="30"/>
      <c r="F525" s="30"/>
    </row>
    <row r="526" spans="1:6" ht="25.5" x14ac:dyDescent="0.2">
      <c r="A526" s="30">
        <v>6</v>
      </c>
      <c r="B526" s="40" t="s">
        <v>885</v>
      </c>
      <c r="C526" s="30"/>
      <c r="D526" s="30"/>
      <c r="E526" s="30"/>
      <c r="F526" s="30"/>
    </row>
    <row r="527" spans="1:6" ht="25.5" x14ac:dyDescent="0.2">
      <c r="A527" s="30">
        <v>7</v>
      </c>
      <c r="B527" s="40" t="s">
        <v>886</v>
      </c>
      <c r="C527" s="30"/>
      <c r="D527" s="30"/>
      <c r="E527" s="30"/>
      <c r="F527" s="30"/>
    </row>
    <row r="528" spans="1:6" ht="38.25" x14ac:dyDescent="0.2">
      <c r="A528" s="30">
        <v>8</v>
      </c>
      <c r="B528" s="40" t="s">
        <v>887</v>
      </c>
      <c r="C528" s="30"/>
      <c r="D528" s="30"/>
      <c r="E528" s="30"/>
      <c r="F528" s="30"/>
    </row>
    <row r="529" spans="1:6" ht="25.5" x14ac:dyDescent="0.2">
      <c r="A529" s="30">
        <v>9</v>
      </c>
      <c r="B529" s="40" t="s">
        <v>888</v>
      </c>
      <c r="C529" s="30"/>
      <c r="D529" s="30"/>
      <c r="E529" s="30"/>
      <c r="F529" s="30"/>
    </row>
    <row r="530" spans="1:6" ht="25.5" x14ac:dyDescent="0.2">
      <c r="A530" s="30">
        <v>10</v>
      </c>
      <c r="B530" s="40" t="s">
        <v>889</v>
      </c>
      <c r="C530" s="30"/>
      <c r="D530" s="30"/>
      <c r="E530" s="30"/>
      <c r="F530" s="30"/>
    </row>
    <row r="531" spans="1:6" ht="25.5" x14ac:dyDescent="0.2">
      <c r="A531" s="30">
        <v>11</v>
      </c>
      <c r="B531" s="40" t="s">
        <v>890</v>
      </c>
      <c r="C531" s="30"/>
      <c r="D531" s="30"/>
      <c r="E531" s="30"/>
      <c r="F531" s="30"/>
    </row>
    <row r="532" spans="1:6" ht="38.25" x14ac:dyDescent="0.2">
      <c r="A532" s="30">
        <v>12</v>
      </c>
      <c r="B532" s="40" t="s">
        <v>891</v>
      </c>
      <c r="C532" s="30"/>
      <c r="D532" s="30"/>
      <c r="E532" s="30"/>
      <c r="F532" s="30"/>
    </row>
    <row r="533" spans="1:6" ht="51" x14ac:dyDescent="0.2">
      <c r="A533" s="30">
        <v>13</v>
      </c>
      <c r="B533" s="40" t="s">
        <v>892</v>
      </c>
      <c r="C533" s="30"/>
      <c r="D533" s="30"/>
      <c r="E533" s="30"/>
      <c r="F533" s="30"/>
    </row>
    <row r="534" spans="1:6" ht="38.25" x14ac:dyDescent="0.2">
      <c r="A534" s="30">
        <v>14</v>
      </c>
      <c r="B534" s="40" t="s">
        <v>893</v>
      </c>
      <c r="C534" s="30"/>
      <c r="D534" s="30"/>
      <c r="E534" s="30"/>
      <c r="F534" s="30"/>
    </row>
    <row r="535" spans="1:6" ht="38.25" x14ac:dyDescent="0.2">
      <c r="A535" s="30">
        <v>15</v>
      </c>
      <c r="B535" s="40" t="s">
        <v>894</v>
      </c>
      <c r="C535" s="30"/>
      <c r="D535" s="30"/>
      <c r="E535" s="30"/>
      <c r="F535" s="30"/>
    </row>
    <row r="536" spans="1:6" ht="25.5" x14ac:dyDescent="0.2">
      <c r="A536" s="30">
        <v>16</v>
      </c>
      <c r="B536" s="40" t="s">
        <v>895</v>
      </c>
      <c r="C536" s="30"/>
      <c r="D536" s="30"/>
      <c r="E536" s="30"/>
      <c r="F536" s="30"/>
    </row>
    <row r="537" spans="1:6" x14ac:dyDescent="0.2">
      <c r="A537" s="30"/>
      <c r="B537" s="30"/>
      <c r="C537" s="30"/>
      <c r="D537" s="30"/>
      <c r="E537" s="30"/>
      <c r="F537" s="30"/>
    </row>
    <row r="538" spans="1:6" x14ac:dyDescent="0.2">
      <c r="A538" s="31" t="s">
        <v>70</v>
      </c>
      <c r="B538" s="32"/>
      <c r="C538" s="30"/>
      <c r="D538" s="30"/>
      <c r="E538" s="30"/>
      <c r="F538" s="30"/>
    </row>
    <row r="539" spans="1:6" ht="25.5" x14ac:dyDescent="0.2">
      <c r="A539" s="30">
        <v>1</v>
      </c>
      <c r="B539" s="40" t="s">
        <v>896</v>
      </c>
      <c r="C539" s="30"/>
      <c r="D539" s="30"/>
      <c r="E539" s="30"/>
      <c r="F539" s="30"/>
    </row>
    <row r="540" spans="1:6" x14ac:dyDescent="0.2">
      <c r="A540" s="30">
        <v>2</v>
      </c>
      <c r="B540" s="40" t="s">
        <v>897</v>
      </c>
      <c r="C540" s="30"/>
      <c r="D540" s="30"/>
      <c r="E540" s="30"/>
      <c r="F540" s="30"/>
    </row>
    <row r="541" spans="1:6" ht="25.5" x14ac:dyDescent="0.2">
      <c r="A541" s="30">
        <v>3</v>
      </c>
      <c r="B541" s="40" t="s">
        <v>898</v>
      </c>
      <c r="C541" s="30"/>
      <c r="D541" s="30"/>
      <c r="E541" s="30"/>
      <c r="F541" s="30"/>
    </row>
    <row r="542" spans="1:6" ht="25.5" x14ac:dyDescent="0.2">
      <c r="A542" s="30">
        <v>4</v>
      </c>
      <c r="B542" s="40" t="s">
        <v>899</v>
      </c>
      <c r="C542" s="30"/>
      <c r="D542" s="30"/>
      <c r="E542" s="30"/>
      <c r="F542" s="30"/>
    </row>
    <row r="543" spans="1:6" ht="25.5" x14ac:dyDescent="0.2">
      <c r="A543" s="30">
        <v>5</v>
      </c>
      <c r="B543" s="40" t="s">
        <v>900</v>
      </c>
      <c r="C543" s="30"/>
      <c r="D543" s="30"/>
      <c r="E543" s="30"/>
      <c r="F543" s="30"/>
    </row>
    <row r="544" spans="1:6" x14ac:dyDescent="0.2">
      <c r="A544" s="30"/>
      <c r="B544" s="30"/>
      <c r="C544" s="30"/>
      <c r="D544" s="30"/>
      <c r="E544" s="30"/>
      <c r="F544" s="30"/>
    </row>
    <row r="545" spans="1:6" x14ac:dyDescent="0.2">
      <c r="A545" s="31" t="s">
        <v>72</v>
      </c>
      <c r="B545" s="32"/>
      <c r="C545" s="30"/>
      <c r="D545" s="30"/>
      <c r="E545" s="30"/>
      <c r="F545" s="30"/>
    </row>
    <row r="546" spans="1:6" ht="25.5" x14ac:dyDescent="0.2">
      <c r="A546" s="30">
        <v>1</v>
      </c>
      <c r="B546" s="40" t="s">
        <v>901</v>
      </c>
      <c r="C546" s="30"/>
      <c r="D546" s="30"/>
      <c r="E546" s="30"/>
      <c r="F546" s="30"/>
    </row>
    <row r="547" spans="1:6" ht="25.5" x14ac:dyDescent="0.2">
      <c r="A547" s="30">
        <v>2</v>
      </c>
      <c r="B547" s="40" t="s">
        <v>902</v>
      </c>
      <c r="C547" s="30"/>
      <c r="D547" s="30"/>
      <c r="E547" s="30"/>
      <c r="F547" s="30"/>
    </row>
    <row r="548" spans="1:6" x14ac:dyDescent="0.2">
      <c r="A548" s="30">
        <v>3</v>
      </c>
      <c r="B548" s="40" t="s">
        <v>903</v>
      </c>
      <c r="C548" s="30"/>
      <c r="D548" s="30"/>
      <c r="E548" s="30"/>
      <c r="F548" s="30"/>
    </row>
    <row r="549" spans="1:6" ht="25.5" x14ac:dyDescent="0.2">
      <c r="A549" s="30">
        <v>4</v>
      </c>
      <c r="B549" s="40" t="s">
        <v>904</v>
      </c>
      <c r="C549" s="30"/>
      <c r="D549" s="30"/>
      <c r="E549" s="30"/>
      <c r="F549" s="30"/>
    </row>
    <row r="550" spans="1:6" ht="38.25" x14ac:dyDescent="0.2">
      <c r="A550" s="30">
        <v>5</v>
      </c>
      <c r="B550" s="40" t="s">
        <v>905</v>
      </c>
      <c r="C550" s="30"/>
      <c r="D550" s="30"/>
      <c r="E550" s="30"/>
      <c r="F550" s="30"/>
    </row>
    <row r="551" spans="1:6" x14ac:dyDescent="0.2">
      <c r="A551" s="30">
        <v>6</v>
      </c>
      <c r="B551" s="40" t="s">
        <v>906</v>
      </c>
      <c r="C551" s="30"/>
      <c r="D551" s="30"/>
      <c r="E551" s="30"/>
      <c r="F551" s="30"/>
    </row>
    <row r="552" spans="1:6" x14ac:dyDescent="0.2">
      <c r="A552" s="30"/>
      <c r="B552" s="30"/>
      <c r="C552" s="30"/>
      <c r="D552" s="30"/>
      <c r="E552" s="30"/>
      <c r="F552" s="30"/>
    </row>
    <row r="553" spans="1:6" x14ac:dyDescent="0.2">
      <c r="A553" s="31" t="s">
        <v>75</v>
      </c>
      <c r="B553" s="32"/>
      <c r="C553" s="30"/>
      <c r="D553" s="30"/>
      <c r="E553" s="30"/>
      <c r="F553" s="30"/>
    </row>
    <row r="554" spans="1:6" ht="25.5" x14ac:dyDescent="0.2">
      <c r="A554" s="30">
        <v>1</v>
      </c>
      <c r="B554" s="40" t="s">
        <v>907</v>
      </c>
      <c r="C554" s="30"/>
      <c r="D554" s="30"/>
      <c r="E554" s="30"/>
      <c r="F554" s="30"/>
    </row>
    <row r="555" spans="1:6" ht="25.5" x14ac:dyDescent="0.2">
      <c r="A555" s="30">
        <v>2</v>
      </c>
      <c r="B555" s="40" t="s">
        <v>908</v>
      </c>
      <c r="C555" s="30"/>
      <c r="D555" s="30"/>
      <c r="E555" s="30"/>
      <c r="F555" s="30"/>
    </row>
    <row r="556" spans="1:6" ht="25.5" x14ac:dyDescent="0.2">
      <c r="A556" s="30">
        <v>3</v>
      </c>
      <c r="B556" s="40" t="s">
        <v>909</v>
      </c>
      <c r="C556" s="30"/>
      <c r="D556" s="30"/>
      <c r="E556" s="30"/>
      <c r="F556" s="30"/>
    </row>
    <row r="557" spans="1:6" ht="25.5" x14ac:dyDescent="0.2">
      <c r="A557" s="30">
        <v>4</v>
      </c>
      <c r="B557" s="40" t="s">
        <v>910</v>
      </c>
      <c r="C557" s="30"/>
      <c r="D557" s="30"/>
      <c r="E557" s="30"/>
      <c r="F557" s="30"/>
    </row>
    <row r="558" spans="1:6" ht="25.5" x14ac:dyDescent="0.2">
      <c r="A558" s="30">
        <v>5</v>
      </c>
      <c r="B558" s="40" t="s">
        <v>911</v>
      </c>
      <c r="C558" s="30"/>
      <c r="D558" s="30"/>
      <c r="E558" s="30"/>
      <c r="F558" s="30"/>
    </row>
    <row r="559" spans="1:6" ht="25.5" x14ac:dyDescent="0.2">
      <c r="A559" s="30">
        <v>6</v>
      </c>
      <c r="B559" s="40" t="s">
        <v>912</v>
      </c>
      <c r="C559" s="30"/>
      <c r="D559" s="30"/>
      <c r="E559" s="30"/>
      <c r="F559" s="30"/>
    </row>
    <row r="560" spans="1:6" ht="38.25" x14ac:dyDescent="0.2">
      <c r="A560" s="30">
        <v>7</v>
      </c>
      <c r="B560" s="40" t="s">
        <v>913</v>
      </c>
      <c r="C560" s="30"/>
      <c r="D560" s="30"/>
      <c r="E560" s="30"/>
      <c r="F560" s="30"/>
    </row>
    <row r="561" spans="1:6" x14ac:dyDescent="0.2">
      <c r="A561" s="30">
        <v>8</v>
      </c>
      <c r="B561" s="40" t="s">
        <v>914</v>
      </c>
      <c r="C561" s="30"/>
      <c r="D561" s="30"/>
      <c r="E561" s="30"/>
      <c r="F561" s="30"/>
    </row>
    <row r="562" spans="1:6" x14ac:dyDescent="0.2">
      <c r="A562" s="30"/>
      <c r="B562" s="30"/>
      <c r="C562" s="30"/>
      <c r="D562" s="30"/>
      <c r="E562" s="30"/>
      <c r="F562" s="30"/>
    </row>
    <row r="563" spans="1:6" x14ac:dyDescent="0.2">
      <c r="A563" s="31" t="s">
        <v>78</v>
      </c>
      <c r="B563" s="32"/>
      <c r="C563" s="30"/>
      <c r="D563" s="30"/>
      <c r="E563" s="30"/>
      <c r="F563" s="30"/>
    </row>
    <row r="564" spans="1:6" ht="25.5" x14ac:dyDescent="0.2">
      <c r="A564" s="30">
        <v>1</v>
      </c>
      <c r="B564" s="40" t="s">
        <v>915</v>
      </c>
      <c r="C564" s="30"/>
      <c r="D564" s="30"/>
      <c r="E564" s="30"/>
      <c r="F564" s="30"/>
    </row>
    <row r="565" spans="1:6" ht="25.5" x14ac:dyDescent="0.2">
      <c r="A565" s="30">
        <v>2</v>
      </c>
      <c r="B565" s="40" t="s">
        <v>916</v>
      </c>
      <c r="C565" s="30"/>
      <c r="D565" s="30"/>
      <c r="E565" s="30"/>
      <c r="F565" s="30"/>
    </row>
    <row r="566" spans="1:6" ht="25.5" x14ac:dyDescent="0.2">
      <c r="A566" s="30">
        <v>3</v>
      </c>
      <c r="B566" s="40" t="s">
        <v>917</v>
      </c>
      <c r="C566" s="30"/>
      <c r="D566" s="30"/>
      <c r="E566" s="30"/>
      <c r="F566" s="30"/>
    </row>
    <row r="567" spans="1:6" ht="38.25" x14ac:dyDescent="0.2">
      <c r="A567" s="30">
        <v>4</v>
      </c>
      <c r="B567" s="40" t="s">
        <v>918</v>
      </c>
      <c r="C567" s="30"/>
      <c r="D567" s="30"/>
      <c r="E567" s="30"/>
      <c r="F567" s="30"/>
    </row>
    <row r="568" spans="1:6" ht="38.25" x14ac:dyDescent="0.2">
      <c r="A568" s="30">
        <v>5</v>
      </c>
      <c r="B568" s="40" t="s">
        <v>919</v>
      </c>
      <c r="C568" s="30"/>
      <c r="D568" s="30"/>
      <c r="E568" s="30"/>
      <c r="F568" s="30"/>
    </row>
    <row r="569" spans="1:6" ht="38.25" x14ac:dyDescent="0.2">
      <c r="A569" s="30">
        <v>6</v>
      </c>
      <c r="B569" s="40" t="s">
        <v>920</v>
      </c>
      <c r="C569" s="30"/>
      <c r="D569" s="30"/>
      <c r="E569" s="30"/>
      <c r="F569" s="30"/>
    </row>
    <row r="570" spans="1:6" ht="25.5" x14ac:dyDescent="0.2">
      <c r="A570" s="30">
        <v>7</v>
      </c>
      <c r="B570" s="40" t="s">
        <v>921</v>
      </c>
      <c r="C570" s="30"/>
      <c r="D570" s="30"/>
      <c r="E570" s="30"/>
      <c r="F570" s="30"/>
    </row>
    <row r="571" spans="1:6" x14ac:dyDescent="0.2">
      <c r="A571" s="30">
        <v>8</v>
      </c>
      <c r="B571" s="40" t="s">
        <v>922</v>
      </c>
      <c r="C571" s="30"/>
      <c r="D571" s="30"/>
      <c r="E571" s="30"/>
      <c r="F571" s="30"/>
    </row>
    <row r="572" spans="1:6" ht="25.5" x14ac:dyDescent="0.2">
      <c r="A572" s="30">
        <v>9</v>
      </c>
      <c r="B572" s="40" t="s">
        <v>923</v>
      </c>
      <c r="C572" s="30"/>
      <c r="D572" s="30"/>
      <c r="E572" s="30"/>
      <c r="F572" s="30"/>
    </row>
    <row r="573" spans="1:6" x14ac:dyDescent="0.2">
      <c r="A573" s="30"/>
      <c r="B573" s="30"/>
      <c r="C573" s="30"/>
      <c r="D573" s="30"/>
      <c r="E573" s="30"/>
      <c r="F573" s="30"/>
    </row>
    <row r="574" spans="1:6" x14ac:dyDescent="0.2">
      <c r="A574" s="31" t="s">
        <v>81</v>
      </c>
      <c r="B574" s="32"/>
      <c r="C574" s="30"/>
      <c r="D574" s="30"/>
      <c r="E574" s="30"/>
      <c r="F574" s="30"/>
    </row>
    <row r="575" spans="1:6" x14ac:dyDescent="0.2">
      <c r="A575" s="30">
        <v>1</v>
      </c>
      <c r="B575" s="40" t="s">
        <v>924</v>
      </c>
      <c r="C575" s="30"/>
      <c r="D575" s="30"/>
      <c r="E575" s="30"/>
      <c r="F575" s="30"/>
    </row>
    <row r="576" spans="1:6" x14ac:dyDescent="0.2">
      <c r="A576" s="30">
        <v>2</v>
      </c>
      <c r="B576" s="40" t="s">
        <v>925</v>
      </c>
      <c r="C576" s="30"/>
      <c r="D576" s="30"/>
      <c r="E576" s="30"/>
      <c r="F576" s="30"/>
    </row>
    <row r="577" spans="1:6" x14ac:dyDescent="0.2">
      <c r="A577" s="30">
        <v>3</v>
      </c>
      <c r="B577" s="40" t="s">
        <v>926</v>
      </c>
      <c r="C577" s="30"/>
      <c r="D577" s="30"/>
      <c r="E577" s="30"/>
      <c r="F577" s="30"/>
    </row>
    <row r="578" spans="1:6" ht="25.5" x14ac:dyDescent="0.2">
      <c r="A578" s="30">
        <v>4</v>
      </c>
      <c r="B578" s="40" t="s">
        <v>927</v>
      </c>
      <c r="C578" s="30"/>
      <c r="D578" s="30"/>
      <c r="E578" s="30"/>
      <c r="F578" s="30"/>
    </row>
    <row r="579" spans="1:6" ht="38.25" x14ac:dyDescent="0.2">
      <c r="A579" s="30">
        <v>5</v>
      </c>
      <c r="B579" s="40" t="s">
        <v>928</v>
      </c>
      <c r="C579" s="30"/>
      <c r="D579" s="30"/>
      <c r="E579" s="30"/>
      <c r="F579" s="30"/>
    </row>
    <row r="580" spans="1:6" x14ac:dyDescent="0.2">
      <c r="A580" s="30"/>
      <c r="B580" s="30"/>
      <c r="C580" s="30"/>
      <c r="D580" s="30"/>
      <c r="E580" s="30"/>
      <c r="F580" s="30"/>
    </row>
    <row r="581" spans="1:6" x14ac:dyDescent="0.2">
      <c r="A581" s="31" t="s">
        <v>83</v>
      </c>
      <c r="B581" s="32"/>
      <c r="C581" s="30"/>
      <c r="D581" s="30"/>
      <c r="E581" s="30"/>
      <c r="F581" s="30"/>
    </row>
    <row r="582" spans="1:6" x14ac:dyDescent="0.2">
      <c r="A582" s="30">
        <v>1</v>
      </c>
      <c r="B582" s="40" t="s">
        <v>929</v>
      </c>
      <c r="C582" s="30"/>
      <c r="D582" s="30"/>
      <c r="E582" s="30"/>
      <c r="F582" s="30"/>
    </row>
    <row r="583" spans="1:6" x14ac:dyDescent="0.2">
      <c r="A583" s="30">
        <v>2</v>
      </c>
      <c r="B583" s="40" t="s">
        <v>930</v>
      </c>
      <c r="C583" s="30"/>
      <c r="D583" s="30"/>
      <c r="E583" s="30"/>
      <c r="F583" s="30"/>
    </row>
    <row r="584" spans="1:6" x14ac:dyDescent="0.2">
      <c r="A584" s="30">
        <v>3</v>
      </c>
      <c r="B584" s="40" t="s">
        <v>931</v>
      </c>
      <c r="C584" s="30"/>
      <c r="D584" s="30"/>
      <c r="E584" s="30"/>
      <c r="F584" s="30"/>
    </row>
    <row r="585" spans="1:6" x14ac:dyDescent="0.2">
      <c r="A585" s="30">
        <v>4</v>
      </c>
      <c r="B585" s="40" t="s">
        <v>932</v>
      </c>
      <c r="C585" s="30"/>
      <c r="D585" s="30"/>
      <c r="E585" s="30"/>
      <c r="F585" s="30"/>
    </row>
    <row r="586" spans="1:6" ht="25.5" x14ac:dyDescent="0.2">
      <c r="A586" s="30">
        <v>5</v>
      </c>
      <c r="B586" s="40" t="s">
        <v>933</v>
      </c>
      <c r="C586" s="30"/>
      <c r="D586" s="30"/>
      <c r="E586" s="30"/>
      <c r="F586" s="30"/>
    </row>
    <row r="587" spans="1:6" x14ac:dyDescent="0.2">
      <c r="A587" s="30"/>
      <c r="B587" s="30"/>
      <c r="C587" s="30"/>
      <c r="D587" s="30"/>
      <c r="E587" s="30"/>
      <c r="F587" s="30"/>
    </row>
    <row r="588" spans="1:6" x14ac:dyDescent="0.2">
      <c r="A588" s="31" t="s">
        <v>85</v>
      </c>
      <c r="B588" s="32"/>
      <c r="C588" s="30"/>
      <c r="D588" s="30"/>
      <c r="E588" s="30"/>
      <c r="F588" s="30"/>
    </row>
    <row r="589" spans="1:6" x14ac:dyDescent="0.2">
      <c r="A589" s="30">
        <v>1</v>
      </c>
      <c r="B589" s="40" t="s">
        <v>934</v>
      </c>
      <c r="C589" s="30"/>
      <c r="D589" s="30"/>
      <c r="E589" s="30"/>
      <c r="F589" s="30"/>
    </row>
    <row r="590" spans="1:6" x14ac:dyDescent="0.2">
      <c r="A590" s="30">
        <v>2</v>
      </c>
      <c r="B590" s="40" t="s">
        <v>935</v>
      </c>
      <c r="C590" s="30"/>
      <c r="D590" s="30"/>
      <c r="E590" s="30"/>
      <c r="F590" s="30"/>
    </row>
    <row r="591" spans="1:6" ht="25.5" x14ac:dyDescent="0.2">
      <c r="A591" s="30">
        <v>3</v>
      </c>
      <c r="B591" s="40" t="s">
        <v>936</v>
      </c>
      <c r="C591" s="30"/>
      <c r="D591" s="30"/>
      <c r="E591" s="30"/>
      <c r="F591" s="30"/>
    </row>
    <row r="592" spans="1:6" x14ac:dyDescent="0.2">
      <c r="A592" s="30">
        <v>4</v>
      </c>
      <c r="B592" s="40" t="s">
        <v>937</v>
      </c>
      <c r="C592" s="30"/>
      <c r="D592" s="30"/>
      <c r="E592" s="30"/>
      <c r="F592" s="30"/>
    </row>
    <row r="593" spans="1:6" ht="25.5" x14ac:dyDescent="0.2">
      <c r="A593" s="30">
        <v>5</v>
      </c>
      <c r="B593" s="40" t="s">
        <v>938</v>
      </c>
      <c r="C593" s="30"/>
      <c r="D593" s="30"/>
      <c r="E593" s="30"/>
      <c r="F593" s="30"/>
    </row>
    <row r="594" spans="1:6" x14ac:dyDescent="0.2">
      <c r="A594" s="30"/>
      <c r="B594" s="30"/>
      <c r="C594" s="30"/>
      <c r="D594" s="30"/>
      <c r="E594" s="30"/>
      <c r="F594" s="30"/>
    </row>
    <row r="595" spans="1:6" x14ac:dyDescent="0.2">
      <c r="A595" s="31" t="s">
        <v>87</v>
      </c>
      <c r="B595" s="32"/>
      <c r="C595" s="30"/>
      <c r="D595" s="30"/>
      <c r="E595" s="30"/>
      <c r="F595" s="30"/>
    </row>
    <row r="596" spans="1:6" x14ac:dyDescent="0.2">
      <c r="A596" s="30">
        <v>1</v>
      </c>
      <c r="B596" s="40" t="s">
        <v>939</v>
      </c>
      <c r="C596" s="30"/>
      <c r="D596" s="30"/>
      <c r="E596" s="30"/>
      <c r="F596" s="30"/>
    </row>
    <row r="597" spans="1:6" x14ac:dyDescent="0.2">
      <c r="A597" s="30">
        <v>2</v>
      </c>
      <c r="B597" s="40" t="s">
        <v>940</v>
      </c>
      <c r="C597" s="30"/>
      <c r="D597" s="30"/>
      <c r="E597" s="30"/>
      <c r="F597" s="30"/>
    </row>
    <row r="598" spans="1:6" x14ac:dyDescent="0.2">
      <c r="A598" s="30">
        <v>3</v>
      </c>
      <c r="B598" s="40" t="s">
        <v>941</v>
      </c>
      <c r="C598" s="30"/>
      <c r="D598" s="30"/>
      <c r="E598" s="30"/>
      <c r="F598" s="30"/>
    </row>
    <row r="599" spans="1:6" ht="25.5" x14ac:dyDescent="0.2">
      <c r="A599" s="30">
        <v>4</v>
      </c>
      <c r="B599" s="40" t="s">
        <v>942</v>
      </c>
      <c r="C599" s="30"/>
      <c r="D599" s="30"/>
      <c r="E599" s="30"/>
      <c r="F599" s="30"/>
    </row>
    <row r="600" spans="1:6" ht="25.5" x14ac:dyDescent="0.2">
      <c r="A600" s="30">
        <v>5</v>
      </c>
      <c r="B600" s="40" t="s">
        <v>943</v>
      </c>
      <c r="C600" s="30"/>
      <c r="D600" s="30"/>
      <c r="E600" s="30"/>
      <c r="F600" s="30"/>
    </row>
    <row r="601" spans="1:6" ht="25.5" x14ac:dyDescent="0.2">
      <c r="A601" s="30">
        <v>6</v>
      </c>
      <c r="B601" s="40" t="s">
        <v>944</v>
      </c>
      <c r="C601" s="30"/>
      <c r="D601" s="30"/>
      <c r="E601" s="30"/>
      <c r="F601" s="30"/>
    </row>
    <row r="602" spans="1:6" x14ac:dyDescent="0.2">
      <c r="A602" s="30"/>
      <c r="B602" s="30"/>
      <c r="C602" s="30"/>
      <c r="D602" s="30"/>
      <c r="E602" s="30"/>
      <c r="F602" s="30"/>
    </row>
    <row r="603" spans="1:6" x14ac:dyDescent="0.2">
      <c r="A603" s="31" t="s">
        <v>90</v>
      </c>
      <c r="B603" s="32"/>
      <c r="C603" s="30"/>
      <c r="D603" s="30"/>
      <c r="E603" s="30"/>
      <c r="F603" s="30"/>
    </row>
    <row r="604" spans="1:6" x14ac:dyDescent="0.2">
      <c r="A604" s="30">
        <v>1</v>
      </c>
      <c r="B604" s="40" t="s">
        <v>945</v>
      </c>
      <c r="C604" s="30"/>
      <c r="D604" s="30"/>
      <c r="E604" s="30"/>
      <c r="F604" s="30"/>
    </row>
    <row r="605" spans="1:6" ht="25.5" x14ac:dyDescent="0.2">
      <c r="A605" s="30">
        <v>2</v>
      </c>
      <c r="B605" s="40" t="s">
        <v>946</v>
      </c>
      <c r="C605" s="30"/>
      <c r="D605" s="30"/>
      <c r="E605" s="30"/>
      <c r="F605" s="30"/>
    </row>
    <row r="606" spans="1:6" x14ac:dyDescent="0.2">
      <c r="A606" s="30">
        <v>3</v>
      </c>
      <c r="B606" s="40" t="s">
        <v>947</v>
      </c>
      <c r="C606" s="30"/>
      <c r="D606" s="30"/>
      <c r="E606" s="30"/>
      <c r="F606" s="30"/>
    </row>
    <row r="607" spans="1:6" ht="25.5" x14ac:dyDescent="0.2">
      <c r="A607" s="30">
        <v>4</v>
      </c>
      <c r="B607" s="40" t="s">
        <v>948</v>
      </c>
      <c r="C607" s="30"/>
      <c r="D607" s="30"/>
      <c r="E607" s="30"/>
      <c r="F607" s="30"/>
    </row>
    <row r="608" spans="1:6" ht="25.5" x14ac:dyDescent="0.2">
      <c r="A608" s="30">
        <v>5</v>
      </c>
      <c r="B608" s="40" t="s">
        <v>949</v>
      </c>
      <c r="C608" s="30"/>
      <c r="D608" s="30"/>
      <c r="E608" s="30"/>
      <c r="F608" s="30"/>
    </row>
    <row r="609" spans="1:6" x14ac:dyDescent="0.2">
      <c r="A609" s="30"/>
      <c r="B609" s="30"/>
      <c r="C609" s="30"/>
      <c r="D609" s="30"/>
      <c r="E609" s="30"/>
      <c r="F609" s="30"/>
    </row>
    <row r="610" spans="1:6" x14ac:dyDescent="0.2">
      <c r="A610" s="31" t="s">
        <v>92</v>
      </c>
      <c r="B610" s="32"/>
      <c r="C610" s="30"/>
      <c r="D610" s="30"/>
      <c r="E610" s="30"/>
      <c r="F610" s="30"/>
    </row>
    <row r="611" spans="1:6" x14ac:dyDescent="0.2">
      <c r="A611" s="30">
        <v>1</v>
      </c>
      <c r="B611" s="40" t="s">
        <v>950</v>
      </c>
      <c r="C611" s="30"/>
      <c r="D611" s="30"/>
      <c r="E611" s="30"/>
      <c r="F611" s="30"/>
    </row>
    <row r="612" spans="1:6" x14ac:dyDescent="0.2">
      <c r="A612" s="30">
        <v>2</v>
      </c>
      <c r="B612" s="40" t="s">
        <v>951</v>
      </c>
      <c r="C612" s="30"/>
      <c r="D612" s="30"/>
      <c r="E612" s="30"/>
      <c r="F612" s="30"/>
    </row>
    <row r="613" spans="1:6" ht="25.5" x14ac:dyDescent="0.2">
      <c r="A613" s="30">
        <v>3</v>
      </c>
      <c r="B613" s="40" t="s">
        <v>952</v>
      </c>
      <c r="C613" s="30"/>
      <c r="D613" s="30"/>
      <c r="E613" s="30"/>
      <c r="F613" s="30"/>
    </row>
    <row r="614" spans="1:6" x14ac:dyDescent="0.2">
      <c r="A614" s="30">
        <v>4</v>
      </c>
      <c r="B614" s="40" t="s">
        <v>953</v>
      </c>
      <c r="C614" s="30"/>
      <c r="D614" s="30"/>
      <c r="E614" s="30"/>
      <c r="F614" s="30"/>
    </row>
    <row r="615" spans="1:6" ht="25.5" x14ac:dyDescent="0.2">
      <c r="A615" s="30">
        <v>5</v>
      </c>
      <c r="B615" s="40" t="s">
        <v>954</v>
      </c>
      <c r="C615" s="30"/>
      <c r="D615" s="30"/>
      <c r="E615" s="30"/>
      <c r="F615" s="30"/>
    </row>
    <row r="616" spans="1:6" ht="25.5" x14ac:dyDescent="0.2">
      <c r="A616" s="30">
        <v>6</v>
      </c>
      <c r="B616" s="40" t="s">
        <v>955</v>
      </c>
      <c r="C616" s="30"/>
      <c r="D616" s="30"/>
      <c r="E616" s="30"/>
      <c r="F616" s="30"/>
    </row>
    <row r="617" spans="1:6" ht="25.5" x14ac:dyDescent="0.2">
      <c r="A617" s="30">
        <v>7</v>
      </c>
      <c r="B617" s="40" t="s">
        <v>956</v>
      </c>
      <c r="C617" s="30"/>
      <c r="D617" s="30"/>
      <c r="E617" s="30"/>
      <c r="F617" s="30"/>
    </row>
    <row r="618" spans="1:6" x14ac:dyDescent="0.2">
      <c r="A618" s="30"/>
      <c r="B618" s="30"/>
      <c r="C618" s="30"/>
      <c r="D618" s="30"/>
      <c r="E618" s="30"/>
      <c r="F618" s="30"/>
    </row>
    <row r="619" spans="1:6" x14ac:dyDescent="0.2">
      <c r="A619" s="31" t="s">
        <v>94</v>
      </c>
      <c r="B619" s="32"/>
      <c r="C619" s="30"/>
      <c r="D619" s="30"/>
      <c r="E619" s="30"/>
      <c r="F619" s="30"/>
    </row>
    <row r="620" spans="1:6" ht="25.5" x14ac:dyDescent="0.2">
      <c r="A620" s="30">
        <v>1</v>
      </c>
      <c r="B620" s="40" t="s">
        <v>957</v>
      </c>
      <c r="C620" s="30"/>
      <c r="D620" s="30"/>
      <c r="E620" s="30"/>
      <c r="F620" s="30"/>
    </row>
    <row r="621" spans="1:6" x14ac:dyDescent="0.2">
      <c r="A621" s="30">
        <v>2</v>
      </c>
      <c r="B621" s="40" t="s">
        <v>958</v>
      </c>
      <c r="C621" s="30"/>
      <c r="D621" s="30"/>
      <c r="E621" s="30"/>
      <c r="F621" s="30"/>
    </row>
    <row r="622" spans="1:6" ht="25.5" x14ac:dyDescent="0.2">
      <c r="A622" s="30">
        <v>3</v>
      </c>
      <c r="B622" s="40" t="s">
        <v>959</v>
      </c>
      <c r="C622" s="30"/>
      <c r="D622" s="30"/>
      <c r="E622" s="30"/>
      <c r="F622" s="30"/>
    </row>
    <row r="623" spans="1:6" ht="25.5" x14ac:dyDescent="0.2">
      <c r="A623" s="30">
        <v>4</v>
      </c>
      <c r="B623" s="40" t="s">
        <v>960</v>
      </c>
      <c r="C623" s="30"/>
      <c r="D623" s="30"/>
      <c r="E623" s="30"/>
      <c r="F623" s="30"/>
    </row>
    <row r="624" spans="1:6" ht="38.25" x14ac:dyDescent="0.2">
      <c r="A624" s="30">
        <v>5</v>
      </c>
      <c r="B624" s="40" t="s">
        <v>961</v>
      </c>
      <c r="C624" s="30"/>
      <c r="D624" s="30"/>
      <c r="E624" s="30"/>
      <c r="F624" s="30"/>
    </row>
    <row r="625" spans="1:6" ht="25.5" x14ac:dyDescent="0.2">
      <c r="A625" s="30">
        <v>6</v>
      </c>
      <c r="B625" s="40" t="s">
        <v>962</v>
      </c>
      <c r="C625" s="30"/>
      <c r="D625" s="30"/>
      <c r="E625" s="30"/>
      <c r="F625" s="30"/>
    </row>
    <row r="626" spans="1:6" ht="38.25" x14ac:dyDescent="0.2">
      <c r="A626" s="30">
        <v>7</v>
      </c>
      <c r="B626" s="40" t="s">
        <v>963</v>
      </c>
      <c r="C626" s="30"/>
      <c r="D626" s="30"/>
      <c r="E626" s="30"/>
      <c r="F626" s="30"/>
    </row>
    <row r="627" spans="1:6" ht="28.5" x14ac:dyDescent="0.2">
      <c r="A627" s="30">
        <v>8</v>
      </c>
      <c r="B627" s="41" t="s">
        <v>964</v>
      </c>
      <c r="C627" s="30"/>
      <c r="D627" s="30"/>
      <c r="E627" s="30"/>
      <c r="F627" s="30"/>
    </row>
    <row r="628" spans="1:6" x14ac:dyDescent="0.2">
      <c r="A628" s="30">
        <v>9</v>
      </c>
      <c r="B628" s="40" t="s">
        <v>965</v>
      </c>
      <c r="C628" s="30"/>
      <c r="D628" s="30"/>
      <c r="E628" s="30"/>
      <c r="F628" s="30"/>
    </row>
    <row r="629" spans="1:6" ht="25.5" x14ac:dyDescent="0.2">
      <c r="A629" s="30">
        <v>10</v>
      </c>
      <c r="B629" s="40" t="s">
        <v>966</v>
      </c>
      <c r="C629" s="30"/>
      <c r="D629" s="30"/>
      <c r="E629" s="30"/>
      <c r="F629" s="30"/>
    </row>
    <row r="630" spans="1:6" ht="38.25" x14ac:dyDescent="0.2">
      <c r="A630" s="30">
        <v>11</v>
      </c>
      <c r="B630" s="40" t="s">
        <v>967</v>
      </c>
      <c r="C630" s="30"/>
      <c r="D630" s="30"/>
      <c r="E630" s="30"/>
      <c r="F630" s="30"/>
    </row>
    <row r="631" spans="1:6" x14ac:dyDescent="0.2">
      <c r="A631" s="30"/>
      <c r="B631" s="30"/>
      <c r="C631" s="30"/>
      <c r="D631" s="30"/>
      <c r="E631" s="30"/>
      <c r="F631" s="30"/>
    </row>
    <row r="632" spans="1:6" x14ac:dyDescent="0.2">
      <c r="A632" s="31" t="s">
        <v>97</v>
      </c>
      <c r="B632" s="32"/>
      <c r="C632" s="30"/>
      <c r="D632" s="30"/>
      <c r="E632" s="30"/>
      <c r="F632" s="30"/>
    </row>
    <row r="633" spans="1:6" ht="25.5" x14ac:dyDescent="0.2">
      <c r="A633" s="30">
        <v>1</v>
      </c>
      <c r="B633" s="40" t="s">
        <v>968</v>
      </c>
      <c r="C633" s="30"/>
      <c r="D633" s="30"/>
      <c r="E633" s="30"/>
      <c r="F633" s="30"/>
    </row>
    <row r="634" spans="1:6" x14ac:dyDescent="0.2">
      <c r="A634" s="30">
        <v>2</v>
      </c>
      <c r="B634" s="40" t="s">
        <v>969</v>
      </c>
      <c r="C634" s="30"/>
      <c r="D634" s="30"/>
      <c r="E634" s="30"/>
      <c r="F634" s="30"/>
    </row>
    <row r="635" spans="1:6" ht="25.5" x14ac:dyDescent="0.2">
      <c r="A635" s="30">
        <v>3</v>
      </c>
      <c r="B635" s="40" t="s">
        <v>970</v>
      </c>
      <c r="C635" s="30"/>
      <c r="D635" s="30"/>
      <c r="E635" s="30"/>
      <c r="F635" s="30"/>
    </row>
    <row r="636" spans="1:6" ht="51" x14ac:dyDescent="0.2">
      <c r="A636" s="30">
        <v>4</v>
      </c>
      <c r="B636" s="40" t="s">
        <v>971</v>
      </c>
      <c r="C636" s="30"/>
      <c r="D636" s="30"/>
      <c r="E636" s="30"/>
      <c r="F636" s="30"/>
    </row>
    <row r="637" spans="1:6" ht="25.5" x14ac:dyDescent="0.2">
      <c r="A637" s="30">
        <v>5</v>
      </c>
      <c r="B637" s="40" t="s">
        <v>972</v>
      </c>
      <c r="C637" s="30"/>
      <c r="D637" s="30"/>
      <c r="E637" s="30"/>
      <c r="F637" s="30"/>
    </row>
    <row r="638" spans="1:6" ht="25.5" x14ac:dyDescent="0.2">
      <c r="A638" s="30">
        <v>6</v>
      </c>
      <c r="B638" s="40" t="s">
        <v>973</v>
      </c>
      <c r="C638" s="30"/>
      <c r="D638" s="30"/>
      <c r="E638" s="30"/>
      <c r="F638" s="30"/>
    </row>
    <row r="639" spans="1:6" ht="25.5" x14ac:dyDescent="0.2">
      <c r="A639" s="30">
        <v>7</v>
      </c>
      <c r="B639" s="40" t="s">
        <v>974</v>
      </c>
      <c r="C639" s="30"/>
      <c r="D639" s="30"/>
      <c r="E639" s="30"/>
      <c r="F639" s="30"/>
    </row>
    <row r="640" spans="1:6" x14ac:dyDescent="0.2">
      <c r="A640" s="30">
        <v>8</v>
      </c>
      <c r="B640" s="40" t="s">
        <v>975</v>
      </c>
      <c r="C640" s="30"/>
      <c r="D640" s="30"/>
      <c r="E640" s="30"/>
      <c r="F640" s="30"/>
    </row>
    <row r="641" spans="1:6" ht="25.5" x14ac:dyDescent="0.2">
      <c r="A641" s="30">
        <v>9</v>
      </c>
      <c r="B641" s="40" t="s">
        <v>976</v>
      </c>
      <c r="C641" s="30"/>
      <c r="D641" s="30"/>
      <c r="E641" s="30"/>
      <c r="F641" s="30"/>
    </row>
    <row r="642" spans="1:6" ht="38.25" x14ac:dyDescent="0.2">
      <c r="A642" s="30">
        <v>10</v>
      </c>
      <c r="B642" s="40" t="s">
        <v>977</v>
      </c>
      <c r="C642" s="30"/>
      <c r="D642" s="30"/>
      <c r="E642" s="30"/>
      <c r="F642" s="30"/>
    </row>
    <row r="643" spans="1:6" x14ac:dyDescent="0.2">
      <c r="A643" s="30"/>
      <c r="B643" s="30"/>
      <c r="C643" s="30"/>
      <c r="D643" s="30"/>
      <c r="E643" s="30"/>
      <c r="F643" s="30"/>
    </row>
    <row r="644" spans="1:6" x14ac:dyDescent="0.2">
      <c r="A644" s="31" t="s">
        <v>101</v>
      </c>
      <c r="B644" s="32"/>
      <c r="C644" s="30"/>
      <c r="D644" s="30"/>
      <c r="E644" s="30"/>
      <c r="F644" s="30"/>
    </row>
    <row r="645" spans="1:6" ht="25.5" x14ac:dyDescent="0.2">
      <c r="A645" s="30">
        <v>1</v>
      </c>
      <c r="B645" s="40" t="s">
        <v>978</v>
      </c>
      <c r="C645" s="30"/>
      <c r="D645" s="30"/>
      <c r="E645" s="30"/>
      <c r="F645" s="30"/>
    </row>
    <row r="646" spans="1:6" ht="38.25" x14ac:dyDescent="0.2">
      <c r="A646" s="30">
        <v>2</v>
      </c>
      <c r="B646" s="40" t="s">
        <v>979</v>
      </c>
      <c r="C646" s="30"/>
      <c r="D646" s="30"/>
      <c r="E646" s="30"/>
      <c r="F646" s="30"/>
    </row>
    <row r="647" spans="1:6" x14ac:dyDescent="0.2">
      <c r="A647" s="30">
        <v>3</v>
      </c>
      <c r="B647" s="40" t="s">
        <v>980</v>
      </c>
      <c r="C647" s="30"/>
      <c r="D647" s="30"/>
      <c r="E647" s="30"/>
      <c r="F647" s="30"/>
    </row>
    <row r="648" spans="1:6" ht="25.5" x14ac:dyDescent="0.2">
      <c r="A648" s="30">
        <v>4</v>
      </c>
      <c r="B648" s="40" t="s">
        <v>981</v>
      </c>
      <c r="C648" s="30"/>
      <c r="D648" s="30"/>
      <c r="E648" s="30"/>
      <c r="F648" s="30"/>
    </row>
    <row r="649" spans="1:6" ht="25.5" x14ac:dyDescent="0.2">
      <c r="A649" s="30">
        <v>5</v>
      </c>
      <c r="B649" s="40" t="s">
        <v>982</v>
      </c>
      <c r="C649" s="30"/>
      <c r="D649" s="30"/>
      <c r="E649" s="30"/>
      <c r="F649" s="30"/>
    </row>
    <row r="650" spans="1:6" x14ac:dyDescent="0.2">
      <c r="A650" s="30"/>
      <c r="B650" s="30"/>
      <c r="C650" s="30"/>
      <c r="D650" s="30"/>
      <c r="E650" s="30"/>
      <c r="F650" s="30"/>
    </row>
    <row r="651" spans="1:6" ht="25.5" x14ac:dyDescent="0.2">
      <c r="A651" s="31" t="s">
        <v>104</v>
      </c>
      <c r="B651" s="32"/>
      <c r="C651" s="30"/>
      <c r="D651" s="30"/>
      <c r="E651" s="30"/>
      <c r="F651" s="30"/>
    </row>
    <row r="652" spans="1:6" x14ac:dyDescent="0.2">
      <c r="A652" s="30">
        <v>1</v>
      </c>
      <c r="B652" s="40" t="s">
        <v>983</v>
      </c>
      <c r="C652" s="30"/>
      <c r="D652" s="30"/>
      <c r="E652" s="30"/>
      <c r="F652" s="30"/>
    </row>
    <row r="653" spans="1:6" x14ac:dyDescent="0.2">
      <c r="A653" s="30">
        <v>2</v>
      </c>
      <c r="B653" s="40" t="s">
        <v>984</v>
      </c>
      <c r="C653" s="30"/>
      <c r="D653" s="30"/>
      <c r="E653" s="30"/>
      <c r="F653" s="30"/>
    </row>
    <row r="654" spans="1:6" x14ac:dyDescent="0.2">
      <c r="A654" s="30">
        <v>3</v>
      </c>
      <c r="B654" s="40" t="s">
        <v>985</v>
      </c>
      <c r="C654" s="30"/>
      <c r="D654" s="30"/>
      <c r="E654" s="30"/>
      <c r="F654" s="30"/>
    </row>
    <row r="655" spans="1:6" x14ac:dyDescent="0.2">
      <c r="A655" s="30">
        <v>4</v>
      </c>
      <c r="B655" s="40" t="s">
        <v>986</v>
      </c>
      <c r="C655" s="30"/>
      <c r="D655" s="30"/>
      <c r="E655" s="30"/>
      <c r="F655" s="30"/>
    </row>
    <row r="656" spans="1:6" x14ac:dyDescent="0.2">
      <c r="A656" s="30"/>
      <c r="B656" s="30"/>
      <c r="C656" s="30"/>
      <c r="D656" s="30"/>
      <c r="E656" s="30"/>
      <c r="F656" s="30"/>
    </row>
    <row r="657" spans="1:6" ht="25.5" x14ac:dyDescent="0.2">
      <c r="A657" s="31" t="s">
        <v>106</v>
      </c>
      <c r="B657" s="32"/>
      <c r="C657" s="30"/>
      <c r="D657" s="30"/>
      <c r="E657" s="30"/>
      <c r="F657" s="30"/>
    </row>
    <row r="658" spans="1:6" ht="25.5" x14ac:dyDescent="0.2">
      <c r="A658" s="30">
        <v>1</v>
      </c>
      <c r="B658" s="40" t="s">
        <v>987</v>
      </c>
      <c r="C658" s="30"/>
      <c r="D658" s="30"/>
      <c r="E658" s="30"/>
      <c r="F658" s="30"/>
    </row>
    <row r="659" spans="1:6" x14ac:dyDescent="0.2">
      <c r="A659" s="30">
        <v>2</v>
      </c>
      <c r="B659" s="40" t="s">
        <v>984</v>
      </c>
      <c r="C659" s="30"/>
      <c r="D659" s="30"/>
      <c r="E659" s="30"/>
      <c r="F659" s="30"/>
    </row>
    <row r="660" spans="1:6" x14ac:dyDescent="0.2">
      <c r="A660" s="30">
        <v>3</v>
      </c>
      <c r="B660" s="40" t="s">
        <v>985</v>
      </c>
      <c r="C660" s="30"/>
      <c r="D660" s="30"/>
      <c r="E660" s="30"/>
      <c r="F660" s="30"/>
    </row>
    <row r="661" spans="1:6" x14ac:dyDescent="0.2">
      <c r="A661" s="30">
        <v>4</v>
      </c>
      <c r="B661" s="40" t="s">
        <v>986</v>
      </c>
      <c r="C661" s="30"/>
      <c r="D661" s="30"/>
      <c r="E661" s="30"/>
      <c r="F661" s="30"/>
    </row>
    <row r="662" spans="1:6" x14ac:dyDescent="0.2">
      <c r="A662" s="30"/>
      <c r="B662" s="30"/>
      <c r="C662" s="30"/>
      <c r="D662" s="30"/>
      <c r="E662" s="30"/>
      <c r="F662" s="30"/>
    </row>
    <row r="663" spans="1:6" x14ac:dyDescent="0.2">
      <c r="A663" s="31" t="s">
        <v>108</v>
      </c>
      <c r="B663" s="32"/>
      <c r="C663" s="30"/>
      <c r="D663" s="30"/>
      <c r="E663" s="30"/>
      <c r="F663" s="30"/>
    </row>
    <row r="664" spans="1:6" x14ac:dyDescent="0.2">
      <c r="A664" s="30">
        <v>1</v>
      </c>
      <c r="B664" s="40" t="s">
        <v>988</v>
      </c>
      <c r="C664" s="30"/>
      <c r="D664" s="30"/>
      <c r="E664" s="30"/>
      <c r="F664" s="30"/>
    </row>
    <row r="665" spans="1:6" x14ac:dyDescent="0.2">
      <c r="A665" s="30">
        <v>2</v>
      </c>
      <c r="B665" s="40" t="s">
        <v>984</v>
      </c>
      <c r="C665" s="30"/>
      <c r="D665" s="30"/>
      <c r="E665" s="30"/>
      <c r="F665" s="30"/>
    </row>
    <row r="666" spans="1:6" x14ac:dyDescent="0.2">
      <c r="A666" s="30">
        <v>3</v>
      </c>
      <c r="B666" s="40" t="s">
        <v>985</v>
      </c>
      <c r="C666" s="30"/>
      <c r="D666" s="30"/>
      <c r="E666" s="30"/>
      <c r="F666" s="30"/>
    </row>
    <row r="667" spans="1:6" x14ac:dyDescent="0.2">
      <c r="A667" s="30">
        <v>4</v>
      </c>
      <c r="B667" s="40" t="s">
        <v>986</v>
      </c>
      <c r="C667" s="30"/>
      <c r="D667" s="30"/>
      <c r="E667" s="30"/>
      <c r="F667" s="30"/>
    </row>
    <row r="668" spans="1:6" x14ac:dyDescent="0.2">
      <c r="A668" s="30"/>
      <c r="B668" s="30"/>
      <c r="C668" s="30"/>
      <c r="D668" s="30"/>
      <c r="E668" s="30"/>
      <c r="F668" s="30"/>
    </row>
    <row r="669" spans="1:6" x14ac:dyDescent="0.2">
      <c r="A669" s="31" t="s">
        <v>110</v>
      </c>
      <c r="B669" s="32"/>
      <c r="C669" s="30"/>
      <c r="D669" s="30"/>
      <c r="E669" s="30"/>
      <c r="F669" s="30"/>
    </row>
    <row r="670" spans="1:6" ht="25.5" x14ac:dyDescent="0.2">
      <c r="A670" s="30">
        <v>1</v>
      </c>
      <c r="B670" s="40" t="s">
        <v>989</v>
      </c>
      <c r="C670" s="30"/>
      <c r="D670" s="30"/>
      <c r="E670" s="30"/>
      <c r="F670" s="30"/>
    </row>
    <row r="671" spans="1:6" x14ac:dyDescent="0.2">
      <c r="A671" s="30">
        <v>2</v>
      </c>
      <c r="B671" s="40" t="s">
        <v>990</v>
      </c>
      <c r="C671" s="30"/>
      <c r="D671" s="30"/>
      <c r="E671" s="30"/>
      <c r="F671" s="30"/>
    </row>
    <row r="672" spans="1:6" x14ac:dyDescent="0.2">
      <c r="A672" s="30">
        <v>3</v>
      </c>
      <c r="B672" s="40" t="s">
        <v>991</v>
      </c>
      <c r="C672" s="30"/>
      <c r="D672" s="30"/>
      <c r="E672" s="30"/>
      <c r="F672" s="30"/>
    </row>
    <row r="673" spans="1:6" x14ac:dyDescent="0.2">
      <c r="A673" s="30">
        <v>4</v>
      </c>
      <c r="B673" s="40" t="s">
        <v>992</v>
      </c>
      <c r="C673" s="30"/>
      <c r="D673" s="30"/>
      <c r="E673" s="30"/>
      <c r="F673" s="30"/>
    </row>
    <row r="674" spans="1:6" x14ac:dyDescent="0.2">
      <c r="A674" s="30"/>
      <c r="B674" s="30"/>
      <c r="C674" s="30"/>
      <c r="D674" s="30"/>
      <c r="E674" s="30"/>
      <c r="F674" s="30"/>
    </row>
    <row r="675" spans="1:6" x14ac:dyDescent="0.2">
      <c r="A675" s="31" t="s">
        <v>113</v>
      </c>
      <c r="B675" s="32"/>
      <c r="C675" s="30"/>
      <c r="D675" s="30"/>
      <c r="E675" s="30"/>
      <c r="F675" s="30"/>
    </row>
    <row r="676" spans="1:6" ht="25.5" x14ac:dyDescent="0.2">
      <c r="A676" s="30">
        <v>1</v>
      </c>
      <c r="B676" s="40" t="s">
        <v>993</v>
      </c>
      <c r="C676" s="30"/>
      <c r="D676" s="30"/>
      <c r="E676" s="30"/>
      <c r="F676" s="30"/>
    </row>
    <row r="677" spans="1:6" x14ac:dyDescent="0.2">
      <c r="A677" s="30">
        <v>2</v>
      </c>
      <c r="B677" s="40" t="s">
        <v>994</v>
      </c>
      <c r="C677" s="30"/>
      <c r="D677" s="30"/>
      <c r="E677" s="30"/>
      <c r="F677" s="30"/>
    </row>
    <row r="678" spans="1:6" x14ac:dyDescent="0.2">
      <c r="A678" s="30">
        <v>3</v>
      </c>
      <c r="B678" s="40" t="s">
        <v>995</v>
      </c>
      <c r="C678" s="30"/>
      <c r="D678" s="30"/>
      <c r="E678" s="30"/>
      <c r="F678" s="30"/>
    </row>
    <row r="679" spans="1:6" x14ac:dyDescent="0.2">
      <c r="A679" s="30">
        <v>4</v>
      </c>
      <c r="B679" s="40" t="s">
        <v>996</v>
      </c>
      <c r="C679" s="30"/>
      <c r="D679" s="30"/>
      <c r="E679" s="30"/>
      <c r="F679" s="30"/>
    </row>
    <row r="680" spans="1:6" x14ac:dyDescent="0.2">
      <c r="A680" s="30"/>
      <c r="B680" s="30"/>
      <c r="C680" s="30"/>
      <c r="D680" s="30"/>
      <c r="E680" s="30"/>
      <c r="F680" s="30"/>
    </row>
    <row r="681" spans="1:6" x14ac:dyDescent="0.2">
      <c r="A681" s="31" t="s">
        <v>116</v>
      </c>
      <c r="B681" s="32"/>
      <c r="C681" s="30"/>
      <c r="D681" s="30"/>
      <c r="E681" s="30"/>
      <c r="F681" s="30"/>
    </row>
    <row r="682" spans="1:6" ht="25.5" x14ac:dyDescent="0.2">
      <c r="A682" s="30">
        <v>1</v>
      </c>
      <c r="B682" s="40" t="s">
        <v>997</v>
      </c>
      <c r="C682" s="30"/>
      <c r="D682" s="30"/>
      <c r="E682" s="30"/>
      <c r="F682" s="30"/>
    </row>
    <row r="683" spans="1:6" ht="25.5" x14ac:dyDescent="0.2">
      <c r="A683" s="30">
        <v>2</v>
      </c>
      <c r="B683" s="40" t="s">
        <v>998</v>
      </c>
      <c r="C683" s="30"/>
      <c r="D683" s="30"/>
      <c r="E683" s="30"/>
      <c r="F683" s="30"/>
    </row>
    <row r="684" spans="1:6" x14ac:dyDescent="0.2">
      <c r="A684" s="30">
        <v>3</v>
      </c>
      <c r="B684" s="40" t="s">
        <v>999</v>
      </c>
      <c r="C684" s="30"/>
      <c r="D684" s="30"/>
      <c r="E684" s="30"/>
      <c r="F684" s="30"/>
    </row>
    <row r="685" spans="1:6" x14ac:dyDescent="0.2">
      <c r="A685" s="30"/>
      <c r="B685" s="30"/>
      <c r="C685" s="30"/>
      <c r="D685" s="30"/>
      <c r="E685" s="30"/>
      <c r="F685" s="30"/>
    </row>
    <row r="686" spans="1:6" x14ac:dyDescent="0.2">
      <c r="A686" s="31" t="s">
        <v>119</v>
      </c>
      <c r="B686" s="32"/>
      <c r="C686" s="30"/>
      <c r="D686" s="30"/>
      <c r="E686" s="30"/>
      <c r="F686" s="30"/>
    </row>
    <row r="687" spans="1:6" ht="25.5" x14ac:dyDescent="0.2">
      <c r="A687" s="30">
        <v>1</v>
      </c>
      <c r="B687" s="40" t="s">
        <v>1000</v>
      </c>
      <c r="C687" s="30"/>
      <c r="D687" s="30"/>
      <c r="E687" s="30"/>
      <c r="F687" s="30"/>
    </row>
    <row r="688" spans="1:6" ht="25.5" x14ac:dyDescent="0.2">
      <c r="A688" s="30">
        <v>2</v>
      </c>
      <c r="B688" s="40" t="s">
        <v>998</v>
      </c>
      <c r="C688" s="30"/>
      <c r="D688" s="30"/>
      <c r="E688" s="30"/>
      <c r="F688" s="30"/>
    </row>
    <row r="689" spans="1:6" x14ac:dyDescent="0.2">
      <c r="A689" s="30">
        <v>3</v>
      </c>
      <c r="B689" s="40" t="s">
        <v>999</v>
      </c>
      <c r="C689" s="30"/>
      <c r="D689" s="30"/>
      <c r="E689" s="30"/>
      <c r="F689" s="30"/>
    </row>
    <row r="690" spans="1:6" x14ac:dyDescent="0.2">
      <c r="A690" s="30"/>
      <c r="B690" s="30"/>
      <c r="C690" s="30"/>
      <c r="D690" s="30"/>
      <c r="E690" s="30"/>
      <c r="F690" s="30"/>
    </row>
    <row r="691" spans="1:6" x14ac:dyDescent="0.2">
      <c r="A691" s="31" t="s">
        <v>122</v>
      </c>
      <c r="B691" s="32"/>
      <c r="C691" s="30"/>
      <c r="D691" s="30"/>
      <c r="E691" s="30"/>
      <c r="F691" s="30"/>
    </row>
    <row r="692" spans="1:6" x14ac:dyDescent="0.2">
      <c r="A692" s="30">
        <v>1</v>
      </c>
      <c r="B692" s="40" t="s">
        <v>1001</v>
      </c>
      <c r="C692" s="30"/>
      <c r="D692" s="30"/>
      <c r="E692" s="30"/>
      <c r="F692" s="30"/>
    </row>
    <row r="693" spans="1:6" ht="25.5" x14ac:dyDescent="0.2">
      <c r="A693" s="30">
        <v>2</v>
      </c>
      <c r="B693" s="40" t="s">
        <v>998</v>
      </c>
      <c r="C693" s="30"/>
      <c r="D693" s="30"/>
      <c r="E693" s="30"/>
      <c r="F693" s="30"/>
    </row>
    <row r="694" spans="1:6" x14ac:dyDescent="0.2">
      <c r="A694" s="30">
        <v>3</v>
      </c>
      <c r="B694" s="40" t="s">
        <v>999</v>
      </c>
      <c r="C694" s="30"/>
      <c r="D694" s="30"/>
      <c r="E694" s="30"/>
      <c r="F694" s="30"/>
    </row>
    <row r="695" spans="1:6" x14ac:dyDescent="0.2">
      <c r="A695" s="30"/>
      <c r="B695" s="30"/>
      <c r="C695" s="30"/>
      <c r="D695" s="30"/>
      <c r="E695" s="30"/>
      <c r="F695" s="30"/>
    </row>
    <row r="696" spans="1:6" ht="25.5" x14ac:dyDescent="0.2">
      <c r="A696" s="31" t="s">
        <v>125</v>
      </c>
      <c r="B696" s="32"/>
      <c r="C696" s="30"/>
      <c r="D696" s="30"/>
      <c r="E696" s="30"/>
      <c r="F696" s="30"/>
    </row>
    <row r="697" spans="1:6" ht="25.5" x14ac:dyDescent="0.2">
      <c r="A697" s="30">
        <v>1</v>
      </c>
      <c r="B697" s="40" t="s">
        <v>1002</v>
      </c>
      <c r="C697" s="30"/>
      <c r="D697" s="30"/>
      <c r="E697" s="30"/>
      <c r="F697" s="30"/>
    </row>
    <row r="698" spans="1:6" ht="25.5" x14ac:dyDescent="0.2">
      <c r="A698" s="30">
        <v>2</v>
      </c>
      <c r="B698" s="40" t="s">
        <v>998</v>
      </c>
      <c r="C698" s="30"/>
      <c r="D698" s="30"/>
      <c r="E698" s="30"/>
      <c r="F698" s="30"/>
    </row>
    <row r="699" spans="1:6" x14ac:dyDescent="0.2">
      <c r="A699" s="30">
        <v>3</v>
      </c>
      <c r="B699" s="40" t="s">
        <v>999</v>
      </c>
      <c r="C699" s="30"/>
      <c r="D699" s="30"/>
      <c r="E699" s="30"/>
      <c r="F699" s="30"/>
    </row>
    <row r="700" spans="1:6" x14ac:dyDescent="0.2">
      <c r="A700" s="30"/>
      <c r="B700" s="30"/>
      <c r="C700" s="30"/>
      <c r="D700" s="30"/>
      <c r="E700" s="30"/>
      <c r="F700" s="30"/>
    </row>
    <row r="701" spans="1:6" x14ac:dyDescent="0.2">
      <c r="A701" s="31" t="s">
        <v>128</v>
      </c>
      <c r="B701" s="32"/>
      <c r="C701" s="30"/>
      <c r="D701" s="30"/>
      <c r="E701" s="30"/>
      <c r="F701" s="30"/>
    </row>
    <row r="702" spans="1:6" x14ac:dyDescent="0.2">
      <c r="A702" s="30">
        <v>1</v>
      </c>
      <c r="B702" s="40" t="s">
        <v>1003</v>
      </c>
      <c r="C702" s="30"/>
      <c r="D702" s="30"/>
      <c r="E702" s="30"/>
      <c r="F702" s="30"/>
    </row>
    <row r="703" spans="1:6" ht="25.5" x14ac:dyDescent="0.2">
      <c r="A703" s="30">
        <v>2</v>
      </c>
      <c r="B703" s="40" t="s">
        <v>998</v>
      </c>
      <c r="C703" s="30"/>
      <c r="D703" s="30"/>
      <c r="E703" s="30"/>
      <c r="F703" s="30"/>
    </row>
    <row r="704" spans="1:6" x14ac:dyDescent="0.2">
      <c r="A704" s="30">
        <v>3</v>
      </c>
      <c r="B704" s="40" t="s">
        <v>999</v>
      </c>
      <c r="C704" s="30"/>
      <c r="D704" s="30"/>
      <c r="E704" s="30"/>
      <c r="F704" s="30"/>
    </row>
    <row r="705" spans="1:6" x14ac:dyDescent="0.2">
      <c r="A705" s="30"/>
      <c r="B705" s="30"/>
      <c r="C705" s="30"/>
      <c r="D705" s="30"/>
      <c r="E705" s="30"/>
      <c r="F705" s="30"/>
    </row>
    <row r="706" spans="1:6" x14ac:dyDescent="0.2">
      <c r="A706" s="31" t="s">
        <v>131</v>
      </c>
      <c r="B706" s="32"/>
      <c r="C706" s="30"/>
      <c r="D706" s="30"/>
      <c r="E706" s="30"/>
      <c r="F706" s="30"/>
    </row>
    <row r="707" spans="1:6" ht="25.5" x14ac:dyDescent="0.2">
      <c r="A707" s="30">
        <v>1</v>
      </c>
      <c r="B707" s="40" t="s">
        <v>1004</v>
      </c>
      <c r="C707" s="30"/>
      <c r="D707" s="30"/>
      <c r="E707" s="30"/>
      <c r="F707" s="30"/>
    </row>
    <row r="708" spans="1:6" ht="25.5" x14ac:dyDescent="0.2">
      <c r="A708" s="30">
        <v>2</v>
      </c>
      <c r="B708" s="40" t="s">
        <v>998</v>
      </c>
      <c r="C708" s="30"/>
      <c r="D708" s="30"/>
      <c r="E708" s="30"/>
      <c r="F708" s="30"/>
    </row>
    <row r="709" spans="1:6" x14ac:dyDescent="0.2">
      <c r="A709" s="30">
        <v>3</v>
      </c>
      <c r="B709" s="40" t="s">
        <v>999</v>
      </c>
      <c r="C709" s="30"/>
      <c r="D709" s="30"/>
      <c r="E709" s="30"/>
      <c r="F709" s="30"/>
    </row>
    <row r="710" spans="1:6" x14ac:dyDescent="0.2">
      <c r="A710" s="30"/>
      <c r="B710" s="30"/>
      <c r="C710" s="30"/>
      <c r="D710" s="30"/>
      <c r="E710" s="30"/>
      <c r="F710" s="30"/>
    </row>
    <row r="711" spans="1:6" x14ac:dyDescent="0.2">
      <c r="A711" s="31" t="s">
        <v>134</v>
      </c>
      <c r="B711" s="32"/>
      <c r="C711" s="30"/>
      <c r="D711" s="30"/>
      <c r="E711" s="30"/>
      <c r="F711" s="30"/>
    </row>
    <row r="712" spans="1:6" x14ac:dyDescent="0.2">
      <c r="A712" s="30">
        <v>1</v>
      </c>
      <c r="B712" s="40" t="s">
        <v>1005</v>
      </c>
      <c r="C712" s="30"/>
      <c r="D712" s="30"/>
      <c r="E712" s="30"/>
      <c r="F712" s="30"/>
    </row>
    <row r="713" spans="1:6" ht="25.5" x14ac:dyDescent="0.2">
      <c r="A713" s="30">
        <v>2</v>
      </c>
      <c r="B713" s="40" t="s">
        <v>1006</v>
      </c>
      <c r="C713" s="30"/>
      <c r="D713" s="30"/>
      <c r="E713" s="30"/>
      <c r="F713" s="30"/>
    </row>
    <row r="714" spans="1:6" x14ac:dyDescent="0.2">
      <c r="A714" s="30"/>
      <c r="B714" s="30"/>
      <c r="C714" s="30"/>
      <c r="D714" s="30"/>
      <c r="E714" s="30"/>
      <c r="F714" s="30"/>
    </row>
    <row r="715" spans="1:6" ht="25.5" x14ac:dyDescent="0.2">
      <c r="A715" s="31" t="s">
        <v>137</v>
      </c>
      <c r="B715" s="32"/>
      <c r="C715" s="30"/>
      <c r="D715" s="30"/>
      <c r="E715" s="30"/>
      <c r="F715" s="30"/>
    </row>
    <row r="716" spans="1:6" x14ac:dyDescent="0.2">
      <c r="A716" s="30">
        <v>1</v>
      </c>
      <c r="B716" s="40" t="s">
        <v>1007</v>
      </c>
      <c r="C716" s="30"/>
      <c r="D716" s="30"/>
      <c r="E716" s="30"/>
      <c r="F716" s="30"/>
    </row>
    <row r="717" spans="1:6" ht="25.5" x14ac:dyDescent="0.2">
      <c r="A717" s="30">
        <v>2</v>
      </c>
      <c r="B717" s="40" t="s">
        <v>1006</v>
      </c>
      <c r="C717" s="30"/>
      <c r="D717" s="30"/>
      <c r="E717" s="30"/>
      <c r="F717" s="30"/>
    </row>
    <row r="718" spans="1:6" x14ac:dyDescent="0.2">
      <c r="A718" s="30"/>
      <c r="B718" s="30"/>
      <c r="C718" s="30"/>
      <c r="D718" s="30"/>
      <c r="E718" s="30"/>
      <c r="F718" s="30"/>
    </row>
    <row r="719" spans="1:6" x14ac:dyDescent="0.2">
      <c r="A719" s="31" t="s">
        <v>139</v>
      </c>
      <c r="B719" s="32"/>
      <c r="C719" s="30"/>
      <c r="D719" s="30"/>
      <c r="E719" s="30"/>
      <c r="F719" s="30"/>
    </row>
    <row r="720" spans="1:6" x14ac:dyDescent="0.2">
      <c r="A720" s="30">
        <v>1</v>
      </c>
      <c r="B720" s="40" t="s">
        <v>1008</v>
      </c>
      <c r="C720" s="30"/>
      <c r="D720" s="30"/>
      <c r="E720" s="30"/>
      <c r="F720" s="30"/>
    </row>
    <row r="721" spans="1:6" ht="25.5" x14ac:dyDescent="0.2">
      <c r="A721" s="30">
        <v>2</v>
      </c>
      <c r="B721" s="40" t="s">
        <v>1006</v>
      </c>
      <c r="C721" s="30"/>
      <c r="D721" s="30"/>
      <c r="E721" s="30"/>
      <c r="F721" s="30"/>
    </row>
    <row r="722" spans="1:6" x14ac:dyDescent="0.2">
      <c r="A722" s="30"/>
      <c r="B722" s="30"/>
      <c r="C722" s="30"/>
      <c r="D722" s="30"/>
      <c r="E722" s="30"/>
      <c r="F722" s="30"/>
    </row>
    <row r="723" spans="1:6" x14ac:dyDescent="0.2">
      <c r="A723" s="31" t="s">
        <v>141</v>
      </c>
      <c r="B723" s="32"/>
      <c r="C723" s="30"/>
      <c r="D723" s="30"/>
      <c r="E723" s="30"/>
      <c r="F723" s="30"/>
    </row>
    <row r="724" spans="1:6" x14ac:dyDescent="0.2">
      <c r="A724" s="30">
        <v>1</v>
      </c>
      <c r="B724" s="40" t="s">
        <v>1009</v>
      </c>
      <c r="C724" s="30"/>
      <c r="D724" s="30"/>
      <c r="E724" s="30"/>
      <c r="F724" s="30"/>
    </row>
    <row r="725" spans="1:6" ht="25.5" x14ac:dyDescent="0.2">
      <c r="A725" s="30">
        <v>2</v>
      </c>
      <c r="B725" s="40" t="s">
        <v>1006</v>
      </c>
      <c r="C725" s="30"/>
      <c r="D725" s="30"/>
      <c r="E725" s="30"/>
      <c r="F725" s="30"/>
    </row>
    <row r="726" spans="1:6" x14ac:dyDescent="0.2">
      <c r="A726" s="30"/>
      <c r="B726" s="30"/>
      <c r="C726" s="30"/>
      <c r="D726" s="30"/>
      <c r="E726" s="30"/>
      <c r="F726" s="30"/>
    </row>
    <row r="727" spans="1:6" x14ac:dyDescent="0.2">
      <c r="A727" s="31" t="s">
        <v>143</v>
      </c>
      <c r="B727" s="32"/>
      <c r="C727" s="30"/>
      <c r="D727" s="30"/>
      <c r="E727" s="30"/>
      <c r="F727" s="30"/>
    </row>
    <row r="728" spans="1:6" ht="25.5" x14ac:dyDescent="0.2">
      <c r="A728" s="30">
        <v>1</v>
      </c>
      <c r="B728" s="40" t="s">
        <v>1010</v>
      </c>
      <c r="C728" s="30"/>
      <c r="D728" s="30"/>
      <c r="E728" s="30"/>
      <c r="F728" s="30"/>
    </row>
    <row r="729" spans="1:6" ht="25.5" x14ac:dyDescent="0.2">
      <c r="A729" s="30">
        <v>2</v>
      </c>
      <c r="B729" s="40" t="s">
        <v>1006</v>
      </c>
      <c r="C729" s="30"/>
      <c r="D729" s="30"/>
      <c r="E729" s="30"/>
      <c r="F729" s="30"/>
    </row>
    <row r="730" spans="1:6" x14ac:dyDescent="0.2">
      <c r="A730" s="30"/>
      <c r="B730" s="30"/>
      <c r="C730" s="30"/>
      <c r="D730" s="30"/>
      <c r="E730" s="30"/>
      <c r="F730" s="30"/>
    </row>
    <row r="731" spans="1:6" x14ac:dyDescent="0.2">
      <c r="A731" s="31" t="s">
        <v>146</v>
      </c>
      <c r="B731" s="32"/>
      <c r="C731" s="30"/>
      <c r="D731" s="30"/>
      <c r="E731" s="30"/>
      <c r="F731" s="30"/>
    </row>
    <row r="732" spans="1:6" ht="25.5" x14ac:dyDescent="0.2">
      <c r="A732" s="30">
        <v>1</v>
      </c>
      <c r="B732" s="40" t="s">
        <v>1011</v>
      </c>
      <c r="C732" s="30"/>
      <c r="D732" s="30"/>
      <c r="E732" s="30"/>
      <c r="F732" s="30"/>
    </row>
    <row r="733" spans="1:6" x14ac:dyDescent="0.2">
      <c r="A733" s="30">
        <v>2</v>
      </c>
      <c r="B733" s="40" t="s">
        <v>1012</v>
      </c>
      <c r="C733" s="30"/>
      <c r="D733" s="30"/>
      <c r="E733" s="30"/>
      <c r="F733" s="30"/>
    </row>
    <row r="734" spans="1:6" x14ac:dyDescent="0.2">
      <c r="A734" s="30">
        <v>3</v>
      </c>
      <c r="B734" s="40" t="s">
        <v>1013</v>
      </c>
      <c r="C734" s="30"/>
      <c r="D734" s="30"/>
      <c r="E734" s="30"/>
      <c r="F734" s="30"/>
    </row>
    <row r="735" spans="1:6" ht="25.5" x14ac:dyDescent="0.2">
      <c r="A735" s="30">
        <v>4</v>
      </c>
      <c r="B735" s="40" t="s">
        <v>1014</v>
      </c>
      <c r="C735" s="30"/>
      <c r="D735" s="30"/>
      <c r="E735" s="30"/>
      <c r="F735" s="30"/>
    </row>
    <row r="736" spans="1:6" x14ac:dyDescent="0.2">
      <c r="A736" s="30">
        <v>5</v>
      </c>
      <c r="B736" s="40" t="s">
        <v>1015</v>
      </c>
      <c r="C736" s="30"/>
      <c r="D736" s="30"/>
      <c r="E736" s="30"/>
      <c r="F736" s="30"/>
    </row>
    <row r="737" spans="1:6" x14ac:dyDescent="0.2">
      <c r="A737" s="30"/>
      <c r="B737" s="30"/>
      <c r="C737" s="30"/>
      <c r="D737" s="30"/>
      <c r="E737" s="30"/>
      <c r="F737" s="30"/>
    </row>
    <row r="738" spans="1:6" x14ac:dyDescent="0.2">
      <c r="A738" s="31" t="s">
        <v>148</v>
      </c>
      <c r="B738" s="32"/>
      <c r="C738" s="30"/>
      <c r="D738" s="30"/>
      <c r="E738" s="30"/>
      <c r="F738" s="30"/>
    </row>
    <row r="739" spans="1:6" ht="25.5" x14ac:dyDescent="0.2">
      <c r="A739" s="30">
        <v>1</v>
      </c>
      <c r="B739" s="40" t="s">
        <v>1016</v>
      </c>
      <c r="C739" s="30"/>
      <c r="D739" s="30"/>
      <c r="E739" s="30"/>
      <c r="F739" s="30"/>
    </row>
    <row r="740" spans="1:6" x14ac:dyDescent="0.2">
      <c r="A740" s="30">
        <v>2</v>
      </c>
      <c r="B740" s="40" t="s">
        <v>1017</v>
      </c>
      <c r="C740" s="30"/>
      <c r="D740" s="30"/>
      <c r="E740" s="30"/>
      <c r="F740" s="30"/>
    </row>
    <row r="741" spans="1:6" ht="38.25" x14ac:dyDescent="0.2">
      <c r="A741" s="30">
        <v>3</v>
      </c>
      <c r="B741" s="40" t="s">
        <v>1018</v>
      </c>
      <c r="C741" s="30"/>
      <c r="D741" s="30"/>
      <c r="E741" s="30"/>
      <c r="F741" s="30"/>
    </row>
    <row r="742" spans="1:6" x14ac:dyDescent="0.2">
      <c r="A742" s="30">
        <v>4</v>
      </c>
      <c r="B742" s="40" t="s">
        <v>1019</v>
      </c>
      <c r="C742" s="30"/>
      <c r="D742" s="30"/>
      <c r="E742" s="30"/>
      <c r="F742" s="30"/>
    </row>
    <row r="743" spans="1:6" x14ac:dyDescent="0.2">
      <c r="A743" s="30"/>
      <c r="B743" s="30"/>
      <c r="C743" s="30"/>
      <c r="D743" s="30"/>
      <c r="E743" s="30"/>
      <c r="F743" s="30"/>
    </row>
    <row r="744" spans="1:6" x14ac:dyDescent="0.2">
      <c r="A744" s="31" t="s">
        <v>150</v>
      </c>
      <c r="B744" s="32"/>
      <c r="C744" s="30"/>
      <c r="D744" s="30"/>
      <c r="E744" s="30"/>
      <c r="F744" s="30"/>
    </row>
    <row r="745" spans="1:6" x14ac:dyDescent="0.2">
      <c r="A745" s="30">
        <v>1</v>
      </c>
      <c r="B745" s="40" t="s">
        <v>1020</v>
      </c>
      <c r="C745" s="30"/>
      <c r="D745" s="30"/>
      <c r="E745" s="30"/>
      <c r="F745" s="30"/>
    </row>
    <row r="746" spans="1:6" x14ac:dyDescent="0.2">
      <c r="A746" s="30">
        <v>2</v>
      </c>
      <c r="B746" s="40" t="s">
        <v>1021</v>
      </c>
      <c r="C746" s="30"/>
      <c r="D746" s="30"/>
      <c r="E746" s="30"/>
      <c r="F746" s="30"/>
    </row>
    <row r="747" spans="1:6" ht="25.5" x14ac:dyDescent="0.2">
      <c r="A747" s="30">
        <v>3</v>
      </c>
      <c r="B747" s="40" t="s">
        <v>1022</v>
      </c>
      <c r="C747" s="30"/>
      <c r="D747" s="30"/>
      <c r="E747" s="30"/>
      <c r="F747" s="30"/>
    </row>
    <row r="748" spans="1:6" x14ac:dyDescent="0.2">
      <c r="A748" s="30">
        <v>4</v>
      </c>
      <c r="B748" s="40" t="s">
        <v>1023</v>
      </c>
      <c r="C748" s="30"/>
      <c r="D748" s="30"/>
      <c r="E748" s="30"/>
      <c r="F748" s="30"/>
    </row>
    <row r="749" spans="1:6" ht="25.5" x14ac:dyDescent="0.2">
      <c r="A749" s="30">
        <v>5</v>
      </c>
      <c r="B749" s="40" t="s">
        <v>1024</v>
      </c>
      <c r="C749" s="30"/>
      <c r="D749" s="30"/>
      <c r="E749" s="30"/>
      <c r="F749" s="30"/>
    </row>
    <row r="750" spans="1:6" ht="25.5" x14ac:dyDescent="0.2">
      <c r="A750" s="30">
        <v>6</v>
      </c>
      <c r="B750" s="40" t="s">
        <v>1025</v>
      </c>
      <c r="C750" s="30"/>
      <c r="D750" s="30"/>
      <c r="E750" s="30"/>
      <c r="F750" s="30"/>
    </row>
    <row r="751" spans="1:6" x14ac:dyDescent="0.2">
      <c r="A751" s="30"/>
      <c r="B751" s="30"/>
      <c r="C751" s="30"/>
      <c r="D751" s="30"/>
      <c r="E751" s="30"/>
      <c r="F751" s="30"/>
    </row>
    <row r="752" spans="1:6" x14ac:dyDescent="0.2">
      <c r="A752" s="31" t="s">
        <v>153</v>
      </c>
      <c r="B752" s="32"/>
      <c r="C752" s="30"/>
      <c r="D752" s="30"/>
      <c r="E752" s="30"/>
      <c r="F752" s="30"/>
    </row>
    <row r="753" spans="1:6" x14ac:dyDescent="0.2">
      <c r="A753" s="30">
        <v>1</v>
      </c>
      <c r="B753" s="40" t="s">
        <v>1026</v>
      </c>
      <c r="C753" s="30"/>
      <c r="D753" s="30"/>
      <c r="E753" s="30"/>
      <c r="F753" s="30"/>
    </row>
    <row r="754" spans="1:6" x14ac:dyDescent="0.2">
      <c r="A754" s="30">
        <v>2</v>
      </c>
      <c r="B754" s="40" t="s">
        <v>1027</v>
      </c>
      <c r="C754" s="30"/>
      <c r="D754" s="30"/>
      <c r="E754" s="30"/>
      <c r="F754" s="30"/>
    </row>
    <row r="755" spans="1:6" x14ac:dyDescent="0.2">
      <c r="A755" s="30">
        <v>3</v>
      </c>
      <c r="B755" s="40" t="s">
        <v>1028</v>
      </c>
      <c r="C755" s="30"/>
      <c r="D755" s="30"/>
      <c r="E755" s="30"/>
      <c r="F755" s="30"/>
    </row>
    <row r="756" spans="1:6" x14ac:dyDescent="0.2">
      <c r="A756" s="30"/>
      <c r="B756" s="30"/>
      <c r="C756" s="30"/>
      <c r="D756" s="30"/>
      <c r="E756" s="30"/>
      <c r="F756" s="30"/>
    </row>
    <row r="757" spans="1:6" x14ac:dyDescent="0.2">
      <c r="A757" s="31" t="s">
        <v>155</v>
      </c>
      <c r="B757" s="32"/>
      <c r="C757" s="30"/>
      <c r="D757" s="30"/>
      <c r="E757" s="30"/>
      <c r="F757" s="30"/>
    </row>
    <row r="758" spans="1:6" ht="25.5" x14ac:dyDescent="0.2">
      <c r="A758" s="30">
        <v>1</v>
      </c>
      <c r="B758" s="40" t="s">
        <v>1029</v>
      </c>
      <c r="C758" s="30"/>
      <c r="D758" s="30"/>
      <c r="E758" s="30"/>
      <c r="F758" s="30"/>
    </row>
    <row r="759" spans="1:6" x14ac:dyDescent="0.2">
      <c r="A759" s="30">
        <v>2</v>
      </c>
      <c r="B759" s="40" t="s">
        <v>1030</v>
      </c>
      <c r="C759" s="30"/>
      <c r="D759" s="30"/>
      <c r="E759" s="30"/>
      <c r="F759" s="30"/>
    </row>
    <row r="760" spans="1:6" x14ac:dyDescent="0.2">
      <c r="A760" s="30">
        <v>3</v>
      </c>
      <c r="B760" s="40" t="s">
        <v>1031</v>
      </c>
      <c r="C760" s="30"/>
      <c r="D760" s="30"/>
      <c r="E760" s="30"/>
      <c r="F760" s="30"/>
    </row>
    <row r="761" spans="1:6" x14ac:dyDescent="0.2">
      <c r="A761" s="30">
        <v>4</v>
      </c>
      <c r="B761" s="40" t="s">
        <v>1032</v>
      </c>
      <c r="C761" s="30"/>
      <c r="D761" s="30"/>
      <c r="E761" s="30"/>
      <c r="F761" s="30"/>
    </row>
    <row r="762" spans="1:6" x14ac:dyDescent="0.2">
      <c r="A762" s="30"/>
      <c r="B762" s="30"/>
      <c r="C762" s="30"/>
      <c r="D762" s="30"/>
      <c r="E762" s="30"/>
      <c r="F762" s="30"/>
    </row>
    <row r="763" spans="1:6" x14ac:dyDescent="0.2">
      <c r="A763" s="31" t="s">
        <v>157</v>
      </c>
      <c r="B763" s="32"/>
      <c r="C763" s="30"/>
      <c r="D763" s="30"/>
      <c r="E763" s="30"/>
      <c r="F763" s="30"/>
    </row>
    <row r="764" spans="1:6" ht="25.5" x14ac:dyDescent="0.2">
      <c r="A764" s="30">
        <v>1</v>
      </c>
      <c r="B764" s="40" t="s">
        <v>1033</v>
      </c>
      <c r="C764" s="30"/>
      <c r="D764" s="30"/>
      <c r="E764" s="30"/>
      <c r="F764" s="30"/>
    </row>
    <row r="765" spans="1:6" x14ac:dyDescent="0.2">
      <c r="A765" s="30">
        <v>2</v>
      </c>
      <c r="B765" s="40" t="s">
        <v>1034</v>
      </c>
      <c r="C765" s="30"/>
      <c r="D765" s="30"/>
      <c r="E765" s="30"/>
      <c r="F765" s="30"/>
    </row>
    <row r="766" spans="1:6" x14ac:dyDescent="0.2">
      <c r="A766" s="30">
        <v>3</v>
      </c>
      <c r="B766" s="40" t="s">
        <v>1035</v>
      </c>
      <c r="C766" s="30"/>
      <c r="D766" s="30"/>
      <c r="E766" s="30"/>
      <c r="F766" s="30"/>
    </row>
    <row r="767" spans="1:6" x14ac:dyDescent="0.2">
      <c r="A767" s="30">
        <v>4</v>
      </c>
      <c r="B767" s="40" t="s">
        <v>1036</v>
      </c>
      <c r="C767" s="30"/>
      <c r="D767" s="30"/>
      <c r="E767" s="30"/>
      <c r="F767" s="30"/>
    </row>
    <row r="768" spans="1:6" x14ac:dyDescent="0.2">
      <c r="A768" s="30"/>
      <c r="B768" s="30"/>
      <c r="C768" s="30"/>
      <c r="D768" s="30"/>
      <c r="E768" s="30"/>
      <c r="F768" s="30"/>
    </row>
    <row r="769" spans="1:6" x14ac:dyDescent="0.2">
      <c r="A769" s="31" t="s">
        <v>159</v>
      </c>
      <c r="B769" s="32"/>
      <c r="C769" s="30"/>
      <c r="D769" s="30"/>
      <c r="E769" s="30"/>
      <c r="F769" s="30"/>
    </row>
    <row r="770" spans="1:6" ht="25.5" x14ac:dyDescent="0.2">
      <c r="A770" s="30">
        <v>1</v>
      </c>
      <c r="B770" s="40" t="s">
        <v>1037</v>
      </c>
      <c r="C770" s="30"/>
      <c r="D770" s="30"/>
      <c r="E770" s="30"/>
      <c r="F770" s="30"/>
    </row>
    <row r="771" spans="1:6" x14ac:dyDescent="0.2">
      <c r="A771" s="30">
        <v>2</v>
      </c>
      <c r="B771" s="40" t="s">
        <v>1038</v>
      </c>
      <c r="C771" s="30"/>
      <c r="D771" s="30"/>
      <c r="E771" s="30"/>
      <c r="F771" s="30"/>
    </row>
    <row r="772" spans="1:6" x14ac:dyDescent="0.2">
      <c r="A772" s="30">
        <v>3</v>
      </c>
      <c r="B772" s="40" t="s">
        <v>1039</v>
      </c>
      <c r="C772" s="30"/>
      <c r="D772" s="30"/>
      <c r="E772" s="30"/>
      <c r="F772" s="30"/>
    </row>
    <row r="773" spans="1:6" x14ac:dyDescent="0.2">
      <c r="A773" s="30">
        <v>4</v>
      </c>
      <c r="B773" s="40" t="s">
        <v>1040</v>
      </c>
      <c r="C773" s="30"/>
      <c r="D773" s="30"/>
      <c r="E773" s="30"/>
      <c r="F773" s="30"/>
    </row>
    <row r="774" spans="1:6" x14ac:dyDescent="0.2">
      <c r="A774" s="30"/>
      <c r="B774" s="30"/>
      <c r="C774" s="30"/>
      <c r="D774" s="30"/>
      <c r="E774" s="30"/>
      <c r="F774" s="30"/>
    </row>
    <row r="775" spans="1:6" x14ac:dyDescent="0.2">
      <c r="A775" s="31" t="s">
        <v>161</v>
      </c>
      <c r="B775" s="32"/>
      <c r="C775" s="30"/>
      <c r="D775" s="30"/>
      <c r="E775" s="30"/>
      <c r="F775" s="30"/>
    </row>
    <row r="776" spans="1:6" ht="25.5" x14ac:dyDescent="0.2">
      <c r="A776" s="30">
        <v>1</v>
      </c>
      <c r="B776" s="40" t="s">
        <v>1041</v>
      </c>
      <c r="C776" s="30"/>
      <c r="D776" s="30"/>
      <c r="E776" s="30"/>
      <c r="F776" s="30"/>
    </row>
    <row r="777" spans="1:6" x14ac:dyDescent="0.2">
      <c r="A777" s="30">
        <v>2</v>
      </c>
      <c r="B777" s="40" t="s">
        <v>1042</v>
      </c>
      <c r="C777" s="30"/>
      <c r="D777" s="30"/>
      <c r="E777" s="30"/>
      <c r="F777" s="30"/>
    </row>
    <row r="778" spans="1:6" x14ac:dyDescent="0.2">
      <c r="A778" s="30">
        <v>3</v>
      </c>
      <c r="B778" s="40" t="s">
        <v>1043</v>
      </c>
      <c r="C778" s="30"/>
      <c r="D778" s="30"/>
      <c r="E778" s="30"/>
      <c r="F778" s="30"/>
    </row>
    <row r="779" spans="1:6" x14ac:dyDescent="0.2">
      <c r="A779" s="30">
        <v>4</v>
      </c>
      <c r="B779" s="40" t="s">
        <v>1044</v>
      </c>
      <c r="C779" s="30"/>
      <c r="D779" s="30"/>
      <c r="E779" s="30"/>
      <c r="F779" s="30"/>
    </row>
    <row r="780" spans="1:6" x14ac:dyDescent="0.2">
      <c r="A780" s="30"/>
      <c r="B780" s="30"/>
      <c r="C780" s="30"/>
      <c r="D780" s="30"/>
      <c r="E780" s="30"/>
      <c r="F780" s="30"/>
    </row>
    <row r="781" spans="1:6" x14ac:dyDescent="0.2">
      <c r="A781" s="31" t="s">
        <v>163</v>
      </c>
      <c r="B781" s="32"/>
      <c r="C781" s="30"/>
      <c r="D781" s="30"/>
      <c r="E781" s="30"/>
      <c r="F781" s="30"/>
    </row>
    <row r="782" spans="1:6" ht="25.5" x14ac:dyDescent="0.2">
      <c r="A782" s="30">
        <v>1</v>
      </c>
      <c r="B782" s="40" t="s">
        <v>1045</v>
      </c>
      <c r="C782" s="30"/>
      <c r="D782" s="30"/>
      <c r="E782" s="30"/>
      <c r="F782" s="30"/>
    </row>
    <row r="783" spans="1:6" x14ac:dyDescent="0.2">
      <c r="A783" s="30">
        <v>2</v>
      </c>
      <c r="B783" s="40" t="s">
        <v>1046</v>
      </c>
      <c r="C783" s="30"/>
      <c r="D783" s="30"/>
      <c r="E783" s="30"/>
      <c r="F783" s="30"/>
    </row>
    <row r="784" spans="1:6" x14ac:dyDescent="0.2">
      <c r="A784" s="30">
        <v>3</v>
      </c>
      <c r="B784" s="40" t="s">
        <v>1047</v>
      </c>
      <c r="C784" s="30"/>
      <c r="D784" s="30"/>
      <c r="E784" s="30"/>
      <c r="F784" s="30"/>
    </row>
    <row r="785" spans="1:6" x14ac:dyDescent="0.2">
      <c r="A785" s="30">
        <v>4</v>
      </c>
      <c r="B785" s="40" t="s">
        <v>1048</v>
      </c>
      <c r="C785" s="30"/>
      <c r="D785" s="30"/>
      <c r="E785" s="30"/>
      <c r="F785" s="30"/>
    </row>
    <row r="786" spans="1:6" x14ac:dyDescent="0.2">
      <c r="A786" s="30"/>
      <c r="B786" s="30"/>
      <c r="C786" s="30"/>
      <c r="D786" s="30"/>
      <c r="E786" s="30"/>
      <c r="F786" s="30"/>
    </row>
    <row r="787" spans="1:6" x14ac:dyDescent="0.2">
      <c r="A787" s="31" t="s">
        <v>165</v>
      </c>
      <c r="B787" s="32"/>
      <c r="C787" s="30"/>
      <c r="D787" s="30"/>
      <c r="E787" s="30"/>
      <c r="F787" s="30"/>
    </row>
    <row r="788" spans="1:6" x14ac:dyDescent="0.2">
      <c r="A788" s="30">
        <v>1</v>
      </c>
      <c r="B788" s="40" t="s">
        <v>1049</v>
      </c>
      <c r="C788" s="30"/>
      <c r="D788" s="30"/>
      <c r="E788" s="30"/>
      <c r="F788" s="30"/>
    </row>
    <row r="789" spans="1:6" x14ac:dyDescent="0.2">
      <c r="A789" s="30">
        <v>2</v>
      </c>
      <c r="B789" s="40" t="s">
        <v>1050</v>
      </c>
      <c r="C789" s="30"/>
      <c r="D789" s="30"/>
      <c r="E789" s="30"/>
      <c r="F789" s="30"/>
    </row>
    <row r="790" spans="1:6" ht="25.5" x14ac:dyDescent="0.2">
      <c r="A790" s="30">
        <v>3</v>
      </c>
      <c r="B790" s="40" t="s">
        <v>1051</v>
      </c>
      <c r="C790" s="30"/>
      <c r="D790" s="30"/>
      <c r="E790" s="30"/>
      <c r="F790" s="30"/>
    </row>
    <row r="791" spans="1:6" x14ac:dyDescent="0.2">
      <c r="A791" s="30">
        <v>4</v>
      </c>
      <c r="B791" s="40" t="s">
        <v>1052</v>
      </c>
      <c r="C791" s="30"/>
      <c r="D791" s="30"/>
      <c r="E791" s="30"/>
      <c r="F791" s="30"/>
    </row>
    <row r="792" spans="1:6" x14ac:dyDescent="0.2">
      <c r="A792" s="30"/>
      <c r="B792" s="30"/>
      <c r="C792" s="30"/>
      <c r="D792" s="30"/>
      <c r="E792" s="30"/>
      <c r="F792" s="30"/>
    </row>
    <row r="793" spans="1:6" x14ac:dyDescent="0.2">
      <c r="A793" s="31" t="s">
        <v>167</v>
      </c>
      <c r="B793" s="32"/>
      <c r="C793" s="30"/>
      <c r="D793" s="30"/>
      <c r="E793" s="30"/>
      <c r="F793" s="30"/>
    </row>
    <row r="794" spans="1:6" x14ac:dyDescent="0.2">
      <c r="A794" s="30">
        <v>1</v>
      </c>
      <c r="B794" s="40" t="s">
        <v>1053</v>
      </c>
      <c r="C794" s="30"/>
      <c r="D794" s="30"/>
      <c r="E794" s="30"/>
      <c r="F794" s="30"/>
    </row>
    <row r="795" spans="1:6" x14ac:dyDescent="0.2">
      <c r="A795" s="30">
        <v>2</v>
      </c>
      <c r="B795" s="40" t="s">
        <v>1054</v>
      </c>
      <c r="C795" s="30"/>
      <c r="D795" s="30"/>
      <c r="E795" s="30"/>
      <c r="F795" s="30"/>
    </row>
    <row r="796" spans="1:6" x14ac:dyDescent="0.2">
      <c r="A796" s="30">
        <v>3</v>
      </c>
      <c r="B796" s="40" t="s">
        <v>1055</v>
      </c>
      <c r="C796" s="30"/>
      <c r="D796" s="30"/>
      <c r="E796" s="30"/>
      <c r="F796" s="30"/>
    </row>
    <row r="797" spans="1:6" x14ac:dyDescent="0.2">
      <c r="A797" s="30"/>
      <c r="B797" s="30"/>
      <c r="C797" s="30"/>
      <c r="D797" s="30"/>
      <c r="E797" s="30"/>
      <c r="F797" s="30"/>
    </row>
    <row r="798" spans="1:6" x14ac:dyDescent="0.2">
      <c r="A798" s="31" t="s">
        <v>169</v>
      </c>
      <c r="B798" s="32"/>
      <c r="C798" s="30"/>
      <c r="D798" s="30"/>
      <c r="E798" s="30"/>
      <c r="F798" s="30"/>
    </row>
    <row r="799" spans="1:6" x14ac:dyDescent="0.2">
      <c r="A799" s="30">
        <v>1</v>
      </c>
      <c r="B799" s="40" t="s">
        <v>1056</v>
      </c>
      <c r="C799" s="30"/>
      <c r="D799" s="30"/>
      <c r="E799" s="30"/>
      <c r="F799" s="30"/>
    </row>
    <row r="800" spans="1:6" x14ac:dyDescent="0.2">
      <c r="A800" s="30">
        <v>2</v>
      </c>
      <c r="B800" s="40" t="s">
        <v>1057</v>
      </c>
      <c r="C800" s="30"/>
      <c r="D800" s="30"/>
      <c r="E800" s="30"/>
      <c r="F800" s="30"/>
    </row>
    <row r="801" spans="1:6" x14ac:dyDescent="0.2">
      <c r="A801" s="30">
        <v>3</v>
      </c>
      <c r="B801" s="40" t="s">
        <v>1058</v>
      </c>
      <c r="C801" s="30"/>
      <c r="D801" s="30"/>
      <c r="E801" s="30"/>
      <c r="F801" s="30"/>
    </row>
    <row r="802" spans="1:6" x14ac:dyDescent="0.2">
      <c r="A802" s="30"/>
      <c r="B802" s="30"/>
      <c r="C802" s="30"/>
      <c r="D802" s="30"/>
      <c r="E802" s="30"/>
      <c r="F802" s="30"/>
    </row>
    <row r="803" spans="1:6" x14ac:dyDescent="0.2">
      <c r="A803" s="31" t="s">
        <v>171</v>
      </c>
      <c r="B803" s="32"/>
      <c r="C803" s="30"/>
      <c r="D803" s="30"/>
      <c r="E803" s="30"/>
      <c r="F803" s="30"/>
    </row>
    <row r="804" spans="1:6" x14ac:dyDescent="0.2">
      <c r="A804" s="30">
        <v>1</v>
      </c>
      <c r="B804" s="40" t="s">
        <v>1059</v>
      </c>
      <c r="C804" s="30"/>
      <c r="D804" s="30"/>
      <c r="E804" s="30"/>
      <c r="F804" s="30"/>
    </row>
    <row r="805" spans="1:6" x14ac:dyDescent="0.2">
      <c r="A805" s="30">
        <v>2</v>
      </c>
      <c r="B805" s="40" t="s">
        <v>1057</v>
      </c>
      <c r="C805" s="30"/>
      <c r="D805" s="30"/>
      <c r="E805" s="30"/>
      <c r="F805" s="30"/>
    </row>
    <row r="806" spans="1:6" x14ac:dyDescent="0.2">
      <c r="A806" s="30">
        <v>3</v>
      </c>
      <c r="B806" s="40" t="s">
        <v>1058</v>
      </c>
      <c r="C806" s="30"/>
      <c r="D806" s="30"/>
      <c r="E806" s="30"/>
      <c r="F806" s="30"/>
    </row>
    <row r="807" spans="1:6" x14ac:dyDescent="0.2">
      <c r="A807" s="30"/>
      <c r="B807" s="30"/>
      <c r="C807" s="30"/>
      <c r="D807" s="30"/>
      <c r="E807" s="30"/>
      <c r="F807" s="30"/>
    </row>
    <row r="808" spans="1:6" x14ac:dyDescent="0.2">
      <c r="A808" s="31" t="s">
        <v>173</v>
      </c>
      <c r="B808" s="32"/>
      <c r="C808" s="30"/>
      <c r="D808" s="30"/>
      <c r="E808" s="30"/>
      <c r="F808" s="30"/>
    </row>
    <row r="809" spans="1:6" x14ac:dyDescent="0.2">
      <c r="A809" s="30">
        <v>1</v>
      </c>
      <c r="B809" s="40" t="s">
        <v>1060</v>
      </c>
      <c r="C809" s="30"/>
      <c r="D809" s="30"/>
      <c r="E809" s="30"/>
      <c r="F809" s="30"/>
    </row>
    <row r="810" spans="1:6" x14ac:dyDescent="0.2">
      <c r="A810" s="30">
        <v>2</v>
      </c>
      <c r="B810" s="40" t="s">
        <v>1057</v>
      </c>
      <c r="C810" s="30"/>
      <c r="D810" s="30"/>
      <c r="E810" s="30"/>
      <c r="F810" s="30"/>
    </row>
    <row r="811" spans="1:6" x14ac:dyDescent="0.2">
      <c r="A811" s="30">
        <v>3</v>
      </c>
      <c r="B811" s="40" t="s">
        <v>1058</v>
      </c>
      <c r="C811" s="30"/>
      <c r="D811" s="30"/>
      <c r="E811" s="30"/>
      <c r="F811" s="30"/>
    </row>
    <row r="812" spans="1:6" x14ac:dyDescent="0.2">
      <c r="A812" s="30"/>
      <c r="B812" s="30"/>
      <c r="C812" s="30"/>
      <c r="D812" s="30"/>
      <c r="E812" s="30"/>
      <c r="F812" s="30"/>
    </row>
    <row r="813" spans="1:6" x14ac:dyDescent="0.2">
      <c r="A813" s="31" t="s">
        <v>175</v>
      </c>
      <c r="B813" s="32"/>
      <c r="C813" s="30"/>
      <c r="D813" s="30"/>
      <c r="E813" s="30"/>
      <c r="F813" s="30"/>
    </row>
    <row r="814" spans="1:6" x14ac:dyDescent="0.2">
      <c r="A814" s="30">
        <v>1</v>
      </c>
      <c r="B814" s="40" t="s">
        <v>1061</v>
      </c>
      <c r="C814" s="30"/>
      <c r="D814" s="30"/>
      <c r="E814" s="30"/>
      <c r="F814" s="30"/>
    </row>
    <row r="815" spans="1:6" x14ac:dyDescent="0.2">
      <c r="A815" s="30">
        <v>2</v>
      </c>
      <c r="B815" s="40" t="s">
        <v>1057</v>
      </c>
      <c r="C815" s="30"/>
      <c r="D815" s="30"/>
      <c r="E815" s="30"/>
      <c r="F815" s="30"/>
    </row>
    <row r="816" spans="1:6" x14ac:dyDescent="0.2">
      <c r="A816" s="30">
        <v>3</v>
      </c>
      <c r="B816" s="40" t="s">
        <v>1058</v>
      </c>
      <c r="C816" s="30"/>
      <c r="D816" s="30"/>
      <c r="E816" s="30"/>
      <c r="F816" s="30"/>
    </row>
    <row r="817" spans="1:6" x14ac:dyDescent="0.2">
      <c r="A817" s="30"/>
      <c r="B817" s="30"/>
      <c r="C817" s="30"/>
      <c r="D817" s="30"/>
      <c r="E817" s="30"/>
      <c r="F817" s="30"/>
    </row>
    <row r="818" spans="1:6" x14ac:dyDescent="0.2">
      <c r="A818" s="31" t="s">
        <v>177</v>
      </c>
      <c r="B818" s="32"/>
      <c r="C818" s="30"/>
      <c r="D818" s="30"/>
      <c r="E818" s="30"/>
      <c r="F818" s="30"/>
    </row>
    <row r="819" spans="1:6" x14ac:dyDescent="0.2">
      <c r="A819" s="30">
        <v>1</v>
      </c>
      <c r="B819" s="40" t="s">
        <v>1062</v>
      </c>
      <c r="C819" s="30"/>
      <c r="D819" s="30"/>
      <c r="E819" s="30"/>
      <c r="F819" s="30"/>
    </row>
    <row r="820" spans="1:6" x14ac:dyDescent="0.2">
      <c r="A820" s="30">
        <v>2</v>
      </c>
      <c r="B820" s="40" t="s">
        <v>1057</v>
      </c>
      <c r="C820" s="30"/>
      <c r="D820" s="30"/>
      <c r="E820" s="30"/>
      <c r="F820" s="30"/>
    </row>
    <row r="821" spans="1:6" x14ac:dyDescent="0.2">
      <c r="A821" s="30">
        <v>3</v>
      </c>
      <c r="B821" s="40" t="s">
        <v>1058</v>
      </c>
      <c r="C821" s="30"/>
      <c r="D821" s="30"/>
      <c r="E821" s="30"/>
      <c r="F821" s="30"/>
    </row>
    <row r="822" spans="1:6" x14ac:dyDescent="0.2">
      <c r="A822" s="30"/>
      <c r="B822" s="30"/>
      <c r="C822" s="30"/>
      <c r="D822" s="30"/>
      <c r="E822" s="30"/>
      <c r="F822" s="30"/>
    </row>
    <row r="823" spans="1:6" x14ac:dyDescent="0.2">
      <c r="A823" s="31" t="s">
        <v>179</v>
      </c>
      <c r="B823" s="32"/>
      <c r="C823" s="30"/>
      <c r="D823" s="30"/>
      <c r="E823" s="30"/>
      <c r="F823" s="30"/>
    </row>
    <row r="824" spans="1:6" ht="25.5" x14ac:dyDescent="0.2">
      <c r="A824" s="30">
        <v>1</v>
      </c>
      <c r="B824" s="40" t="s">
        <v>1063</v>
      </c>
      <c r="C824" s="30"/>
      <c r="D824" s="30"/>
      <c r="E824" s="30"/>
      <c r="F824" s="30"/>
    </row>
    <row r="825" spans="1:6" x14ac:dyDescent="0.2">
      <c r="A825" s="30">
        <v>2</v>
      </c>
      <c r="B825" s="40" t="s">
        <v>1064</v>
      </c>
      <c r="C825" s="30"/>
      <c r="D825" s="30"/>
      <c r="E825" s="30"/>
      <c r="F825" s="30"/>
    </row>
    <row r="826" spans="1:6" ht="25.5" x14ac:dyDescent="0.2">
      <c r="A826" s="30">
        <v>3</v>
      </c>
      <c r="B826" s="40" t="s">
        <v>1065</v>
      </c>
      <c r="C826" s="30"/>
      <c r="D826" s="30"/>
      <c r="E826" s="30"/>
      <c r="F826" s="30"/>
    </row>
    <row r="827" spans="1:6" x14ac:dyDescent="0.2">
      <c r="A827" s="30">
        <v>4</v>
      </c>
      <c r="B827" s="40" t="s">
        <v>1066</v>
      </c>
      <c r="C827" s="30"/>
      <c r="D827" s="30"/>
      <c r="E827" s="30"/>
      <c r="F827" s="30"/>
    </row>
    <row r="828" spans="1:6" x14ac:dyDescent="0.2">
      <c r="A828" s="30"/>
      <c r="B828" s="30"/>
      <c r="C828" s="30"/>
      <c r="D828" s="30"/>
      <c r="E828" s="30"/>
      <c r="F828" s="30"/>
    </row>
    <row r="829" spans="1:6" x14ac:dyDescent="0.2">
      <c r="A829" s="31" t="s">
        <v>182</v>
      </c>
      <c r="B829" s="32"/>
      <c r="C829" s="30"/>
      <c r="D829" s="30"/>
      <c r="E829" s="30"/>
      <c r="F829" s="30"/>
    </row>
    <row r="830" spans="1:6" ht="25.5" x14ac:dyDescent="0.2">
      <c r="A830" s="30">
        <v>1</v>
      </c>
      <c r="B830" s="40" t="s">
        <v>1067</v>
      </c>
      <c r="C830" s="30"/>
      <c r="D830" s="30"/>
      <c r="E830" s="30"/>
      <c r="F830" s="30"/>
    </row>
    <row r="831" spans="1:6" x14ac:dyDescent="0.2">
      <c r="A831" s="30">
        <v>2</v>
      </c>
      <c r="B831" s="40" t="s">
        <v>1068</v>
      </c>
      <c r="C831" s="30"/>
      <c r="D831" s="30"/>
      <c r="E831" s="30"/>
      <c r="F831" s="30"/>
    </row>
    <row r="832" spans="1:6" x14ac:dyDescent="0.2">
      <c r="A832" s="30">
        <v>3</v>
      </c>
      <c r="B832" s="40" t="s">
        <v>1069</v>
      </c>
      <c r="C832" s="30"/>
      <c r="D832" s="30"/>
      <c r="E832" s="30"/>
      <c r="F832" s="30"/>
    </row>
    <row r="833" spans="1:6" x14ac:dyDescent="0.2">
      <c r="A833" s="30">
        <v>4</v>
      </c>
      <c r="B833" s="40" t="s">
        <v>1070</v>
      </c>
      <c r="C833" s="30"/>
      <c r="D833" s="30"/>
      <c r="E833" s="30"/>
      <c r="F833" s="30"/>
    </row>
    <row r="834" spans="1:6" x14ac:dyDescent="0.2">
      <c r="A834" s="30"/>
      <c r="B834" s="30"/>
      <c r="C834" s="30"/>
      <c r="D834" s="30"/>
      <c r="E834" s="30"/>
      <c r="F834" s="30"/>
    </row>
    <row r="835" spans="1:6" x14ac:dyDescent="0.2">
      <c r="A835" s="31" t="s">
        <v>186</v>
      </c>
      <c r="B835" s="32"/>
      <c r="C835" s="30"/>
      <c r="D835" s="30"/>
      <c r="E835" s="30"/>
      <c r="F835" s="30"/>
    </row>
    <row r="836" spans="1:6" ht="25.5" x14ac:dyDescent="0.2">
      <c r="A836" s="30">
        <v>1</v>
      </c>
      <c r="B836" s="40" t="s">
        <v>1071</v>
      </c>
      <c r="C836" s="30"/>
      <c r="D836" s="30"/>
      <c r="E836" s="30"/>
      <c r="F836" s="30"/>
    </row>
    <row r="837" spans="1:6" x14ac:dyDescent="0.2">
      <c r="A837" s="30">
        <v>2</v>
      </c>
      <c r="B837" s="40" t="s">
        <v>1068</v>
      </c>
      <c r="C837" s="30"/>
      <c r="D837" s="30"/>
      <c r="E837" s="30"/>
      <c r="F837" s="30"/>
    </row>
    <row r="838" spans="1:6" x14ac:dyDescent="0.2">
      <c r="A838" s="30">
        <v>3</v>
      </c>
      <c r="B838" s="40" t="s">
        <v>1069</v>
      </c>
      <c r="C838" s="30"/>
      <c r="D838" s="30"/>
      <c r="E838" s="30"/>
      <c r="F838" s="30"/>
    </row>
    <row r="839" spans="1:6" x14ac:dyDescent="0.2">
      <c r="A839" s="30">
        <v>4</v>
      </c>
      <c r="B839" s="40" t="s">
        <v>1070</v>
      </c>
      <c r="C839" s="30"/>
      <c r="D839" s="30"/>
      <c r="E839" s="30"/>
      <c r="F839" s="30"/>
    </row>
    <row r="840" spans="1:6" x14ac:dyDescent="0.2">
      <c r="A840" s="30"/>
      <c r="B840" s="30"/>
      <c r="C840" s="30"/>
      <c r="D840" s="30"/>
      <c r="E840" s="30"/>
      <c r="F840" s="30"/>
    </row>
    <row r="841" spans="1:6" x14ac:dyDescent="0.2">
      <c r="A841" s="31" t="s">
        <v>189</v>
      </c>
      <c r="B841" s="32"/>
      <c r="C841" s="30"/>
      <c r="D841" s="30"/>
      <c r="E841" s="30"/>
      <c r="F841" s="30"/>
    </row>
    <row r="842" spans="1:6" x14ac:dyDescent="0.2">
      <c r="A842" s="30">
        <v>1</v>
      </c>
      <c r="B842" s="40" t="s">
        <v>1072</v>
      </c>
      <c r="C842" s="30"/>
      <c r="D842" s="30"/>
      <c r="E842" s="30"/>
      <c r="F842" s="30"/>
    </row>
    <row r="843" spans="1:6" x14ac:dyDescent="0.2">
      <c r="A843" s="30">
        <v>2</v>
      </c>
      <c r="B843" s="40" t="s">
        <v>1068</v>
      </c>
      <c r="C843" s="30"/>
      <c r="D843" s="30"/>
      <c r="E843" s="30"/>
      <c r="F843" s="30"/>
    </row>
    <row r="844" spans="1:6" x14ac:dyDescent="0.2">
      <c r="A844" s="30">
        <v>3</v>
      </c>
      <c r="B844" s="40" t="s">
        <v>1069</v>
      </c>
      <c r="C844" s="30"/>
      <c r="D844" s="30"/>
      <c r="E844" s="30"/>
      <c r="F844" s="30"/>
    </row>
    <row r="845" spans="1:6" x14ac:dyDescent="0.2">
      <c r="A845" s="30">
        <v>4</v>
      </c>
      <c r="B845" s="40" t="s">
        <v>1070</v>
      </c>
      <c r="C845" s="30"/>
      <c r="D845" s="30"/>
      <c r="E845" s="30"/>
      <c r="F845" s="30"/>
    </row>
    <row r="846" spans="1:6" x14ac:dyDescent="0.2">
      <c r="A846" s="30"/>
      <c r="B846" s="30"/>
      <c r="C846" s="30"/>
      <c r="D846" s="30"/>
      <c r="E846" s="30"/>
      <c r="F846" s="30"/>
    </row>
    <row r="847" spans="1:6" x14ac:dyDescent="0.2">
      <c r="A847" s="31" t="s">
        <v>192</v>
      </c>
      <c r="B847" s="32"/>
      <c r="C847" s="30"/>
      <c r="D847" s="30"/>
      <c r="E847" s="30"/>
      <c r="F847" s="30"/>
    </row>
    <row r="848" spans="1:6" ht="25.5" x14ac:dyDescent="0.2">
      <c r="A848" s="30">
        <v>1</v>
      </c>
      <c r="B848" s="40" t="s">
        <v>1073</v>
      </c>
      <c r="C848" s="30"/>
      <c r="D848" s="30"/>
      <c r="E848" s="30"/>
      <c r="F848" s="30"/>
    </row>
    <row r="849" spans="1:6" x14ac:dyDescent="0.2">
      <c r="A849" s="30">
        <v>2</v>
      </c>
      <c r="B849" s="40" t="s">
        <v>1068</v>
      </c>
      <c r="C849" s="30"/>
      <c r="D849" s="30"/>
      <c r="E849" s="30"/>
      <c r="F849" s="30"/>
    </row>
    <row r="850" spans="1:6" x14ac:dyDescent="0.2">
      <c r="A850" s="30">
        <v>3</v>
      </c>
      <c r="B850" s="40" t="s">
        <v>1069</v>
      </c>
      <c r="C850" s="30"/>
      <c r="D850" s="30"/>
      <c r="E850" s="30"/>
      <c r="F850" s="30"/>
    </row>
    <row r="851" spans="1:6" x14ac:dyDescent="0.2">
      <c r="A851" s="30">
        <v>4</v>
      </c>
      <c r="B851" s="40" t="s">
        <v>1070</v>
      </c>
      <c r="C851" s="30"/>
      <c r="D851" s="30"/>
      <c r="E851" s="30"/>
      <c r="F851" s="30"/>
    </row>
    <row r="852" spans="1:6" x14ac:dyDescent="0.2">
      <c r="A852" s="30"/>
      <c r="B852" s="30"/>
      <c r="C852" s="30"/>
      <c r="D852" s="30"/>
      <c r="E852" s="30"/>
      <c r="F852" s="30"/>
    </row>
    <row r="853" spans="1:6" x14ac:dyDescent="0.2">
      <c r="A853" s="31" t="s">
        <v>1074</v>
      </c>
      <c r="B853" s="32"/>
      <c r="C853" s="30"/>
      <c r="D853" s="30"/>
      <c r="E853" s="30"/>
      <c r="F853" s="30"/>
    </row>
    <row r="854" spans="1:6" x14ac:dyDescent="0.2">
      <c r="A854" s="30">
        <v>1</v>
      </c>
      <c r="B854" s="40" t="s">
        <v>1075</v>
      </c>
      <c r="C854" s="30"/>
      <c r="D854" s="30"/>
      <c r="E854" s="30"/>
      <c r="F854" s="30"/>
    </row>
    <row r="855" spans="1:6" x14ac:dyDescent="0.2">
      <c r="A855" s="30">
        <v>2</v>
      </c>
      <c r="B855" s="40" t="s">
        <v>1076</v>
      </c>
      <c r="C855" s="30"/>
      <c r="D855" s="30"/>
      <c r="E855" s="30"/>
      <c r="F855" s="30"/>
    </row>
    <row r="856" spans="1:6" ht="25.5" x14ac:dyDescent="0.2">
      <c r="A856" s="30">
        <v>3</v>
      </c>
      <c r="B856" s="40" t="s">
        <v>1077</v>
      </c>
      <c r="C856" s="30"/>
      <c r="D856" s="30"/>
      <c r="E856" s="30"/>
      <c r="F856" s="30"/>
    </row>
    <row r="857" spans="1:6" x14ac:dyDescent="0.2">
      <c r="A857" s="30"/>
      <c r="B857" s="30"/>
      <c r="C857" s="30"/>
      <c r="D857" s="30"/>
      <c r="E857" s="30"/>
      <c r="F857" s="30"/>
    </row>
    <row r="858" spans="1:6" x14ac:dyDescent="0.2">
      <c r="A858" s="31" t="s">
        <v>1078</v>
      </c>
      <c r="B858" s="32"/>
      <c r="C858" s="30"/>
      <c r="D858" s="30"/>
      <c r="E858" s="30"/>
      <c r="F858" s="30"/>
    </row>
    <row r="859" spans="1:6" ht="25.5" x14ac:dyDescent="0.2">
      <c r="A859" s="30">
        <v>1</v>
      </c>
      <c r="B859" s="40" t="s">
        <v>1079</v>
      </c>
      <c r="C859" s="30"/>
      <c r="D859" s="30"/>
      <c r="E859" s="30"/>
      <c r="F859" s="30"/>
    </row>
    <row r="860" spans="1:6" x14ac:dyDescent="0.2">
      <c r="A860" s="30">
        <v>2</v>
      </c>
      <c r="B860" s="40" t="s">
        <v>1076</v>
      </c>
      <c r="C860" s="30"/>
      <c r="D860" s="30"/>
      <c r="E860" s="30"/>
      <c r="F860" s="30"/>
    </row>
    <row r="861" spans="1:6" ht="25.5" x14ac:dyDescent="0.2">
      <c r="A861" s="30">
        <v>3</v>
      </c>
      <c r="B861" s="40" t="s">
        <v>1077</v>
      </c>
      <c r="C861" s="30"/>
      <c r="D861" s="30"/>
      <c r="E861" s="30"/>
      <c r="F861" s="30"/>
    </row>
    <row r="862" spans="1:6" x14ac:dyDescent="0.2">
      <c r="A862" s="30"/>
      <c r="B862" s="30"/>
      <c r="C862" s="30"/>
      <c r="D862" s="30"/>
      <c r="E862" s="30"/>
      <c r="F862" s="30"/>
    </row>
    <row r="863" spans="1:6" x14ac:dyDescent="0.2">
      <c r="A863" s="31" t="s">
        <v>1080</v>
      </c>
      <c r="B863" s="32"/>
      <c r="C863" s="30"/>
      <c r="D863" s="30"/>
      <c r="E863" s="30"/>
      <c r="F863" s="30"/>
    </row>
    <row r="864" spans="1:6" ht="25.5" x14ac:dyDescent="0.2">
      <c r="A864" s="30">
        <v>1</v>
      </c>
      <c r="B864" s="40" t="s">
        <v>1081</v>
      </c>
      <c r="C864" s="30"/>
      <c r="D864" s="30"/>
      <c r="E864" s="30"/>
      <c r="F864" s="30"/>
    </row>
    <row r="865" spans="1:6" x14ac:dyDescent="0.2">
      <c r="A865" s="30">
        <v>2</v>
      </c>
      <c r="B865" s="40" t="s">
        <v>1076</v>
      </c>
      <c r="C865" s="30"/>
      <c r="D865" s="30"/>
      <c r="E865" s="30"/>
      <c r="F865" s="30"/>
    </row>
    <row r="866" spans="1:6" ht="25.5" x14ac:dyDescent="0.2">
      <c r="A866" s="30">
        <v>3</v>
      </c>
      <c r="B866" s="40" t="s">
        <v>1077</v>
      </c>
      <c r="C866" s="30"/>
      <c r="D866" s="30"/>
      <c r="E866" s="30"/>
      <c r="F866" s="30"/>
    </row>
    <row r="867" spans="1:6" x14ac:dyDescent="0.2">
      <c r="A867" s="30"/>
      <c r="B867" s="30"/>
      <c r="C867" s="30"/>
      <c r="D867" s="30"/>
      <c r="E867" s="30"/>
      <c r="F867" s="30"/>
    </row>
    <row r="868" spans="1:6" x14ac:dyDescent="0.2">
      <c r="A868" s="31" t="s">
        <v>1082</v>
      </c>
      <c r="B868" s="32"/>
      <c r="C868" s="30"/>
      <c r="D868" s="30"/>
      <c r="E868" s="30"/>
      <c r="F868" s="30"/>
    </row>
    <row r="869" spans="1:6" x14ac:dyDescent="0.2">
      <c r="A869" s="30">
        <v>1</v>
      </c>
      <c r="B869" s="40" t="s">
        <v>1083</v>
      </c>
      <c r="C869" s="30"/>
      <c r="D869" s="30"/>
      <c r="E869" s="30"/>
      <c r="F869" s="30"/>
    </row>
    <row r="870" spans="1:6" x14ac:dyDescent="0.2">
      <c r="A870" s="30">
        <v>2</v>
      </c>
      <c r="B870" s="40" t="s">
        <v>1076</v>
      </c>
      <c r="C870" s="30"/>
      <c r="D870" s="30"/>
      <c r="E870" s="30"/>
      <c r="F870" s="30"/>
    </row>
    <row r="871" spans="1:6" ht="25.5" x14ac:dyDescent="0.2">
      <c r="A871" s="30">
        <v>3</v>
      </c>
      <c r="B871" s="40" t="s">
        <v>1077</v>
      </c>
      <c r="C871" s="30"/>
      <c r="D871" s="30"/>
      <c r="E871" s="30"/>
      <c r="F871" s="30"/>
    </row>
    <row r="872" spans="1:6" x14ac:dyDescent="0.2">
      <c r="A872" s="30"/>
      <c r="B872" s="30"/>
      <c r="C872" s="30"/>
      <c r="D872" s="30"/>
      <c r="E872" s="30"/>
      <c r="F872" s="30"/>
    </row>
    <row r="873" spans="1:6" x14ac:dyDescent="0.2">
      <c r="A873" s="31" t="s">
        <v>1084</v>
      </c>
      <c r="B873" s="32"/>
      <c r="C873" s="30"/>
      <c r="D873" s="30"/>
      <c r="E873" s="30"/>
      <c r="F873" s="30"/>
    </row>
    <row r="874" spans="1:6" x14ac:dyDescent="0.2">
      <c r="A874" s="30">
        <v>1</v>
      </c>
      <c r="B874" s="40" t="s">
        <v>1085</v>
      </c>
      <c r="C874" s="30"/>
      <c r="D874" s="30"/>
      <c r="E874" s="30"/>
      <c r="F874" s="30"/>
    </row>
    <row r="875" spans="1:6" x14ac:dyDescent="0.2">
      <c r="A875" s="30">
        <v>2</v>
      </c>
      <c r="B875" s="40" t="s">
        <v>1076</v>
      </c>
      <c r="C875" s="30"/>
      <c r="D875" s="30"/>
      <c r="E875" s="30"/>
      <c r="F875" s="30"/>
    </row>
    <row r="876" spans="1:6" ht="25.5" x14ac:dyDescent="0.2">
      <c r="A876" s="30">
        <v>3</v>
      </c>
      <c r="B876" s="40" t="s">
        <v>1077</v>
      </c>
      <c r="C876" s="30"/>
      <c r="D876" s="30"/>
      <c r="E876" s="30"/>
      <c r="F876" s="30"/>
    </row>
    <row r="877" spans="1:6" x14ac:dyDescent="0.2">
      <c r="A877" s="30"/>
      <c r="B877" s="30"/>
      <c r="C877" s="30"/>
      <c r="D877" s="30"/>
      <c r="E877" s="30"/>
      <c r="F877" s="30"/>
    </row>
    <row r="878" spans="1:6" ht="25.5" x14ac:dyDescent="0.2">
      <c r="A878" s="31" t="s">
        <v>1086</v>
      </c>
      <c r="B878" s="32"/>
      <c r="C878" s="30"/>
      <c r="D878" s="30"/>
      <c r="E878" s="30"/>
      <c r="F878" s="30"/>
    </row>
    <row r="879" spans="1:6" x14ac:dyDescent="0.2">
      <c r="A879" s="30">
        <v>1</v>
      </c>
      <c r="B879" s="40" t="s">
        <v>1087</v>
      </c>
      <c r="C879" s="30"/>
      <c r="D879" s="30"/>
      <c r="E879" s="30"/>
      <c r="F879" s="30"/>
    </row>
    <row r="880" spans="1:6" x14ac:dyDescent="0.2">
      <c r="A880" s="30">
        <v>2</v>
      </c>
      <c r="B880" s="40" t="s">
        <v>1076</v>
      </c>
      <c r="C880" s="30"/>
      <c r="D880" s="30"/>
      <c r="E880" s="30"/>
      <c r="F880" s="30"/>
    </row>
    <row r="881" spans="1:6" ht="25.5" x14ac:dyDescent="0.2">
      <c r="A881" s="30">
        <v>3</v>
      </c>
      <c r="B881" s="40" t="s">
        <v>1077</v>
      </c>
      <c r="C881" s="30"/>
      <c r="D881" s="30"/>
      <c r="E881" s="30"/>
      <c r="F881" s="30"/>
    </row>
    <row r="882" spans="1:6" x14ac:dyDescent="0.2">
      <c r="A882" s="30"/>
      <c r="B882" s="30"/>
      <c r="C882" s="30"/>
      <c r="D882" s="30"/>
      <c r="E882" s="30"/>
      <c r="F882" s="30"/>
    </row>
    <row r="883" spans="1:6" x14ac:dyDescent="0.2">
      <c r="A883" s="31" t="s">
        <v>1088</v>
      </c>
      <c r="B883" s="32"/>
      <c r="C883" s="30"/>
      <c r="D883" s="30"/>
      <c r="E883" s="30"/>
      <c r="F883" s="30"/>
    </row>
    <row r="884" spans="1:6" x14ac:dyDescent="0.2">
      <c r="A884" s="30">
        <v>1</v>
      </c>
      <c r="B884" s="40" t="s">
        <v>1089</v>
      </c>
      <c r="C884" s="30"/>
      <c r="D884" s="30"/>
      <c r="E884" s="30"/>
      <c r="F884" s="30"/>
    </row>
    <row r="885" spans="1:6" x14ac:dyDescent="0.2">
      <c r="A885" s="30">
        <v>2</v>
      </c>
      <c r="B885" s="40" t="s">
        <v>1076</v>
      </c>
      <c r="C885" s="30"/>
      <c r="D885" s="30"/>
      <c r="E885" s="30"/>
      <c r="F885" s="30"/>
    </row>
    <row r="886" spans="1:6" ht="25.5" x14ac:dyDescent="0.2">
      <c r="A886" s="30">
        <v>3</v>
      </c>
      <c r="B886" s="40" t="s">
        <v>1077</v>
      </c>
      <c r="C886" s="30"/>
      <c r="D886" s="30"/>
      <c r="E886" s="30"/>
      <c r="F886" s="30"/>
    </row>
    <row r="887" spans="1:6" x14ac:dyDescent="0.2">
      <c r="A887" s="30"/>
      <c r="B887" s="30"/>
      <c r="C887" s="30"/>
      <c r="D887" s="30"/>
      <c r="E887" s="30"/>
      <c r="F887" s="30"/>
    </row>
    <row r="888" spans="1:6" x14ac:dyDescent="0.2">
      <c r="A888" s="31" t="s">
        <v>1090</v>
      </c>
      <c r="B888" s="32"/>
      <c r="C888" s="30"/>
      <c r="D888" s="30"/>
      <c r="E888" s="30"/>
      <c r="F888" s="30"/>
    </row>
    <row r="889" spans="1:6" x14ac:dyDescent="0.2">
      <c r="A889" s="30">
        <v>1</v>
      </c>
      <c r="B889" s="40" t="s">
        <v>1091</v>
      </c>
      <c r="C889" s="30"/>
      <c r="D889" s="30"/>
      <c r="E889" s="30"/>
      <c r="F889" s="30"/>
    </row>
    <row r="890" spans="1:6" x14ac:dyDescent="0.2">
      <c r="A890" s="30">
        <v>2</v>
      </c>
      <c r="B890" s="40" t="s">
        <v>1076</v>
      </c>
      <c r="C890" s="30"/>
      <c r="D890" s="30"/>
      <c r="E890" s="30"/>
      <c r="F890" s="30"/>
    </row>
    <row r="891" spans="1:6" ht="25.5" x14ac:dyDescent="0.2">
      <c r="A891" s="30">
        <v>3</v>
      </c>
      <c r="B891" s="40" t="s">
        <v>1077</v>
      </c>
      <c r="C891" s="30"/>
      <c r="D891" s="30"/>
      <c r="E891" s="30"/>
      <c r="F891" s="30"/>
    </row>
    <row r="892" spans="1:6" x14ac:dyDescent="0.2">
      <c r="A892" s="30"/>
      <c r="B892" s="30"/>
      <c r="C892" s="30"/>
      <c r="D892" s="30"/>
      <c r="E892" s="30"/>
      <c r="F892" s="30"/>
    </row>
    <row r="893" spans="1:6" x14ac:dyDescent="0.2">
      <c r="A893" s="31" t="s">
        <v>1092</v>
      </c>
      <c r="B893" s="32"/>
      <c r="C893" s="30"/>
      <c r="D893" s="30"/>
      <c r="E893" s="30"/>
      <c r="F893" s="30"/>
    </row>
    <row r="894" spans="1:6" x14ac:dyDescent="0.2">
      <c r="A894" s="30">
        <v>1</v>
      </c>
      <c r="B894" s="40" t="s">
        <v>1093</v>
      </c>
      <c r="C894" s="30"/>
      <c r="D894" s="30"/>
      <c r="E894" s="30"/>
      <c r="F894" s="30"/>
    </row>
    <row r="895" spans="1:6" x14ac:dyDescent="0.2">
      <c r="A895" s="30">
        <v>2</v>
      </c>
      <c r="B895" s="40" t="s">
        <v>1076</v>
      </c>
      <c r="C895" s="30"/>
      <c r="D895" s="30"/>
      <c r="E895" s="30"/>
      <c r="F895" s="30"/>
    </row>
    <row r="896" spans="1:6" ht="25.5" x14ac:dyDescent="0.2">
      <c r="A896" s="30">
        <v>3</v>
      </c>
      <c r="B896" s="40" t="s">
        <v>1077</v>
      </c>
      <c r="C896" s="30"/>
      <c r="D896" s="30"/>
      <c r="E896" s="30"/>
      <c r="F896" s="30"/>
    </row>
    <row r="897" spans="1:6" x14ac:dyDescent="0.2">
      <c r="A897" s="30"/>
      <c r="B897" s="30"/>
      <c r="C897" s="30"/>
      <c r="D897" s="30"/>
      <c r="E897" s="30"/>
      <c r="F897" s="30"/>
    </row>
    <row r="898" spans="1:6" x14ac:dyDescent="0.2">
      <c r="A898" s="31" t="s">
        <v>1094</v>
      </c>
      <c r="B898" s="32"/>
      <c r="C898" s="30"/>
      <c r="D898" s="30"/>
      <c r="E898" s="30"/>
      <c r="F898" s="30"/>
    </row>
    <row r="899" spans="1:6" x14ac:dyDescent="0.2">
      <c r="A899" s="30">
        <v>1</v>
      </c>
      <c r="B899" s="40" t="s">
        <v>1095</v>
      </c>
      <c r="C899" s="30"/>
      <c r="D899" s="30"/>
      <c r="E899" s="30"/>
      <c r="F899" s="30"/>
    </row>
    <row r="900" spans="1:6" x14ac:dyDescent="0.2">
      <c r="A900" s="30">
        <v>2</v>
      </c>
      <c r="B900" s="40" t="s">
        <v>1076</v>
      </c>
      <c r="C900" s="30"/>
      <c r="D900" s="30"/>
      <c r="E900" s="30"/>
      <c r="F900" s="30"/>
    </row>
    <row r="901" spans="1:6" ht="25.5" x14ac:dyDescent="0.2">
      <c r="A901" s="30">
        <v>3</v>
      </c>
      <c r="B901" s="40" t="s">
        <v>1077</v>
      </c>
      <c r="C901" s="30"/>
      <c r="D901" s="30"/>
      <c r="E901" s="30"/>
      <c r="F901" s="30"/>
    </row>
    <row r="902" spans="1:6" x14ac:dyDescent="0.2">
      <c r="A902" s="30"/>
      <c r="B902" s="30"/>
      <c r="C902" s="30"/>
      <c r="D902" s="30"/>
      <c r="E902" s="30"/>
      <c r="F902" s="30"/>
    </row>
    <row r="903" spans="1:6" x14ac:dyDescent="0.2">
      <c r="A903" s="31" t="s">
        <v>1096</v>
      </c>
      <c r="B903" s="32"/>
      <c r="C903" s="30"/>
      <c r="D903" s="30"/>
      <c r="E903" s="30"/>
      <c r="F903" s="30"/>
    </row>
    <row r="904" spans="1:6" x14ac:dyDescent="0.2">
      <c r="A904" s="30">
        <v>1</v>
      </c>
      <c r="B904" s="40" t="s">
        <v>1097</v>
      </c>
      <c r="C904" s="30"/>
      <c r="D904" s="30"/>
      <c r="E904" s="30"/>
      <c r="F904" s="30"/>
    </row>
    <row r="905" spans="1:6" x14ac:dyDescent="0.2">
      <c r="A905" s="30">
        <v>2</v>
      </c>
      <c r="B905" s="40" t="s">
        <v>1076</v>
      </c>
      <c r="C905" s="30"/>
      <c r="D905" s="30"/>
      <c r="E905" s="30"/>
      <c r="F905" s="30"/>
    </row>
    <row r="906" spans="1:6" ht="25.5" x14ac:dyDescent="0.2">
      <c r="A906" s="30">
        <v>3</v>
      </c>
      <c r="B906" s="40" t="s">
        <v>1077</v>
      </c>
      <c r="C906" s="30"/>
      <c r="D906" s="30"/>
      <c r="E906" s="30"/>
      <c r="F906" s="30"/>
    </row>
    <row r="907" spans="1:6" x14ac:dyDescent="0.2">
      <c r="A907" s="30"/>
      <c r="B907" s="30"/>
      <c r="C907" s="30"/>
      <c r="D907" s="30"/>
      <c r="E907" s="30"/>
      <c r="F907" s="30"/>
    </row>
    <row r="908" spans="1:6" ht="25.5" x14ac:dyDescent="0.2">
      <c r="A908" s="31" t="s">
        <v>1098</v>
      </c>
      <c r="B908" s="32"/>
      <c r="C908" s="30"/>
      <c r="D908" s="30"/>
      <c r="E908" s="30"/>
      <c r="F908" s="30"/>
    </row>
    <row r="909" spans="1:6" x14ac:dyDescent="0.2">
      <c r="A909" s="30">
        <v>1</v>
      </c>
      <c r="B909" s="40" t="s">
        <v>1099</v>
      </c>
      <c r="C909" s="30"/>
      <c r="D909" s="30"/>
      <c r="E909" s="30"/>
      <c r="F909" s="30"/>
    </row>
    <row r="910" spans="1:6" x14ac:dyDescent="0.2">
      <c r="A910" s="30">
        <v>2</v>
      </c>
      <c r="B910" s="40" t="s">
        <v>1076</v>
      </c>
      <c r="C910" s="30"/>
      <c r="D910" s="30"/>
      <c r="E910" s="30"/>
      <c r="F910" s="30"/>
    </row>
    <row r="911" spans="1:6" ht="25.5" x14ac:dyDescent="0.2">
      <c r="A911" s="30">
        <v>3</v>
      </c>
      <c r="B911" s="40" t="s">
        <v>1077</v>
      </c>
      <c r="C911" s="30"/>
      <c r="D911" s="30"/>
      <c r="E911" s="30"/>
      <c r="F911" s="30"/>
    </row>
    <row r="912" spans="1:6" x14ac:dyDescent="0.2">
      <c r="A912" s="30"/>
      <c r="B912" s="30"/>
      <c r="C912" s="30"/>
      <c r="D912" s="30"/>
      <c r="E912" s="30"/>
      <c r="F912" s="30"/>
    </row>
    <row r="913" spans="1:6" x14ac:dyDescent="0.2">
      <c r="A913" s="31" t="s">
        <v>275</v>
      </c>
      <c r="B913" s="32"/>
      <c r="C913" s="30"/>
      <c r="D913" s="30"/>
      <c r="E913" s="30"/>
      <c r="F913" s="30"/>
    </row>
    <row r="914" spans="1:6" x14ac:dyDescent="0.2">
      <c r="A914" s="30">
        <v>1</v>
      </c>
      <c r="B914" s="40" t="s">
        <v>1100</v>
      </c>
      <c r="C914" s="30"/>
      <c r="D914" s="30"/>
      <c r="E914" s="30"/>
      <c r="F914" s="30"/>
    </row>
    <row r="915" spans="1:6" x14ac:dyDescent="0.2">
      <c r="A915" s="30">
        <v>2</v>
      </c>
      <c r="B915" s="40" t="s">
        <v>1101</v>
      </c>
      <c r="C915" s="30"/>
      <c r="D915" s="30"/>
      <c r="E915" s="30"/>
      <c r="F915" s="30"/>
    </row>
    <row r="916" spans="1:6" ht="25.5" x14ac:dyDescent="0.2">
      <c r="A916" s="30">
        <v>3</v>
      </c>
      <c r="B916" s="40" t="s">
        <v>1102</v>
      </c>
      <c r="C916" s="30"/>
      <c r="D916" s="30"/>
      <c r="E916" s="30"/>
      <c r="F916" s="30"/>
    </row>
    <row r="917" spans="1:6" ht="25.5" x14ac:dyDescent="0.2">
      <c r="A917" s="30">
        <v>4</v>
      </c>
      <c r="B917" s="40" t="s">
        <v>1103</v>
      </c>
      <c r="C917" s="30"/>
      <c r="D917" s="30"/>
      <c r="E917" s="30"/>
      <c r="F917" s="30"/>
    </row>
    <row r="918" spans="1:6" x14ac:dyDescent="0.2">
      <c r="A918" s="30">
        <v>5</v>
      </c>
      <c r="B918" s="40" t="s">
        <v>1104</v>
      </c>
      <c r="C918" s="30"/>
      <c r="D918" s="30"/>
      <c r="E918" s="30"/>
      <c r="F918" s="30"/>
    </row>
    <row r="919" spans="1:6" x14ac:dyDescent="0.2">
      <c r="A919" s="30"/>
      <c r="B919" s="30"/>
      <c r="C919" s="30"/>
      <c r="D919" s="30"/>
      <c r="E919" s="30"/>
      <c r="F919" s="30"/>
    </row>
    <row r="920" spans="1:6" x14ac:dyDescent="0.2">
      <c r="A920" s="31" t="s">
        <v>277</v>
      </c>
      <c r="B920" s="32"/>
      <c r="C920" s="30"/>
      <c r="D920" s="30"/>
      <c r="E920" s="30"/>
      <c r="F920" s="30"/>
    </row>
    <row r="921" spans="1:6" x14ac:dyDescent="0.2">
      <c r="A921" s="30">
        <v>1</v>
      </c>
      <c r="B921" s="40" t="s">
        <v>1105</v>
      </c>
      <c r="C921" s="30"/>
      <c r="D921" s="30"/>
      <c r="E921" s="30"/>
      <c r="F921" s="30"/>
    </row>
    <row r="922" spans="1:6" x14ac:dyDescent="0.2">
      <c r="A922" s="30">
        <v>2</v>
      </c>
      <c r="B922" s="40" t="s">
        <v>1106</v>
      </c>
      <c r="C922" s="30"/>
      <c r="D922" s="30"/>
      <c r="E922" s="30"/>
      <c r="F922" s="30"/>
    </row>
    <row r="923" spans="1:6" ht="25.5" x14ac:dyDescent="0.2">
      <c r="A923" s="30">
        <v>3</v>
      </c>
      <c r="B923" s="40" t="s">
        <v>1107</v>
      </c>
      <c r="C923" s="30"/>
      <c r="D923" s="30"/>
      <c r="E923" s="30"/>
      <c r="F923" s="30"/>
    </row>
    <row r="924" spans="1:6" x14ac:dyDescent="0.2">
      <c r="A924" s="30">
        <v>4</v>
      </c>
      <c r="B924" s="40" t="s">
        <v>1108</v>
      </c>
      <c r="C924" s="30"/>
      <c r="D924" s="30"/>
      <c r="E924" s="30"/>
      <c r="F924" s="30"/>
    </row>
    <row r="925" spans="1:6" ht="38.25" x14ac:dyDescent="0.2">
      <c r="A925" s="30">
        <v>5</v>
      </c>
      <c r="B925" s="40" t="s">
        <v>1109</v>
      </c>
      <c r="C925" s="30"/>
      <c r="D925" s="30"/>
      <c r="E925" s="30"/>
      <c r="F925" s="30"/>
    </row>
    <row r="926" spans="1:6" x14ac:dyDescent="0.2">
      <c r="A926" s="30">
        <v>6</v>
      </c>
      <c r="B926" s="40" t="s">
        <v>1110</v>
      </c>
      <c r="C926" s="30"/>
      <c r="D926" s="30"/>
      <c r="E926" s="30"/>
      <c r="F926" s="30"/>
    </row>
    <row r="927" spans="1:6" x14ac:dyDescent="0.2">
      <c r="A927" s="30"/>
      <c r="B927" s="30"/>
      <c r="C927" s="30"/>
      <c r="D927" s="30"/>
      <c r="E927" s="30"/>
      <c r="F927" s="30"/>
    </row>
    <row r="928" spans="1:6" x14ac:dyDescent="0.2">
      <c r="A928" s="31" t="s">
        <v>279</v>
      </c>
      <c r="B928" s="32"/>
      <c r="C928" s="30"/>
      <c r="D928" s="30"/>
      <c r="E928" s="30"/>
      <c r="F928" s="30"/>
    </row>
    <row r="929" spans="1:6" x14ac:dyDescent="0.2">
      <c r="A929" s="30">
        <v>1</v>
      </c>
      <c r="B929" s="40" t="s">
        <v>1111</v>
      </c>
      <c r="C929" s="30"/>
      <c r="D929" s="30"/>
      <c r="E929" s="30"/>
      <c r="F929" s="30"/>
    </row>
    <row r="930" spans="1:6" x14ac:dyDescent="0.2">
      <c r="A930" s="30">
        <v>2</v>
      </c>
      <c r="B930" s="40" t="s">
        <v>1112</v>
      </c>
      <c r="C930" s="30"/>
      <c r="D930" s="30"/>
      <c r="E930" s="30"/>
      <c r="F930" s="30"/>
    </row>
    <row r="931" spans="1:6" ht="25.5" x14ac:dyDescent="0.2">
      <c r="A931" s="30">
        <v>3</v>
      </c>
      <c r="B931" s="40" t="s">
        <v>1113</v>
      </c>
      <c r="C931" s="30"/>
      <c r="D931" s="30"/>
      <c r="E931" s="30"/>
      <c r="F931" s="30"/>
    </row>
    <row r="932" spans="1:6" ht="25.5" x14ac:dyDescent="0.2">
      <c r="A932" s="30">
        <v>4</v>
      </c>
      <c r="B932" s="40" t="s">
        <v>1114</v>
      </c>
      <c r="C932" s="30"/>
      <c r="D932" s="30"/>
      <c r="E932" s="30"/>
      <c r="F932" s="30"/>
    </row>
    <row r="933" spans="1:6" x14ac:dyDescent="0.2">
      <c r="A933" s="30">
        <v>5</v>
      </c>
      <c r="B933" s="40" t="s">
        <v>1115</v>
      </c>
      <c r="C933" s="30"/>
      <c r="D933" s="30"/>
      <c r="E933" s="30"/>
      <c r="F933" s="30"/>
    </row>
    <row r="934" spans="1:6" x14ac:dyDescent="0.2">
      <c r="A934" s="30"/>
      <c r="B934" s="30"/>
      <c r="C934" s="30"/>
      <c r="D934" s="30"/>
      <c r="E934" s="30"/>
      <c r="F934" s="30"/>
    </row>
    <row r="935" spans="1:6" x14ac:dyDescent="0.2">
      <c r="A935" s="31" t="s">
        <v>281</v>
      </c>
      <c r="B935" s="32"/>
      <c r="C935" s="30"/>
      <c r="D935" s="30"/>
      <c r="E935" s="30"/>
      <c r="F935" s="30"/>
    </row>
    <row r="936" spans="1:6" x14ac:dyDescent="0.2">
      <c r="A936" s="30">
        <v>1</v>
      </c>
      <c r="B936" s="40" t="s">
        <v>1116</v>
      </c>
      <c r="C936" s="30"/>
      <c r="D936" s="30"/>
      <c r="E936" s="30"/>
      <c r="F936" s="30"/>
    </row>
    <row r="937" spans="1:6" ht="25.5" x14ac:dyDescent="0.2">
      <c r="A937" s="30">
        <v>2</v>
      </c>
      <c r="B937" s="40" t="s">
        <v>1117</v>
      </c>
      <c r="C937" s="30"/>
      <c r="D937" s="30"/>
      <c r="E937" s="30"/>
      <c r="F937" s="30"/>
    </row>
    <row r="938" spans="1:6" ht="25.5" x14ac:dyDescent="0.2">
      <c r="A938" s="30">
        <v>3</v>
      </c>
      <c r="B938" s="40" t="s">
        <v>1118</v>
      </c>
      <c r="C938" s="30"/>
      <c r="D938" s="30"/>
      <c r="E938" s="30"/>
      <c r="F938" s="30"/>
    </row>
    <row r="939" spans="1:6" ht="25.5" x14ac:dyDescent="0.2">
      <c r="A939" s="30">
        <v>4</v>
      </c>
      <c r="B939" s="40" t="s">
        <v>1119</v>
      </c>
      <c r="C939" s="30"/>
      <c r="D939" s="30"/>
      <c r="E939" s="30"/>
      <c r="F939" s="30"/>
    </row>
    <row r="940" spans="1:6" ht="25.5" x14ac:dyDescent="0.2">
      <c r="A940" s="30">
        <v>5</v>
      </c>
      <c r="B940" s="40" t="s">
        <v>1120</v>
      </c>
      <c r="C940" s="30"/>
      <c r="D940" s="30"/>
      <c r="E940" s="30"/>
      <c r="F940" s="30"/>
    </row>
    <row r="941" spans="1:6" ht="25.5" x14ac:dyDescent="0.2">
      <c r="A941" s="30">
        <v>6</v>
      </c>
      <c r="B941" s="40" t="s">
        <v>1121</v>
      </c>
      <c r="C941" s="30"/>
      <c r="D941" s="30"/>
      <c r="E941" s="30"/>
      <c r="F941" s="30"/>
    </row>
    <row r="942" spans="1:6" x14ac:dyDescent="0.2">
      <c r="A942" s="30"/>
      <c r="B942" s="30"/>
      <c r="C942" s="30"/>
      <c r="D942" s="30"/>
      <c r="E942" s="30"/>
      <c r="F942" s="30"/>
    </row>
    <row r="943" spans="1:6" x14ac:dyDescent="0.2">
      <c r="A943" s="31" t="s">
        <v>283</v>
      </c>
      <c r="B943" s="32"/>
      <c r="C943" s="30"/>
      <c r="D943" s="30"/>
      <c r="E943" s="30"/>
      <c r="F943" s="30"/>
    </row>
    <row r="944" spans="1:6" x14ac:dyDescent="0.2">
      <c r="A944" s="30">
        <v>1</v>
      </c>
      <c r="B944" s="40" t="s">
        <v>1122</v>
      </c>
      <c r="C944" s="30"/>
      <c r="D944" s="30"/>
      <c r="E944" s="30"/>
      <c r="F944" s="30"/>
    </row>
    <row r="945" spans="1:6" ht="25.5" x14ac:dyDescent="0.2">
      <c r="A945" s="30">
        <v>2</v>
      </c>
      <c r="B945" s="40" t="s">
        <v>1117</v>
      </c>
      <c r="C945" s="30"/>
      <c r="D945" s="30"/>
      <c r="E945" s="30"/>
      <c r="F945" s="30"/>
    </row>
    <row r="946" spans="1:6" ht="25.5" x14ac:dyDescent="0.2">
      <c r="A946" s="30">
        <v>3</v>
      </c>
      <c r="B946" s="40" t="s">
        <v>1118</v>
      </c>
      <c r="C946" s="30"/>
      <c r="D946" s="30"/>
      <c r="E946" s="30"/>
      <c r="F946" s="30"/>
    </row>
    <row r="947" spans="1:6" ht="25.5" x14ac:dyDescent="0.2">
      <c r="A947" s="30">
        <v>4</v>
      </c>
      <c r="B947" s="40" t="s">
        <v>1119</v>
      </c>
      <c r="C947" s="30"/>
      <c r="D947" s="30"/>
      <c r="E947" s="30"/>
      <c r="F947" s="30"/>
    </row>
    <row r="948" spans="1:6" ht="25.5" x14ac:dyDescent="0.2">
      <c r="A948" s="30">
        <v>5</v>
      </c>
      <c r="B948" s="40" t="s">
        <v>1120</v>
      </c>
      <c r="C948" s="30"/>
      <c r="D948" s="30"/>
      <c r="E948" s="30"/>
      <c r="F948" s="30"/>
    </row>
    <row r="949" spans="1:6" ht="25.5" x14ac:dyDescent="0.2">
      <c r="A949" s="30">
        <v>6</v>
      </c>
      <c r="B949" s="40" t="s">
        <v>1121</v>
      </c>
      <c r="C949" s="30"/>
      <c r="D949" s="30"/>
      <c r="E949" s="30"/>
      <c r="F949" s="30"/>
    </row>
    <row r="950" spans="1:6" x14ac:dyDescent="0.2">
      <c r="A950" s="30"/>
      <c r="B950" s="30"/>
      <c r="C950" s="30"/>
      <c r="D950" s="30"/>
      <c r="E950" s="30"/>
      <c r="F950" s="30"/>
    </row>
    <row r="951" spans="1:6" x14ac:dyDescent="0.2">
      <c r="A951" s="31" t="s">
        <v>285</v>
      </c>
      <c r="B951" s="32"/>
      <c r="C951" s="30"/>
      <c r="D951" s="30"/>
      <c r="E951" s="30"/>
      <c r="F951" s="30"/>
    </row>
    <row r="952" spans="1:6" x14ac:dyDescent="0.2">
      <c r="A952" s="30">
        <v>1</v>
      </c>
      <c r="B952" s="40" t="s">
        <v>1123</v>
      </c>
      <c r="C952" s="30"/>
      <c r="D952" s="30"/>
      <c r="E952" s="30"/>
      <c r="F952" s="30"/>
    </row>
    <row r="953" spans="1:6" ht="25.5" x14ac:dyDescent="0.2">
      <c r="A953" s="30">
        <v>2</v>
      </c>
      <c r="B953" s="40" t="s">
        <v>1117</v>
      </c>
      <c r="C953" s="30"/>
      <c r="D953" s="30"/>
      <c r="E953" s="30"/>
      <c r="F953" s="30"/>
    </row>
    <row r="954" spans="1:6" ht="25.5" x14ac:dyDescent="0.2">
      <c r="A954" s="30">
        <v>3</v>
      </c>
      <c r="B954" s="40" t="s">
        <v>1118</v>
      </c>
      <c r="C954" s="30"/>
      <c r="D954" s="30"/>
      <c r="E954" s="30"/>
      <c r="F954" s="30"/>
    </row>
    <row r="955" spans="1:6" ht="25.5" x14ac:dyDescent="0.2">
      <c r="A955" s="30">
        <v>4</v>
      </c>
      <c r="B955" s="40" t="s">
        <v>1119</v>
      </c>
      <c r="C955" s="30"/>
      <c r="D955" s="30"/>
      <c r="E955" s="30"/>
      <c r="F955" s="30"/>
    </row>
    <row r="956" spans="1:6" ht="25.5" x14ac:dyDescent="0.2">
      <c r="A956" s="30">
        <v>5</v>
      </c>
      <c r="B956" s="40" t="s">
        <v>1120</v>
      </c>
      <c r="C956" s="30"/>
      <c r="D956" s="30"/>
      <c r="E956" s="30"/>
      <c r="F956" s="30"/>
    </row>
    <row r="957" spans="1:6" ht="25.5" x14ac:dyDescent="0.2">
      <c r="A957" s="30">
        <v>6</v>
      </c>
      <c r="B957" s="40" t="s">
        <v>1121</v>
      </c>
      <c r="C957" s="30"/>
      <c r="D957" s="30"/>
      <c r="E957" s="30"/>
      <c r="F957" s="30"/>
    </row>
    <row r="958" spans="1:6" x14ac:dyDescent="0.2">
      <c r="A958" s="30"/>
      <c r="B958" s="30"/>
      <c r="C958" s="30"/>
      <c r="D958" s="30"/>
      <c r="E958" s="30"/>
      <c r="F958" s="30"/>
    </row>
    <row r="959" spans="1:6" x14ac:dyDescent="0.2">
      <c r="A959" s="31" t="s">
        <v>262</v>
      </c>
      <c r="B959" s="32"/>
      <c r="C959" s="30"/>
      <c r="D959" s="30"/>
      <c r="E959" s="30"/>
      <c r="F959" s="30"/>
    </row>
    <row r="960" spans="1:6" x14ac:dyDescent="0.2">
      <c r="A960" s="30">
        <v>1</v>
      </c>
      <c r="B960" s="40" t="s">
        <v>1124</v>
      </c>
      <c r="C960" s="30"/>
      <c r="D960" s="30"/>
      <c r="E960" s="30"/>
      <c r="F960" s="30"/>
    </row>
    <row r="961" spans="1:6" x14ac:dyDescent="0.2">
      <c r="A961" s="30">
        <v>2</v>
      </c>
      <c r="B961" s="40" t="s">
        <v>1125</v>
      </c>
      <c r="C961" s="30"/>
      <c r="D961" s="30"/>
      <c r="E961" s="30"/>
      <c r="F961" s="30"/>
    </row>
    <row r="962" spans="1:6" ht="25.5" x14ac:dyDescent="0.2">
      <c r="A962" s="30">
        <v>3</v>
      </c>
      <c r="B962" s="40" t="s">
        <v>1126</v>
      </c>
      <c r="C962" s="30"/>
      <c r="D962" s="30"/>
      <c r="E962" s="30"/>
      <c r="F962" s="30"/>
    </row>
    <row r="963" spans="1:6" ht="25.5" x14ac:dyDescent="0.2">
      <c r="A963" s="30">
        <v>4</v>
      </c>
      <c r="B963" s="40" t="s">
        <v>1127</v>
      </c>
      <c r="C963" s="30"/>
      <c r="D963" s="30"/>
      <c r="E963" s="30"/>
      <c r="F963" s="30"/>
    </row>
    <row r="964" spans="1:6" x14ac:dyDescent="0.2">
      <c r="A964" s="30"/>
      <c r="B964" s="30"/>
      <c r="C964" s="30"/>
      <c r="D964" s="30"/>
      <c r="E964" s="30"/>
      <c r="F964" s="30"/>
    </row>
    <row r="965" spans="1:6" x14ac:dyDescent="0.2">
      <c r="A965" s="31" t="s">
        <v>264</v>
      </c>
      <c r="B965" s="32"/>
      <c r="C965" s="30"/>
      <c r="D965" s="30"/>
      <c r="E965" s="30"/>
      <c r="F965" s="30"/>
    </row>
    <row r="966" spans="1:6" x14ac:dyDescent="0.2">
      <c r="A966" s="30">
        <v>1</v>
      </c>
      <c r="B966" s="40" t="s">
        <v>1128</v>
      </c>
      <c r="C966" s="30"/>
      <c r="D966" s="30"/>
      <c r="E966" s="30"/>
      <c r="F966" s="30"/>
    </row>
    <row r="967" spans="1:6" ht="25.5" x14ac:dyDescent="0.2">
      <c r="A967" s="30">
        <v>2</v>
      </c>
      <c r="B967" s="40" t="s">
        <v>1129</v>
      </c>
      <c r="C967" s="30"/>
      <c r="D967" s="30"/>
      <c r="E967" s="30"/>
      <c r="F967" s="30"/>
    </row>
    <row r="968" spans="1:6" ht="25.5" x14ac:dyDescent="0.2">
      <c r="A968" s="30">
        <v>3</v>
      </c>
      <c r="B968" s="40" t="s">
        <v>1130</v>
      </c>
      <c r="C968" s="30"/>
      <c r="D968" s="30"/>
      <c r="E968" s="30"/>
      <c r="F968" s="30"/>
    </row>
    <row r="969" spans="1:6" x14ac:dyDescent="0.2">
      <c r="A969" s="30">
        <v>4</v>
      </c>
      <c r="B969" s="40" t="s">
        <v>1131</v>
      </c>
      <c r="C969" s="30"/>
      <c r="D969" s="30"/>
      <c r="E969" s="30"/>
      <c r="F969" s="30"/>
    </row>
    <row r="970" spans="1:6" x14ac:dyDescent="0.2">
      <c r="A970" s="30"/>
      <c r="B970" s="30"/>
      <c r="C970" s="30"/>
      <c r="D970" s="30"/>
      <c r="E970" s="30"/>
      <c r="F970" s="30"/>
    </row>
    <row r="971" spans="1:6" x14ac:dyDescent="0.2">
      <c r="A971" s="31" t="s">
        <v>266</v>
      </c>
      <c r="B971" s="32"/>
      <c r="C971" s="30"/>
      <c r="D971" s="30"/>
      <c r="E971" s="30"/>
      <c r="F971" s="30"/>
    </row>
    <row r="972" spans="1:6" x14ac:dyDescent="0.2">
      <c r="A972" s="30">
        <v>1</v>
      </c>
      <c r="B972" s="40" t="s">
        <v>1132</v>
      </c>
      <c r="C972" s="30"/>
      <c r="D972" s="30"/>
      <c r="E972" s="30"/>
      <c r="F972" s="30"/>
    </row>
    <row r="973" spans="1:6" x14ac:dyDescent="0.2">
      <c r="A973" s="30">
        <v>2</v>
      </c>
      <c r="B973" s="40" t="s">
        <v>1133</v>
      </c>
      <c r="C973" s="30"/>
      <c r="D973" s="30"/>
      <c r="E973" s="30"/>
      <c r="F973" s="30"/>
    </row>
    <row r="974" spans="1:6" x14ac:dyDescent="0.2">
      <c r="A974" s="30">
        <v>3</v>
      </c>
      <c r="B974" s="40" t="s">
        <v>1134</v>
      </c>
      <c r="C974" s="30"/>
      <c r="D974" s="30"/>
      <c r="E974" s="30"/>
      <c r="F974" s="30"/>
    </row>
    <row r="975" spans="1:6" ht="25.5" x14ac:dyDescent="0.2">
      <c r="A975" s="30">
        <v>4</v>
      </c>
      <c r="B975" s="40" t="s">
        <v>1135</v>
      </c>
      <c r="C975" s="30"/>
      <c r="D975" s="30"/>
      <c r="E975" s="30"/>
      <c r="F975" s="30"/>
    </row>
    <row r="976" spans="1:6" x14ac:dyDescent="0.2">
      <c r="A976" s="30">
        <v>5</v>
      </c>
      <c r="B976" s="40" t="s">
        <v>1136</v>
      </c>
      <c r="C976" s="30"/>
      <c r="D976" s="30"/>
      <c r="E976" s="30"/>
      <c r="F976" s="30"/>
    </row>
    <row r="977" spans="1:6" x14ac:dyDescent="0.2">
      <c r="A977" s="30"/>
      <c r="B977" s="30"/>
      <c r="C977" s="30"/>
      <c r="D977" s="30"/>
      <c r="E977" s="30"/>
      <c r="F977" s="30"/>
    </row>
    <row r="978" spans="1:6" x14ac:dyDescent="0.2">
      <c r="A978" s="31" t="s">
        <v>268</v>
      </c>
      <c r="B978" s="32"/>
      <c r="C978" s="30"/>
      <c r="D978" s="30"/>
      <c r="E978" s="30"/>
      <c r="F978" s="30"/>
    </row>
    <row r="979" spans="1:6" x14ac:dyDescent="0.2">
      <c r="A979" s="30">
        <v>1</v>
      </c>
      <c r="B979" s="40" t="s">
        <v>1137</v>
      </c>
      <c r="C979" s="30"/>
      <c r="D979" s="30"/>
      <c r="E979" s="30"/>
      <c r="F979" s="30"/>
    </row>
    <row r="980" spans="1:6" ht="25.5" x14ac:dyDescent="0.2">
      <c r="A980" s="30">
        <v>2</v>
      </c>
      <c r="B980" s="40" t="s">
        <v>1138</v>
      </c>
      <c r="C980" s="30"/>
      <c r="D980" s="30"/>
      <c r="E980" s="30"/>
      <c r="F980" s="30"/>
    </row>
    <row r="981" spans="1:6" ht="25.5" x14ac:dyDescent="0.2">
      <c r="A981" s="30">
        <v>3</v>
      </c>
      <c r="B981" s="40" t="s">
        <v>1139</v>
      </c>
      <c r="C981" s="30"/>
      <c r="D981" s="30"/>
      <c r="E981" s="30"/>
      <c r="F981" s="30"/>
    </row>
    <row r="982" spans="1:6" ht="25.5" x14ac:dyDescent="0.2">
      <c r="A982" s="30">
        <v>4</v>
      </c>
      <c r="B982" s="40" t="s">
        <v>1140</v>
      </c>
      <c r="C982" s="30"/>
      <c r="D982" s="30"/>
      <c r="E982" s="30"/>
      <c r="F982" s="30"/>
    </row>
    <row r="983" spans="1:6" ht="25.5" x14ac:dyDescent="0.2">
      <c r="A983" s="30">
        <v>5</v>
      </c>
      <c r="B983" s="40" t="s">
        <v>1141</v>
      </c>
      <c r="C983" s="30"/>
      <c r="D983" s="30"/>
      <c r="E983" s="30"/>
      <c r="F983" s="30"/>
    </row>
    <row r="984" spans="1:6" ht="25.5" x14ac:dyDescent="0.2">
      <c r="A984" s="30">
        <v>6</v>
      </c>
      <c r="B984" s="40" t="s">
        <v>1142</v>
      </c>
      <c r="C984" s="30"/>
      <c r="D984" s="30"/>
      <c r="E984" s="30"/>
      <c r="F984" s="30"/>
    </row>
    <row r="985" spans="1:6" x14ac:dyDescent="0.2">
      <c r="A985" s="30"/>
      <c r="B985" s="30"/>
      <c r="C985" s="30"/>
      <c r="D985" s="30"/>
      <c r="E985" s="30"/>
      <c r="F985" s="30"/>
    </row>
    <row r="986" spans="1:6" x14ac:dyDescent="0.2">
      <c r="A986" s="31" t="s">
        <v>270</v>
      </c>
      <c r="B986" s="32"/>
      <c r="C986" s="30"/>
      <c r="D986" s="30"/>
      <c r="E986" s="30"/>
      <c r="F986" s="30"/>
    </row>
    <row r="987" spans="1:6" x14ac:dyDescent="0.2">
      <c r="A987" s="30">
        <v>1</v>
      </c>
      <c r="B987" s="40" t="s">
        <v>1143</v>
      </c>
      <c r="C987" s="30"/>
      <c r="D987" s="30"/>
      <c r="E987" s="30"/>
      <c r="F987" s="30"/>
    </row>
    <row r="988" spans="1:6" ht="25.5" x14ac:dyDescent="0.2">
      <c r="A988" s="30">
        <v>2</v>
      </c>
      <c r="B988" s="40" t="s">
        <v>1138</v>
      </c>
      <c r="C988" s="30"/>
      <c r="D988" s="30"/>
      <c r="E988" s="30"/>
      <c r="F988" s="30"/>
    </row>
    <row r="989" spans="1:6" ht="25.5" x14ac:dyDescent="0.2">
      <c r="A989" s="30">
        <v>3</v>
      </c>
      <c r="B989" s="40" t="s">
        <v>1139</v>
      </c>
      <c r="C989" s="30"/>
      <c r="D989" s="30"/>
      <c r="E989" s="30"/>
      <c r="F989" s="30"/>
    </row>
    <row r="990" spans="1:6" ht="25.5" x14ac:dyDescent="0.2">
      <c r="A990" s="30">
        <v>4</v>
      </c>
      <c r="B990" s="40" t="s">
        <v>1140</v>
      </c>
      <c r="C990" s="30"/>
      <c r="D990" s="30"/>
      <c r="E990" s="30"/>
      <c r="F990" s="30"/>
    </row>
    <row r="991" spans="1:6" ht="25.5" x14ac:dyDescent="0.2">
      <c r="A991" s="30">
        <v>5</v>
      </c>
      <c r="B991" s="40" t="s">
        <v>1141</v>
      </c>
      <c r="C991" s="30"/>
      <c r="D991" s="30"/>
      <c r="E991" s="30"/>
      <c r="F991" s="30"/>
    </row>
    <row r="992" spans="1:6" ht="25.5" x14ac:dyDescent="0.2">
      <c r="A992" s="30">
        <v>6</v>
      </c>
      <c r="B992" s="40" t="s">
        <v>1142</v>
      </c>
      <c r="C992" s="30"/>
      <c r="D992" s="30"/>
      <c r="E992" s="30"/>
      <c r="F992" s="30"/>
    </row>
    <row r="993" spans="1:6" x14ac:dyDescent="0.2">
      <c r="A993" s="30"/>
      <c r="B993" s="30"/>
      <c r="C993" s="30"/>
      <c r="D993" s="30"/>
      <c r="E993" s="30"/>
      <c r="F993" s="30"/>
    </row>
    <row r="994" spans="1:6" x14ac:dyDescent="0.2">
      <c r="A994" s="31" t="s">
        <v>272</v>
      </c>
      <c r="B994" s="32"/>
      <c r="C994" s="30"/>
      <c r="D994" s="30"/>
      <c r="E994" s="30"/>
      <c r="F994" s="30"/>
    </row>
    <row r="995" spans="1:6" x14ac:dyDescent="0.2">
      <c r="A995" s="30">
        <v>1</v>
      </c>
      <c r="B995" s="40" t="s">
        <v>1144</v>
      </c>
      <c r="C995" s="30"/>
      <c r="D995" s="30"/>
      <c r="E995" s="30"/>
      <c r="F995" s="30"/>
    </row>
    <row r="996" spans="1:6" x14ac:dyDescent="0.2">
      <c r="A996" s="30">
        <v>2</v>
      </c>
      <c r="B996" s="40" t="s">
        <v>1145</v>
      </c>
      <c r="C996" s="30"/>
      <c r="D996" s="30"/>
      <c r="E996" s="30"/>
      <c r="F996" s="30"/>
    </row>
    <row r="997" spans="1:6" x14ac:dyDescent="0.2">
      <c r="A997" s="30">
        <v>3</v>
      </c>
      <c r="B997" s="40" t="s">
        <v>1146</v>
      </c>
      <c r="C997" s="30"/>
      <c r="D997" s="30"/>
      <c r="E997" s="30"/>
      <c r="F997" s="30"/>
    </row>
    <row r="998" spans="1:6" x14ac:dyDescent="0.2">
      <c r="A998" s="30">
        <v>4</v>
      </c>
      <c r="B998" s="40" t="s">
        <v>1147</v>
      </c>
      <c r="C998" s="30"/>
      <c r="D998" s="30"/>
      <c r="E998" s="30"/>
      <c r="F998" s="30"/>
    </row>
    <row r="999" spans="1:6" ht="28.5" x14ac:dyDescent="0.2">
      <c r="A999" s="30">
        <v>5</v>
      </c>
      <c r="B999" s="41" t="s">
        <v>1148</v>
      </c>
      <c r="C999" s="30"/>
      <c r="D999" s="30"/>
      <c r="E999" s="30"/>
      <c r="F999" s="30"/>
    </row>
    <row r="1000" spans="1:6" ht="25.5" x14ac:dyDescent="0.2">
      <c r="A1000" s="30">
        <v>6</v>
      </c>
      <c r="B1000" s="40" t="s">
        <v>1149</v>
      </c>
      <c r="C1000" s="30"/>
      <c r="D1000" s="30"/>
      <c r="E1000" s="30"/>
      <c r="F1000" s="30"/>
    </row>
    <row r="1001" spans="1:6" ht="25.5" x14ac:dyDescent="0.2">
      <c r="A1001" s="30">
        <v>7</v>
      </c>
      <c r="B1001" s="40" t="s">
        <v>1150</v>
      </c>
      <c r="C1001" s="30"/>
      <c r="D1001" s="30"/>
      <c r="E1001" s="30"/>
      <c r="F1001" s="30"/>
    </row>
    <row r="1002" spans="1:6" x14ac:dyDescent="0.2">
      <c r="A1002" s="30"/>
      <c r="B1002" s="30"/>
      <c r="C1002" s="30"/>
      <c r="D1002" s="30"/>
      <c r="E1002" s="30"/>
      <c r="F1002" s="30"/>
    </row>
    <row r="1003" spans="1:6" x14ac:dyDescent="0.2">
      <c r="A1003" s="31" t="s">
        <v>335</v>
      </c>
      <c r="B1003" s="32"/>
      <c r="C1003" s="30"/>
      <c r="D1003" s="30"/>
      <c r="E1003" s="30"/>
      <c r="F1003" s="30"/>
    </row>
    <row r="1004" spans="1:6" x14ac:dyDescent="0.2">
      <c r="A1004" s="30">
        <v>1</v>
      </c>
      <c r="B1004" s="40" t="s">
        <v>1151</v>
      </c>
      <c r="C1004" s="30"/>
      <c r="D1004" s="30"/>
      <c r="E1004" s="30"/>
      <c r="F1004" s="30"/>
    </row>
    <row r="1005" spans="1:6" x14ac:dyDescent="0.2">
      <c r="A1005" s="30">
        <v>2</v>
      </c>
      <c r="B1005" s="40" t="s">
        <v>1152</v>
      </c>
      <c r="C1005" s="30"/>
      <c r="D1005" s="30"/>
      <c r="E1005" s="30"/>
      <c r="F1005" s="30"/>
    </row>
    <row r="1006" spans="1:6" ht="25.5" x14ac:dyDescent="0.2">
      <c r="A1006" s="30">
        <v>3</v>
      </c>
      <c r="B1006" s="40" t="s">
        <v>1153</v>
      </c>
      <c r="C1006" s="30"/>
      <c r="D1006" s="30"/>
      <c r="E1006" s="30"/>
      <c r="F1006" s="30"/>
    </row>
    <row r="1007" spans="1:6" x14ac:dyDescent="0.2">
      <c r="A1007" s="30">
        <v>4</v>
      </c>
      <c r="B1007" s="40" t="s">
        <v>1154</v>
      </c>
      <c r="C1007" s="30"/>
      <c r="D1007" s="30"/>
      <c r="E1007" s="30"/>
      <c r="F1007" s="30"/>
    </row>
    <row r="1008" spans="1:6" x14ac:dyDescent="0.2">
      <c r="A1008" s="30"/>
      <c r="B1008" s="30"/>
      <c r="C1008" s="30"/>
      <c r="D1008" s="30"/>
      <c r="E1008" s="30"/>
      <c r="F1008" s="30"/>
    </row>
    <row r="1009" spans="1:6" x14ac:dyDescent="0.2">
      <c r="A1009" s="31" t="s">
        <v>337</v>
      </c>
      <c r="B1009" s="32"/>
      <c r="C1009" s="30"/>
      <c r="D1009" s="30"/>
      <c r="E1009" s="30"/>
      <c r="F1009" s="30"/>
    </row>
    <row r="1010" spans="1:6" ht="25.5" x14ac:dyDescent="0.2">
      <c r="A1010" s="30">
        <v>1</v>
      </c>
      <c r="B1010" s="40" t="s">
        <v>1155</v>
      </c>
      <c r="C1010" s="30"/>
      <c r="D1010" s="30"/>
      <c r="E1010" s="30"/>
      <c r="F1010" s="30"/>
    </row>
    <row r="1011" spans="1:6" x14ac:dyDescent="0.2">
      <c r="A1011" s="30">
        <v>2</v>
      </c>
      <c r="B1011" s="40" t="s">
        <v>1156</v>
      </c>
      <c r="C1011" s="30"/>
      <c r="D1011" s="30"/>
      <c r="E1011" s="30"/>
      <c r="F1011" s="30"/>
    </row>
    <row r="1012" spans="1:6" ht="14.25" x14ac:dyDescent="0.2">
      <c r="A1012" s="30">
        <v>3</v>
      </c>
      <c r="B1012" s="41" t="s">
        <v>1157</v>
      </c>
      <c r="C1012" s="30"/>
      <c r="D1012" s="30"/>
      <c r="E1012" s="30"/>
      <c r="F1012" s="30"/>
    </row>
    <row r="1013" spans="1:6" ht="25.5" x14ac:dyDescent="0.2">
      <c r="A1013" s="30">
        <v>4</v>
      </c>
      <c r="B1013" s="40" t="s">
        <v>1158</v>
      </c>
      <c r="C1013" s="30"/>
      <c r="D1013" s="30"/>
      <c r="E1013" s="30"/>
      <c r="F1013" s="30"/>
    </row>
    <row r="1014" spans="1:6" x14ac:dyDescent="0.2">
      <c r="A1014" s="30"/>
      <c r="B1014" s="30"/>
      <c r="C1014" s="30"/>
      <c r="D1014" s="30"/>
      <c r="E1014" s="30"/>
      <c r="F1014" s="30"/>
    </row>
    <row r="1015" spans="1:6" x14ac:dyDescent="0.2">
      <c r="A1015" s="31" t="s">
        <v>339</v>
      </c>
      <c r="B1015" s="32"/>
      <c r="C1015" s="30"/>
      <c r="D1015" s="30"/>
      <c r="E1015" s="30"/>
      <c r="F1015" s="30"/>
    </row>
    <row r="1016" spans="1:6" ht="25.5" x14ac:dyDescent="0.2">
      <c r="A1016" s="30">
        <v>1</v>
      </c>
      <c r="B1016" s="40" t="s">
        <v>1159</v>
      </c>
      <c r="C1016" s="30"/>
      <c r="D1016" s="30"/>
      <c r="E1016" s="30"/>
      <c r="F1016" s="30"/>
    </row>
    <row r="1017" spans="1:6" x14ac:dyDescent="0.2">
      <c r="A1017" s="30">
        <v>2</v>
      </c>
      <c r="B1017" s="40" t="s">
        <v>1160</v>
      </c>
      <c r="C1017" s="30"/>
      <c r="D1017" s="30"/>
      <c r="E1017" s="30"/>
      <c r="F1017" s="30"/>
    </row>
    <row r="1018" spans="1:6" ht="25.5" x14ac:dyDescent="0.2">
      <c r="A1018" s="30">
        <v>3</v>
      </c>
      <c r="B1018" s="40" t="s">
        <v>1161</v>
      </c>
      <c r="C1018" s="30"/>
      <c r="D1018" s="30"/>
      <c r="E1018" s="30"/>
      <c r="F1018" s="30"/>
    </row>
    <row r="1019" spans="1:6" x14ac:dyDescent="0.2">
      <c r="A1019" s="30">
        <v>4</v>
      </c>
      <c r="B1019" s="40" t="s">
        <v>1162</v>
      </c>
      <c r="C1019" s="30"/>
      <c r="D1019" s="30"/>
      <c r="E1019" s="30"/>
      <c r="F1019" s="30"/>
    </row>
    <row r="1020" spans="1:6" x14ac:dyDescent="0.2">
      <c r="A1020" s="30"/>
      <c r="B1020" s="30"/>
      <c r="C1020" s="30"/>
      <c r="D1020" s="30"/>
      <c r="E1020" s="30"/>
      <c r="F1020" s="30"/>
    </row>
    <row r="1021" spans="1:6" x14ac:dyDescent="0.2">
      <c r="A1021" s="31" t="s">
        <v>341</v>
      </c>
      <c r="B1021" s="32"/>
      <c r="C1021" s="30"/>
      <c r="D1021" s="30"/>
      <c r="E1021" s="30"/>
      <c r="F1021" s="30"/>
    </row>
    <row r="1022" spans="1:6" x14ac:dyDescent="0.2">
      <c r="A1022" s="30">
        <v>1</v>
      </c>
      <c r="B1022" s="40" t="s">
        <v>1163</v>
      </c>
      <c r="C1022" s="30"/>
      <c r="D1022" s="30"/>
      <c r="E1022" s="30"/>
      <c r="F1022" s="30"/>
    </row>
    <row r="1023" spans="1:6" x14ac:dyDescent="0.2">
      <c r="A1023" s="30">
        <v>2</v>
      </c>
      <c r="B1023" s="40" t="s">
        <v>1164</v>
      </c>
      <c r="C1023" s="30"/>
      <c r="D1023" s="30"/>
      <c r="E1023" s="30"/>
      <c r="F1023" s="30"/>
    </row>
    <row r="1024" spans="1:6" x14ac:dyDescent="0.2">
      <c r="A1024" s="30">
        <v>3</v>
      </c>
      <c r="B1024" s="40" t="s">
        <v>1165</v>
      </c>
      <c r="C1024" s="30"/>
      <c r="D1024" s="30"/>
      <c r="E1024" s="30"/>
      <c r="F1024" s="30"/>
    </row>
    <row r="1025" spans="1:6" x14ac:dyDescent="0.2">
      <c r="A1025" s="30">
        <v>4</v>
      </c>
      <c r="B1025" s="40" t="s">
        <v>1166</v>
      </c>
      <c r="C1025" s="30"/>
      <c r="D1025" s="30"/>
      <c r="E1025" s="30"/>
      <c r="F1025" s="30"/>
    </row>
    <row r="1026" spans="1:6" x14ac:dyDescent="0.2">
      <c r="A1026" s="30"/>
      <c r="B1026" s="30"/>
      <c r="C1026" s="30"/>
      <c r="D1026" s="30"/>
      <c r="E1026" s="30"/>
      <c r="F1026" s="30"/>
    </row>
    <row r="1027" spans="1:6" x14ac:dyDescent="0.2">
      <c r="A1027" s="31" t="s">
        <v>344</v>
      </c>
      <c r="B1027" s="32"/>
      <c r="C1027" s="30"/>
      <c r="D1027" s="30"/>
      <c r="E1027" s="30"/>
      <c r="F1027" s="30"/>
    </row>
    <row r="1028" spans="1:6" x14ac:dyDescent="0.2">
      <c r="A1028" s="30">
        <v>1</v>
      </c>
      <c r="B1028" s="40" t="s">
        <v>1167</v>
      </c>
      <c r="C1028" s="30"/>
      <c r="D1028" s="30"/>
      <c r="E1028" s="30"/>
      <c r="F1028" s="30"/>
    </row>
    <row r="1029" spans="1:6" x14ac:dyDescent="0.2">
      <c r="A1029" s="30">
        <v>2</v>
      </c>
      <c r="B1029" s="40" t="s">
        <v>1168</v>
      </c>
      <c r="C1029" s="30"/>
      <c r="D1029" s="30"/>
      <c r="E1029" s="30"/>
      <c r="F1029" s="30"/>
    </row>
    <row r="1030" spans="1:6" x14ac:dyDescent="0.2">
      <c r="A1030" s="30">
        <v>3</v>
      </c>
      <c r="B1030" s="40" t="s">
        <v>1169</v>
      </c>
      <c r="C1030" s="30"/>
      <c r="D1030" s="30"/>
      <c r="E1030" s="30"/>
      <c r="F1030" s="30"/>
    </row>
    <row r="1031" spans="1:6" x14ac:dyDescent="0.2">
      <c r="A1031" s="30">
        <v>4</v>
      </c>
      <c r="B1031" s="40" t="s">
        <v>1170</v>
      </c>
      <c r="C1031" s="30"/>
      <c r="D1031" s="30"/>
      <c r="E1031" s="30"/>
      <c r="F1031" s="30"/>
    </row>
    <row r="1032" spans="1:6" x14ac:dyDescent="0.2">
      <c r="A1032" s="30"/>
      <c r="B1032" s="30"/>
      <c r="C1032" s="30"/>
      <c r="D1032" s="30"/>
      <c r="E1032" s="30"/>
      <c r="F1032" s="30"/>
    </row>
    <row r="1033" spans="1:6" x14ac:dyDescent="0.2">
      <c r="A1033" s="31" t="s">
        <v>346</v>
      </c>
      <c r="B1033" s="32"/>
      <c r="C1033" s="30"/>
      <c r="D1033" s="30"/>
      <c r="E1033" s="30"/>
      <c r="F1033" s="30"/>
    </row>
    <row r="1034" spans="1:6" ht="25.5" x14ac:dyDescent="0.2">
      <c r="A1034" s="30">
        <v>1</v>
      </c>
      <c r="B1034" s="40" t="s">
        <v>1171</v>
      </c>
      <c r="C1034" s="30"/>
      <c r="D1034" s="30"/>
      <c r="E1034" s="30"/>
      <c r="F1034" s="30"/>
    </row>
    <row r="1035" spans="1:6" x14ac:dyDescent="0.2">
      <c r="A1035" s="30">
        <v>2</v>
      </c>
      <c r="B1035" s="40" t="s">
        <v>1172</v>
      </c>
      <c r="C1035" s="30"/>
      <c r="D1035" s="30"/>
      <c r="E1035" s="30"/>
      <c r="F1035" s="30"/>
    </row>
    <row r="1036" spans="1:6" x14ac:dyDescent="0.2">
      <c r="A1036" s="30">
        <v>3</v>
      </c>
      <c r="B1036" s="40" t="s">
        <v>1173</v>
      </c>
      <c r="C1036" s="30"/>
      <c r="D1036" s="30"/>
      <c r="E1036" s="30"/>
      <c r="F1036" s="30"/>
    </row>
    <row r="1037" spans="1:6" ht="25.5" x14ac:dyDescent="0.2">
      <c r="A1037" s="30">
        <v>4</v>
      </c>
      <c r="B1037" s="40" t="s">
        <v>1174</v>
      </c>
      <c r="C1037" s="30"/>
      <c r="D1037" s="30"/>
      <c r="E1037" s="30"/>
      <c r="F1037" s="30"/>
    </row>
    <row r="1038" spans="1:6" x14ac:dyDescent="0.2">
      <c r="A1038" s="30"/>
      <c r="B1038" s="30"/>
      <c r="C1038" s="30"/>
      <c r="D1038" s="30"/>
      <c r="E1038" s="30"/>
      <c r="F1038" s="30"/>
    </row>
    <row r="1039" spans="1:6" x14ac:dyDescent="0.2">
      <c r="A1039" s="31" t="s">
        <v>348</v>
      </c>
      <c r="B1039" s="32"/>
      <c r="C1039" s="30"/>
      <c r="D1039" s="30"/>
      <c r="E1039" s="30"/>
      <c r="F1039" s="30"/>
    </row>
    <row r="1040" spans="1:6" ht="25.5" x14ac:dyDescent="0.2">
      <c r="A1040" s="30">
        <v>1</v>
      </c>
      <c r="B1040" s="40" t="s">
        <v>1175</v>
      </c>
      <c r="C1040" s="30"/>
      <c r="D1040" s="30"/>
      <c r="E1040" s="30"/>
      <c r="F1040" s="30"/>
    </row>
    <row r="1041" spans="1:6" x14ac:dyDescent="0.2">
      <c r="A1041" s="30">
        <v>2</v>
      </c>
      <c r="B1041" s="40" t="s">
        <v>1176</v>
      </c>
      <c r="C1041" s="30"/>
      <c r="D1041" s="30"/>
      <c r="E1041" s="30"/>
      <c r="F1041" s="30"/>
    </row>
    <row r="1042" spans="1:6" x14ac:dyDescent="0.2">
      <c r="A1042" s="30">
        <v>3</v>
      </c>
      <c r="B1042" s="40" t="s">
        <v>1177</v>
      </c>
      <c r="C1042" s="30"/>
      <c r="D1042" s="30"/>
      <c r="E1042" s="30"/>
      <c r="F1042" s="30"/>
    </row>
    <row r="1043" spans="1:6" x14ac:dyDescent="0.2">
      <c r="A1043" s="30">
        <v>4</v>
      </c>
      <c r="B1043" s="40" t="s">
        <v>1178</v>
      </c>
      <c r="C1043" s="30"/>
      <c r="D1043" s="30"/>
      <c r="E1043" s="30"/>
      <c r="F1043" s="30"/>
    </row>
    <row r="1044" spans="1:6" x14ac:dyDescent="0.2">
      <c r="A1044" s="30">
        <v>5</v>
      </c>
      <c r="B1044" s="40" t="s">
        <v>1179</v>
      </c>
      <c r="C1044" s="30"/>
      <c r="D1044" s="30"/>
      <c r="E1044" s="30"/>
      <c r="F1044" s="30"/>
    </row>
    <row r="1045" spans="1:6" x14ac:dyDescent="0.2">
      <c r="A1045" s="30"/>
      <c r="B1045" s="30"/>
      <c r="C1045" s="30"/>
      <c r="D1045" s="30"/>
      <c r="E1045" s="30"/>
      <c r="F1045" s="30"/>
    </row>
    <row r="1046" spans="1:6" x14ac:dyDescent="0.2">
      <c r="A1046" s="31" t="s">
        <v>351</v>
      </c>
      <c r="B1046" s="32"/>
      <c r="C1046" s="30"/>
      <c r="D1046" s="30"/>
      <c r="E1046" s="30"/>
      <c r="F1046" s="30"/>
    </row>
    <row r="1047" spans="1:6" ht="25.5" x14ac:dyDescent="0.2">
      <c r="A1047" s="30">
        <v>1</v>
      </c>
      <c r="B1047" s="40" t="s">
        <v>1180</v>
      </c>
      <c r="C1047" s="30"/>
      <c r="D1047" s="30"/>
      <c r="E1047" s="30"/>
      <c r="F1047" s="30"/>
    </row>
    <row r="1048" spans="1:6" x14ac:dyDescent="0.2">
      <c r="A1048" s="30">
        <v>2</v>
      </c>
      <c r="B1048" s="40" t="s">
        <v>1181</v>
      </c>
      <c r="C1048" s="30"/>
      <c r="D1048" s="30"/>
      <c r="E1048" s="30"/>
      <c r="F1048" s="30"/>
    </row>
    <row r="1049" spans="1:6" x14ac:dyDescent="0.2">
      <c r="A1049" s="30">
        <v>3</v>
      </c>
      <c r="B1049" s="40" t="s">
        <v>1182</v>
      </c>
      <c r="C1049" s="30"/>
      <c r="D1049" s="30"/>
      <c r="E1049" s="30"/>
      <c r="F1049" s="30"/>
    </row>
    <row r="1050" spans="1:6" x14ac:dyDescent="0.2">
      <c r="A1050" s="30">
        <v>4</v>
      </c>
      <c r="B1050" s="40" t="s">
        <v>1183</v>
      </c>
      <c r="C1050" s="30"/>
      <c r="D1050" s="30"/>
      <c r="E1050" s="30"/>
      <c r="F1050" s="30"/>
    </row>
    <row r="1051" spans="1:6" x14ac:dyDescent="0.2">
      <c r="A1051" s="30"/>
      <c r="B1051" s="30"/>
      <c r="C1051" s="30"/>
      <c r="D1051" s="30"/>
      <c r="E1051" s="30"/>
      <c r="F1051" s="30"/>
    </row>
    <row r="1052" spans="1:6" x14ac:dyDescent="0.2">
      <c r="A1052" s="31" t="s">
        <v>355</v>
      </c>
      <c r="B1052" s="32"/>
      <c r="C1052" s="30"/>
      <c r="D1052" s="30"/>
      <c r="E1052" s="30"/>
      <c r="F1052" s="30"/>
    </row>
    <row r="1053" spans="1:6" x14ac:dyDescent="0.2">
      <c r="A1053" s="30">
        <v>1</v>
      </c>
      <c r="B1053" s="40" t="s">
        <v>1184</v>
      </c>
      <c r="C1053" s="30"/>
      <c r="D1053" s="30"/>
      <c r="E1053" s="30"/>
      <c r="F1053" s="30"/>
    </row>
    <row r="1054" spans="1:6" x14ac:dyDescent="0.2">
      <c r="A1054" s="30">
        <v>2</v>
      </c>
      <c r="B1054" s="40" t="s">
        <v>1185</v>
      </c>
      <c r="C1054" s="30"/>
      <c r="D1054" s="30"/>
      <c r="E1054" s="30"/>
      <c r="F1054" s="30"/>
    </row>
    <row r="1055" spans="1:6" ht="25.5" x14ac:dyDescent="0.2">
      <c r="A1055" s="30">
        <v>3</v>
      </c>
      <c r="B1055" s="40" t="s">
        <v>1186</v>
      </c>
      <c r="C1055" s="30"/>
      <c r="D1055" s="30"/>
      <c r="E1055" s="30"/>
      <c r="F1055" s="30"/>
    </row>
    <row r="1056" spans="1:6" ht="25.5" x14ac:dyDescent="0.2">
      <c r="A1056" s="30">
        <v>4</v>
      </c>
      <c r="B1056" s="40" t="s">
        <v>1187</v>
      </c>
      <c r="C1056" s="30"/>
      <c r="D1056" s="30"/>
      <c r="E1056" s="30"/>
      <c r="F1056" s="30"/>
    </row>
    <row r="1057" spans="1:6" x14ac:dyDescent="0.2">
      <c r="A1057" s="30">
        <v>5</v>
      </c>
      <c r="B1057" s="40" t="s">
        <v>1188</v>
      </c>
      <c r="C1057" s="30"/>
      <c r="D1057" s="30"/>
      <c r="E1057" s="30"/>
      <c r="F1057" s="30"/>
    </row>
    <row r="1058" spans="1:6" ht="25.5" x14ac:dyDescent="0.2">
      <c r="A1058" s="30">
        <v>6</v>
      </c>
      <c r="B1058" s="40" t="s">
        <v>1189</v>
      </c>
      <c r="C1058" s="30"/>
      <c r="D1058" s="30"/>
      <c r="E1058" s="30"/>
      <c r="F1058" s="30"/>
    </row>
    <row r="1059" spans="1:6" x14ac:dyDescent="0.2">
      <c r="A1059" s="30"/>
      <c r="B1059" s="30"/>
      <c r="C1059" s="30"/>
      <c r="D1059" s="30"/>
      <c r="E1059" s="30"/>
      <c r="F1059" s="30"/>
    </row>
    <row r="1060" spans="1:6" x14ac:dyDescent="0.2">
      <c r="A1060" s="31" t="s">
        <v>357</v>
      </c>
      <c r="B1060" s="32"/>
      <c r="C1060" s="30"/>
      <c r="D1060" s="30"/>
      <c r="E1060" s="30"/>
      <c r="F1060" s="30"/>
    </row>
    <row r="1061" spans="1:6" x14ac:dyDescent="0.2">
      <c r="A1061" s="30">
        <v>1</v>
      </c>
      <c r="B1061" s="40" t="s">
        <v>1190</v>
      </c>
      <c r="C1061" s="30"/>
      <c r="D1061" s="30"/>
      <c r="E1061" s="30"/>
      <c r="F1061" s="30"/>
    </row>
    <row r="1062" spans="1:6" x14ac:dyDescent="0.2">
      <c r="A1062" s="30">
        <v>2</v>
      </c>
      <c r="B1062" s="40" t="s">
        <v>1185</v>
      </c>
      <c r="C1062" s="30"/>
      <c r="D1062" s="30"/>
      <c r="E1062" s="30"/>
      <c r="F1062" s="30"/>
    </row>
    <row r="1063" spans="1:6" ht="25.5" x14ac:dyDescent="0.2">
      <c r="A1063" s="30">
        <v>3</v>
      </c>
      <c r="B1063" s="40" t="s">
        <v>1186</v>
      </c>
      <c r="C1063" s="30"/>
      <c r="D1063" s="30"/>
      <c r="E1063" s="30"/>
      <c r="F1063" s="30"/>
    </row>
    <row r="1064" spans="1:6" ht="25.5" x14ac:dyDescent="0.2">
      <c r="A1064" s="30">
        <v>4</v>
      </c>
      <c r="B1064" s="40" t="s">
        <v>1187</v>
      </c>
      <c r="C1064" s="30"/>
      <c r="D1064" s="30"/>
      <c r="E1064" s="30"/>
      <c r="F1064" s="30"/>
    </row>
    <row r="1065" spans="1:6" x14ac:dyDescent="0.2">
      <c r="A1065" s="30">
        <v>5</v>
      </c>
      <c r="B1065" s="40" t="s">
        <v>1188</v>
      </c>
      <c r="C1065" s="30"/>
      <c r="D1065" s="30"/>
      <c r="E1065" s="30"/>
      <c r="F1065" s="30"/>
    </row>
    <row r="1066" spans="1:6" ht="25.5" x14ac:dyDescent="0.2">
      <c r="A1066" s="30">
        <v>6</v>
      </c>
      <c r="B1066" s="40" t="s">
        <v>1189</v>
      </c>
      <c r="C1066" s="30"/>
      <c r="D1066" s="30"/>
      <c r="E1066" s="30"/>
      <c r="F1066" s="30"/>
    </row>
    <row r="1067" spans="1:6" x14ac:dyDescent="0.2">
      <c r="A1067" s="30"/>
      <c r="B1067" s="30"/>
      <c r="C1067" s="30"/>
      <c r="D1067" s="30"/>
      <c r="E1067" s="30"/>
      <c r="F1067" s="30"/>
    </row>
    <row r="1068" spans="1:6" x14ac:dyDescent="0.2">
      <c r="A1068" s="31" t="s">
        <v>359</v>
      </c>
      <c r="B1068" s="32"/>
      <c r="C1068" s="30"/>
      <c r="D1068" s="30"/>
      <c r="E1068" s="30"/>
      <c r="F1068" s="30"/>
    </row>
    <row r="1069" spans="1:6" x14ac:dyDescent="0.2">
      <c r="A1069" s="30">
        <v>1</v>
      </c>
      <c r="B1069" s="40" t="s">
        <v>1191</v>
      </c>
      <c r="C1069" s="30"/>
      <c r="D1069" s="30"/>
      <c r="E1069" s="30"/>
      <c r="F1069" s="30"/>
    </row>
    <row r="1070" spans="1:6" x14ac:dyDescent="0.2">
      <c r="A1070" s="30">
        <v>2</v>
      </c>
      <c r="B1070" s="40" t="s">
        <v>1185</v>
      </c>
      <c r="C1070" s="30"/>
      <c r="D1070" s="30"/>
      <c r="E1070" s="30"/>
      <c r="F1070" s="30"/>
    </row>
    <row r="1071" spans="1:6" ht="25.5" x14ac:dyDescent="0.2">
      <c r="A1071" s="30">
        <v>3</v>
      </c>
      <c r="B1071" s="40" t="s">
        <v>1186</v>
      </c>
      <c r="C1071" s="30"/>
      <c r="D1071" s="30"/>
      <c r="E1071" s="30"/>
      <c r="F1071" s="30"/>
    </row>
    <row r="1072" spans="1:6" ht="25.5" x14ac:dyDescent="0.2">
      <c r="A1072" s="30">
        <v>4</v>
      </c>
      <c r="B1072" s="40" t="s">
        <v>1187</v>
      </c>
      <c r="C1072" s="30"/>
      <c r="D1072" s="30"/>
      <c r="E1072" s="30"/>
      <c r="F1072" s="30"/>
    </row>
    <row r="1073" spans="1:6" x14ac:dyDescent="0.2">
      <c r="A1073" s="30">
        <v>5</v>
      </c>
      <c r="B1073" s="40" t="s">
        <v>1188</v>
      </c>
      <c r="C1073" s="30"/>
      <c r="D1073" s="30"/>
      <c r="E1073" s="30"/>
      <c r="F1073" s="30"/>
    </row>
    <row r="1074" spans="1:6" ht="25.5" x14ac:dyDescent="0.2">
      <c r="A1074" s="30">
        <v>6</v>
      </c>
      <c r="B1074" s="40" t="s">
        <v>1189</v>
      </c>
      <c r="C1074" s="30"/>
      <c r="D1074" s="30"/>
      <c r="E1074" s="30"/>
      <c r="F1074" s="30"/>
    </row>
    <row r="1075" spans="1:6" x14ac:dyDescent="0.2">
      <c r="A1075" s="30"/>
      <c r="B1075" s="30"/>
      <c r="C1075" s="30"/>
      <c r="D1075" s="30"/>
      <c r="E1075" s="30"/>
      <c r="F1075" s="30"/>
    </row>
    <row r="1076" spans="1:6" x14ac:dyDescent="0.2">
      <c r="A1076" s="31" t="s">
        <v>361</v>
      </c>
      <c r="B1076" s="32"/>
      <c r="C1076" s="30"/>
      <c r="D1076" s="30"/>
      <c r="E1076" s="30"/>
      <c r="F1076" s="30"/>
    </row>
    <row r="1077" spans="1:6" ht="25.5" x14ac:dyDescent="0.2">
      <c r="A1077" s="30">
        <v>1</v>
      </c>
      <c r="B1077" s="40" t="s">
        <v>1192</v>
      </c>
      <c r="C1077" s="30"/>
      <c r="D1077" s="30"/>
      <c r="E1077" s="30"/>
      <c r="F1077" s="30"/>
    </row>
    <row r="1078" spans="1:6" x14ac:dyDescent="0.2">
      <c r="A1078" s="30">
        <v>2</v>
      </c>
      <c r="B1078" s="40" t="s">
        <v>1185</v>
      </c>
      <c r="C1078" s="30"/>
      <c r="D1078" s="30"/>
      <c r="E1078" s="30"/>
      <c r="F1078" s="30"/>
    </row>
    <row r="1079" spans="1:6" ht="25.5" x14ac:dyDescent="0.2">
      <c r="A1079" s="30">
        <v>3</v>
      </c>
      <c r="B1079" s="40" t="s">
        <v>1186</v>
      </c>
      <c r="C1079" s="30"/>
      <c r="D1079" s="30"/>
      <c r="E1079" s="30"/>
      <c r="F1079" s="30"/>
    </row>
    <row r="1080" spans="1:6" ht="25.5" x14ac:dyDescent="0.2">
      <c r="A1080" s="30">
        <v>4</v>
      </c>
      <c r="B1080" s="40" t="s">
        <v>1187</v>
      </c>
      <c r="C1080" s="30"/>
      <c r="D1080" s="30"/>
      <c r="E1080" s="30"/>
      <c r="F1080" s="30"/>
    </row>
    <row r="1081" spans="1:6" x14ac:dyDescent="0.2">
      <c r="A1081" s="30">
        <v>5</v>
      </c>
      <c r="B1081" s="40" t="s">
        <v>1188</v>
      </c>
      <c r="C1081" s="30"/>
      <c r="D1081" s="30"/>
      <c r="E1081" s="30"/>
      <c r="F1081" s="30"/>
    </row>
    <row r="1082" spans="1:6" ht="25.5" x14ac:dyDescent="0.2">
      <c r="A1082" s="30">
        <v>6</v>
      </c>
      <c r="B1082" s="40" t="s">
        <v>1189</v>
      </c>
      <c r="C1082" s="30"/>
      <c r="D1082" s="30"/>
      <c r="E1082" s="30"/>
      <c r="F1082" s="30"/>
    </row>
    <row r="1083" spans="1:6" x14ac:dyDescent="0.2">
      <c r="A1083" s="30"/>
      <c r="B1083" s="30"/>
      <c r="C1083" s="30"/>
      <c r="D1083" s="30"/>
      <c r="E1083" s="30"/>
      <c r="F1083" s="30"/>
    </row>
    <row r="1084" spans="1:6" ht="25.5" x14ac:dyDescent="0.2">
      <c r="A1084" s="31" t="s">
        <v>363</v>
      </c>
      <c r="B1084" s="32"/>
      <c r="C1084" s="30"/>
      <c r="D1084" s="30"/>
      <c r="E1084" s="30"/>
      <c r="F1084" s="30"/>
    </row>
    <row r="1085" spans="1:6" ht="25.5" x14ac:dyDescent="0.2">
      <c r="A1085" s="30">
        <v>1</v>
      </c>
      <c r="B1085" s="40" t="s">
        <v>1193</v>
      </c>
      <c r="C1085" s="30"/>
      <c r="D1085" s="30"/>
      <c r="E1085" s="30"/>
      <c r="F1085" s="30"/>
    </row>
    <row r="1086" spans="1:6" x14ac:dyDescent="0.2">
      <c r="A1086" s="30">
        <v>2</v>
      </c>
      <c r="B1086" s="40" t="s">
        <v>1185</v>
      </c>
      <c r="C1086" s="30"/>
      <c r="D1086" s="30"/>
      <c r="E1086" s="30"/>
      <c r="F1086" s="30"/>
    </row>
    <row r="1087" spans="1:6" ht="25.5" x14ac:dyDescent="0.2">
      <c r="A1087" s="30">
        <v>3</v>
      </c>
      <c r="B1087" s="40" t="s">
        <v>1186</v>
      </c>
      <c r="C1087" s="30"/>
      <c r="D1087" s="30"/>
      <c r="E1087" s="30"/>
      <c r="F1087" s="30"/>
    </row>
    <row r="1088" spans="1:6" ht="25.5" x14ac:dyDescent="0.2">
      <c r="A1088" s="30">
        <v>4</v>
      </c>
      <c r="B1088" s="40" t="s">
        <v>1187</v>
      </c>
      <c r="C1088" s="30"/>
      <c r="D1088" s="30"/>
      <c r="E1088" s="30"/>
      <c r="F1088" s="30"/>
    </row>
    <row r="1089" spans="1:6" x14ac:dyDescent="0.2">
      <c r="A1089" s="30">
        <v>5</v>
      </c>
      <c r="B1089" s="40" t="s">
        <v>1188</v>
      </c>
      <c r="C1089" s="30"/>
      <c r="D1089" s="30"/>
      <c r="E1089" s="30"/>
      <c r="F1089" s="30"/>
    </row>
    <row r="1090" spans="1:6" ht="25.5" x14ac:dyDescent="0.2">
      <c r="A1090" s="30">
        <v>6</v>
      </c>
      <c r="B1090" s="40" t="s">
        <v>1189</v>
      </c>
      <c r="C1090" s="30"/>
      <c r="D1090" s="30"/>
      <c r="E1090" s="30"/>
      <c r="F1090" s="30"/>
    </row>
    <row r="1091" spans="1:6" x14ac:dyDescent="0.2">
      <c r="A1091" s="30"/>
      <c r="B1091" s="30"/>
      <c r="C1091" s="30"/>
      <c r="D1091" s="30"/>
      <c r="E1091" s="30"/>
      <c r="F1091" s="30"/>
    </row>
    <row r="1092" spans="1:6" ht="25.5" x14ac:dyDescent="0.2">
      <c r="A1092" s="31" t="s">
        <v>365</v>
      </c>
      <c r="B1092" s="32"/>
      <c r="C1092" s="30"/>
      <c r="D1092" s="30"/>
      <c r="E1092" s="30"/>
      <c r="F1092" s="30"/>
    </row>
    <row r="1093" spans="1:6" x14ac:dyDescent="0.2">
      <c r="A1093" s="30">
        <v>1</v>
      </c>
      <c r="B1093" s="40" t="s">
        <v>1194</v>
      </c>
      <c r="C1093" s="30"/>
      <c r="D1093" s="30"/>
      <c r="E1093" s="30"/>
      <c r="F1093" s="30"/>
    </row>
    <row r="1094" spans="1:6" x14ac:dyDescent="0.2">
      <c r="A1094" s="30">
        <v>2</v>
      </c>
      <c r="B1094" s="40" t="s">
        <v>1185</v>
      </c>
      <c r="C1094" s="30"/>
      <c r="D1094" s="30"/>
      <c r="E1094" s="30"/>
      <c r="F1094" s="30"/>
    </row>
    <row r="1095" spans="1:6" ht="25.5" x14ac:dyDescent="0.2">
      <c r="A1095" s="30">
        <v>3</v>
      </c>
      <c r="B1095" s="40" t="s">
        <v>1186</v>
      </c>
      <c r="C1095" s="30"/>
      <c r="D1095" s="30"/>
      <c r="E1095" s="30"/>
      <c r="F1095" s="30"/>
    </row>
    <row r="1096" spans="1:6" ht="25.5" x14ac:dyDescent="0.2">
      <c r="A1096" s="30">
        <v>4</v>
      </c>
      <c r="B1096" s="40" t="s">
        <v>1187</v>
      </c>
      <c r="C1096" s="30"/>
      <c r="D1096" s="30"/>
      <c r="E1096" s="30"/>
      <c r="F1096" s="30"/>
    </row>
    <row r="1097" spans="1:6" x14ac:dyDescent="0.2">
      <c r="A1097" s="30">
        <v>5</v>
      </c>
      <c r="B1097" s="40" t="s">
        <v>1188</v>
      </c>
      <c r="C1097" s="30"/>
      <c r="D1097" s="30"/>
      <c r="E1097" s="30"/>
      <c r="F1097" s="30"/>
    </row>
    <row r="1098" spans="1:6" ht="25.5" x14ac:dyDescent="0.2">
      <c r="A1098" s="30">
        <v>6</v>
      </c>
      <c r="B1098" s="40" t="s">
        <v>1189</v>
      </c>
      <c r="C1098" s="30"/>
      <c r="D1098" s="30"/>
      <c r="E1098" s="30"/>
      <c r="F1098" s="30"/>
    </row>
    <row r="1099" spans="1:6" x14ac:dyDescent="0.2">
      <c r="A1099" s="30"/>
      <c r="B1099" s="30"/>
      <c r="C1099" s="30"/>
      <c r="D1099" s="30"/>
      <c r="E1099" s="30"/>
      <c r="F1099" s="30"/>
    </row>
    <row r="1100" spans="1:6" x14ac:dyDescent="0.2">
      <c r="A1100" s="30"/>
      <c r="B1100" s="30"/>
      <c r="C1100" s="30"/>
      <c r="D1100" s="30"/>
      <c r="E1100" s="30"/>
      <c r="F1100" s="30"/>
    </row>
  </sheetData>
  <mergeCells count="143"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2:F132"/>
    <mergeCell ref="A133:F133"/>
    <mergeCell ref="A134:F134"/>
    <mergeCell ref="A135:F135"/>
    <mergeCell ref="A136:F136"/>
    <mergeCell ref="A137:F137"/>
    <mergeCell ref="A126:F126"/>
    <mergeCell ref="A127:F127"/>
    <mergeCell ref="A128:F128"/>
    <mergeCell ref="A129:F129"/>
    <mergeCell ref="A130:F130"/>
    <mergeCell ref="A131:F131"/>
    <mergeCell ref="A120:F120"/>
    <mergeCell ref="A121:F121"/>
    <mergeCell ref="A122:F122"/>
    <mergeCell ref="A123:F123"/>
    <mergeCell ref="A124:F124"/>
    <mergeCell ref="A125:F125"/>
    <mergeCell ref="A113:F113"/>
    <mergeCell ref="A114:F114"/>
    <mergeCell ref="A115:F115"/>
    <mergeCell ref="A117:F117"/>
    <mergeCell ref="A118:F118"/>
    <mergeCell ref="A119:F119"/>
    <mergeCell ref="A106:F106"/>
    <mergeCell ref="A108:F108"/>
    <mergeCell ref="A109:F109"/>
    <mergeCell ref="A110:F110"/>
    <mergeCell ref="A111:F111"/>
    <mergeCell ref="A112:F112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6:F86"/>
    <mergeCell ref="A87:F87"/>
    <mergeCell ref="A88:F88"/>
    <mergeCell ref="A89:F89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5:F75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6:F66"/>
    <mergeCell ref="A53:F53"/>
    <mergeCell ref="A54:F54"/>
    <mergeCell ref="A55:F55"/>
    <mergeCell ref="A56:F56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5:F35"/>
    <mergeCell ref="A36:F36"/>
    <mergeCell ref="A37:F37"/>
    <mergeCell ref="A38:F38"/>
    <mergeCell ref="A39:F39"/>
    <mergeCell ref="A40:F40"/>
    <mergeCell ref="A28:F28"/>
    <mergeCell ref="A29:F29"/>
    <mergeCell ref="A30:F30"/>
    <mergeCell ref="A31:F31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49A93-6468-4E29-A337-6F3F26D6C119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442AE-7408-44C1-9AA8-95235CC79D1B}">
  <sheetPr codeName="Лист4"/>
  <dimension ref="A1:BE34"/>
  <sheetViews>
    <sheetView workbookViewId="0"/>
  </sheetViews>
  <sheetFormatPr defaultRowHeight="15" x14ac:dyDescent="0.25"/>
  <cols>
    <col min="1" max="1" width="12.7109375" customWidth="1"/>
    <col min="9" max="9" width="12.7109375" customWidth="1"/>
    <col min="26" max="26" width="12.7109375" customWidth="1"/>
    <col min="34" max="34" width="12.7109375" customWidth="1"/>
    <col min="50" max="50" width="12.7109375" customWidth="1"/>
  </cols>
  <sheetData>
    <row r="1" spans="1:51" x14ac:dyDescent="0.25">
      <c r="A1" s="46" t="s">
        <v>1207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</row>
    <row r="34" spans="1:57" x14ac:dyDescent="0.25">
      <c r="A34" s="3"/>
      <c r="B34" s="3"/>
      <c r="C34" s="3"/>
      <c r="D34" s="3"/>
      <c r="E34" s="3"/>
      <c r="F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Z34" s="3"/>
      <c r="AA34" s="3"/>
      <c r="AB34" s="3"/>
      <c r="AC34" s="3"/>
      <c r="AD34" s="3"/>
      <c r="AE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X34" s="3"/>
      <c r="AY34" s="3"/>
      <c r="AZ34" s="3"/>
      <c r="BA34" s="3"/>
      <c r="BB34" s="3"/>
      <c r="BC34" s="3"/>
      <c r="BD34" s="3"/>
      <c r="BE34" s="3"/>
    </row>
  </sheetData>
  <hyperlinks>
    <hyperlink ref="A1" location="'Справка'!A284" display="Сводка пакетного расчета (Подробнее)" xr:uid="{AA470923-CD36-4832-8E09-C27CA33BEE1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Config</vt:lpstr>
      <vt:lpstr>Справка</vt:lpstr>
      <vt:lpstr>Расчет</vt:lpstr>
      <vt:lpstr>Results</vt:lpstr>
      <vt:lpstr>rngBatchSummary</vt:lpstr>
      <vt:lpstr>rngCalculationDiagramSettings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2026-08-29T16:19:16Z</dcterms:created>
  <dcterms:modified xsi:type="dcterms:W3CDTF">2026-08-29T16:20:27Z</dcterms:modified>
</cp:coreProperties>
</file>